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C:\Users\carlos.ocampo\Desktop\19na Ext 18-11-2022\19na Ext Trans 18-11-2022\Informe Plan y Calen\"/>
    </mc:Choice>
  </mc:AlternateContent>
  <xr:revisionPtr revIDLastSave="0" documentId="13_ncr:1_{BB4AE851-DE0A-47F4-8F76-9049B04178B3}" xr6:coauthVersionLast="47" xr6:coauthVersionMax="47" xr10:uidLastSave="{00000000-0000-0000-0000-000000000000}"/>
  <bookViews>
    <workbookView xWindow="1464" yWindow="1464" windowWidth="18048" windowHeight="10884" activeTab="2" xr2:uid="{00000000-000D-0000-FFFF-FFFF00000000}"/>
  </bookViews>
  <sheets>
    <sheet name="Mapa" sheetId="1" r:id="rId1"/>
    <sheet name="Catálogo de actividades" sheetId="2" r:id="rId2"/>
    <sheet name="Concentrado" sheetId="3" r:id="rId3"/>
    <sheet name="Numeralia" sheetId="4" state="hidden" r:id="rId4"/>
    <sheet name="Modificaciones" sheetId="5" state="hidden" r:id="rId5"/>
    <sheet name="Fecha" sheetId="6" state="hidden" r:id="rId6"/>
    <sheet name="Gráficas" sheetId="7" state="hidden" r:id="rId7"/>
    <sheet name="fechas importantes" sheetId="8" state="hidden" r:id="rId8"/>
    <sheet name="homologación" sheetId="9" state="hidden" r:id="rId9"/>
  </sheets>
  <externalReferences>
    <externalReference r:id="rId10"/>
    <externalReference r:id="rId11"/>
  </externalReferences>
  <definedNames>
    <definedName name="_xlnm._FilterDatabase" localSheetId="1" hidden="1">'Catálogo de actividades'!$A$4:$H$228</definedName>
    <definedName name="_xlnm._FilterDatabase" localSheetId="2" hidden="1">Concentrado!$A$6:$W$430</definedName>
    <definedName name="Estatus" localSheetId="0">[1]Campos!$B$2:$B$7</definedName>
    <definedName name="Estatus">[2]Campos!$B$2:$B$7</definedName>
    <definedName name="Z_004BF2C2_4433_4E51_9BE4_4C4F0788C826_.wvu.FilterData" localSheetId="2" hidden="1">Concentrado!$A$6:$W$430</definedName>
    <definedName name="Z_013A7F0E_04A8_4ABB_ADF0_A28F635C53A1_.wvu.FilterData" localSheetId="2" hidden="1">Concentrado!$A$6:$W$430</definedName>
    <definedName name="Z_09F96E7B_7787_47EF_96CB_F45B6B45E807_.wvu.FilterData" localSheetId="1" hidden="1">'Catálogo de actividades'!$A$4:$E$211</definedName>
    <definedName name="Z_09F96E7B_7787_47EF_96CB_F45B6B45E807_.wvu.FilterData" localSheetId="2" hidden="1">Concentrado!$B$6:$I$397</definedName>
    <definedName name="Z_09F96E7B_7787_47EF_96CB_F45B6B45E807_.wvu.FilterData" localSheetId="4" hidden="1">Modificaciones!$A$1:$Q$47</definedName>
    <definedName name="Z_329EF0DA_2BE2_4BFB_B8B9_516668ECA3B9_.wvu.FilterData" localSheetId="2" hidden="1">Concentrado!$A$1:$W$1090</definedName>
    <definedName name="Z_32CEC942_9184_440B_97C7_3D7AA4E494D0_.wvu.FilterData" localSheetId="2" hidden="1">Concentrado!$A$6:$W$430</definedName>
    <definedName name="Z_461C3D97_3D6C_4107_A91B_77303E26A07D_.wvu.FilterData" localSheetId="2" hidden="1">Concentrado!$B$6:$I$397</definedName>
    <definedName name="Z_461C3D97_3D6C_4107_A91B_77303E26A07D_.wvu.FilterData" localSheetId="4" hidden="1">Modificaciones!$A$1:$Q$47</definedName>
    <definedName name="Z_47CC754C_E0F5_4D1F_B26F_938B9950DC5B_.wvu.FilterData" localSheetId="2" hidden="1">Concentrado!$A$6:$W$430</definedName>
    <definedName name="Z_493F8B72_98C2_4E70_9688_3E8327C0C7EF_.wvu.FilterData" localSheetId="2" hidden="1">Concentrado!$A$6:$W$430</definedName>
    <definedName name="Z_51C0C232_6E03_4EB7_972D_3BE456B526E3_.wvu.FilterData" localSheetId="1" hidden="1">'Catálogo de actividades'!$A$4:$E$211</definedName>
    <definedName name="Z_51C0C232_6E03_4EB7_972D_3BE456B526E3_.wvu.FilterData" localSheetId="2" hidden="1">Concentrado!$B$6:$I$397</definedName>
    <definedName name="Z_51C0C232_6E03_4EB7_972D_3BE456B526E3_.wvu.FilterData" localSheetId="4" hidden="1">Modificaciones!$A$1:$Q$40</definedName>
    <definedName name="Z_53671EA2_F6C2_4D61_BF80_71C9518D4526_.wvu.FilterData" localSheetId="2" hidden="1">Concentrado!$A$6:$W$430</definedName>
    <definedName name="Z_56E813A2_0D50_49AE_8017_345DD3D7B8F0_.wvu.FilterData" localSheetId="2" hidden="1">Concentrado!$A$1:$W$1090</definedName>
    <definedName name="Z_5FC2D1B3_A2CE_4AEF_8F34_CD0B59FCCC9F_.wvu.FilterData" localSheetId="2" hidden="1">Concentrado!$A$6:$W$430</definedName>
    <definedName name="Z_61F1C3B6_50A5_4038_952F_5DF4FC6B76FD_.wvu.FilterData" localSheetId="2" hidden="1">Concentrado!$A$6:$W$430</definedName>
    <definedName name="Z_6ADF5333_9515_4205_BC1E_029494164E62_.wvu.FilterData" localSheetId="2" hidden="1">Concentrado!$A$1:$W$1090</definedName>
    <definedName name="Z_6B77FEF9_02BD_4D3C_8A30_6B917BD4448A_.wvu.FilterData" localSheetId="2" hidden="1">Concentrado!$A$1:$W$1090</definedName>
    <definedName name="Z_7F2EC6B4_5AF7_411C_89F0_C813470A7FD6_.wvu.FilterData" localSheetId="2" hidden="1">Concentrado!$A$6:$W$430</definedName>
    <definedName name="Z_82DEC38B_08C4_46CE_80D0_3689DF305A95_.wvu.FilterData" localSheetId="2" hidden="1">Concentrado!$B$6:$I$397</definedName>
    <definedName name="Z_87A4EE1F_1A37_4A98_9AA0_CBA6285CB878_.wvu.FilterData" localSheetId="2" hidden="1">Concentrado!$A$6:$W$430</definedName>
    <definedName name="Z_A0520F3A_D960_4760_8ED9_7865FA43C9FD_.wvu.FilterData" localSheetId="2" hidden="1">Concentrado!$A$6:$W$430</definedName>
    <definedName name="Z_A243A3C7_3B83_44BD_95EF_DC5362B40824_.wvu.FilterData" localSheetId="2" hidden="1">Concentrado!$A$6:$W$430</definedName>
    <definedName name="Z_ABD13C06_829B_4C42_AEE7_98693C40ADAB_.wvu.FilterData" localSheetId="2" hidden="1">Concentrado!$A$6:$W$430</definedName>
    <definedName name="Z_AF75BC4D_874F_4E73_9742_EDEAD661BEEC_.wvu.FilterData" localSheetId="2" hidden="1">Concentrado!$B$6:$I$397</definedName>
    <definedName name="Z_C6F3ACBA_C0F3_4622_84FB_8915DA198B8A_.wvu.FilterData" localSheetId="2" hidden="1">Concentrado!$A$6:$W$430</definedName>
    <definedName name="Z_D09615D1_0A7A_4EDA_8F29_65CA91EAAD2A_.wvu.FilterData" localSheetId="2" hidden="1">Concentrado!$A$6:$W$430</definedName>
    <definedName name="Z_D8E49F59_196A_422C_A124_BCACD9A487CF_.wvu.FilterData" localSheetId="2" hidden="1">Concentrado!$A$6:$W$430</definedName>
    <definedName name="Z_DDA416F9_2CE8_46CB_B0BC_91CC43B1F966_.wvu.FilterData" localSheetId="4" hidden="1">Modificaciones!$A$1:$Z$1012</definedName>
    <definedName name="Z_E76748C0_071A_47E4_93D1_E60F9C5F03C3_.wvu.FilterData" localSheetId="2" hidden="1">Concentrado!$A$6:$W$430</definedName>
    <definedName name="Z_EA1DD578_4CF1_46B4_A4AA_12AF24EF7059_.wvu.FilterData" localSheetId="2" hidden="1">Concentrado!$B$6:$I$397</definedName>
    <definedName name="Z_F0980412_EB1C_4844_8E67_801613BD6915_.wvu.FilterData" localSheetId="2" hidden="1">Concentrado!$C$4:$I$4</definedName>
    <definedName name="Z_F8A988F8_6D61_44EF_9AA4_F059054E58A1_.wvu.FilterData" localSheetId="2" hidden="1">Concentrado!$A$1:$W$1090</definedName>
    <definedName name="Z_F92C2368_DD7C_493D_95DD_BAA0F8F5802F_.wvu.FilterData" localSheetId="2" hidden="1">Concentrado!$A$1:$W$1090</definedName>
    <definedName name="Z_FEA92961_61F9_4B17_8CF2_B88CE87611AC_.wvu.FilterData" localSheetId="2" hidden="1">Concentrado!$A$6:$W$430</definedName>
  </definedNames>
  <calcPr calcId="191028"/>
  <customWorkbookViews>
    <customWorkbookView name="Filtro 19" guid="{FEA92961-61F9-4B17-8CF2-B88CE87611AC}" maximized="1" windowWidth="0" windowHeight="0" activeSheetId="0"/>
    <customWorkbookView name="5´s COAHUILA" guid="{53671EA2-F6C2-4D61-BF80-71C9518D4526}" maximized="1" windowWidth="0" windowHeight="0" activeSheetId="0"/>
    <customWorkbookView name="Filtro 21" guid="{7F2EC6B4-5AF7-411C-89F0-C813470A7FD6}" maximized="1" windowWidth="0" windowHeight="0" activeSheetId="0"/>
    <customWorkbookView name="Centrales final" guid="{56E813A2-0D50-49AE-8017-345DD3D7B8F0}" maximized="1" windowWidth="0" windowHeight="0" activeSheetId="0"/>
    <customWorkbookView name="Filtro 20" guid="{E76748C0-071A-47E4-93D1-E60F9C5F03C3}" maximized="1" windowWidth="0" windowHeight="0" activeSheetId="0"/>
    <customWorkbookView name="EDOMEX Y COAH" guid="{F0980412-EB1C-4844-8E67-801613BD6915}" maximized="1" windowWidth="0" windowHeight="0" activeSheetId="0"/>
    <customWorkbookView name="Filtro 23" guid="{329EF0DA-2BE2-4BFB-B8B9-516668ECA3B9}" maximized="1" windowWidth="0" windowHeight="0" activeSheetId="0"/>
    <customWorkbookView name="Filtro 22" guid="{D09615D1-0A7A-4EDA-8F29-65CA91EAAD2A}" maximized="1" windowWidth="0" windowHeight="0" activeSheetId="0"/>
    <customWorkbookView name="Filtro 9" guid="{5FC2D1B3-A2CE-4AEF-8F34-CD0B59FCCC9F}" maximized="1" windowWidth="0" windowHeight="0" activeSheetId="0"/>
    <customWorkbookView name="Filtro 8" guid="{A0520F3A-D960-4760-8ED9-7865FA43C9FD}" maximized="1" windowWidth="0" windowHeight="0" activeSheetId="0"/>
    <customWorkbookView name="Filtro 3" guid="{461C3D97-3D6C-4107-A91B-77303E26A07D}" maximized="1" windowWidth="0" windowHeight="0" activeSheetId="0"/>
    <customWorkbookView name="Filtro 2" guid="{09F96E7B-7787-47EF-96CB-F45B6B45E807}" maximized="1" windowWidth="0" windowHeight="0" activeSheetId="0"/>
    <customWorkbookView name="Filtro 1" guid="{51C0C232-6E03-4EB7-972D-3BE456B526E3}" maximized="1" windowWidth="0" windowHeight="0" activeSheetId="0"/>
    <customWorkbookView name="OBS OPL-JLE COAH" guid="{82DEC38B-08C4-46CE-80D0-3689DF305A95}" maximized="1" windowWidth="0" windowHeight="0" activeSheetId="0"/>
    <customWorkbookView name="Filtro 7" guid="{47CC754C-E0F5-4D1F-B26F-938B9950DC5B}" maximized="1" windowWidth="0" windowHeight="0" activeSheetId="0"/>
    <customWorkbookView name="Filtro 6" guid="{32CEC942-9184-440B-97C7-3D7AA4E494D0}" maximized="1" windowWidth="0" windowHeight="0" activeSheetId="0"/>
    <customWorkbookView name="Filtro 5" guid="{AF75BC4D-874F-4E73-9742-EDEAD661BEEC}" maximized="1" windowWidth="0" windowHeight="0" activeSheetId="0"/>
    <customWorkbookView name="Filtro 4" guid="{EA1DD578-4CF1-46B4-A4AA-12AF24EF7059}" maximized="1" windowWidth="0" windowHeight="0" activeSheetId="0"/>
    <customWorkbookView name="Áreas Centrales Sandra" guid="{F92C2368-DD7C-493D-95DD-BAA0F8F5802F}" maximized="1" windowWidth="0" windowHeight="0" activeSheetId="0"/>
    <customWorkbookView name="Centrales" guid="{DDA416F9-2CE8-46CB-B0BC-91CC43B1F966}" maximized="1" windowWidth="0" windowHeight="0" activeSheetId="0"/>
    <customWorkbookView name="Filtro de Julio" guid="{87A4EE1F-1A37-4A98-9AA0-CBA6285CB878}" maximized="1" windowWidth="0" windowHeight="0" activeSheetId="0"/>
    <customWorkbookView name="Filtro 10" guid="{013A7F0E-04A8-4ABB-ADF0-A28F635C53A1}" maximized="1" windowWidth="0" windowHeight="0" activeSheetId="0"/>
    <customWorkbookView name="Gustavo" guid="{61F1C3B6-50A5-4038-952F-5DF4FC6B76FD}" maximized="1" windowWidth="0" windowHeight="0" activeSheetId="0"/>
    <customWorkbookView name="Filtro 12" guid="{F8A988F8-6D61-44EF-9AA4-F059054E58A1}" maximized="1" windowWidth="0" windowHeight="0" activeSheetId="0"/>
    <customWorkbookView name="Filtro 11" guid="{6ADF5333-9515-4205-BC1E-029494164E62}" maximized="1" windowWidth="0" windowHeight="0" activeSheetId="0"/>
    <customWorkbookView name="Filtro 14" guid="{6B77FEF9-02BD-4D3C-8A30-6B917BD4448A}" maximized="1" windowWidth="0" windowHeight="0" activeSheetId="0"/>
    <customWorkbookView name="Filtro 13" guid="{493F8B72-98C2-4E70-9688-3E8327C0C7EF}" maximized="1" windowWidth="0" windowHeight="0" activeSheetId="0"/>
    <customWorkbookView name="Filtro 16" guid="{D8E49F59-196A-422C-A124-BCACD9A487CF}" maximized="1" windowWidth="0" windowHeight="0" activeSheetId="0"/>
    <customWorkbookView name="Áreas CentralesSandra" guid="{ABD13C06-829B-4C42-AEE7-98693C40ADAB}" maximized="1" windowWidth="0" windowHeight="0" activeSheetId="0"/>
    <customWorkbookView name="Filtro 15" guid="{C6F3ACBA-C0F3-4622-84FB-8915DA198B8A}" maximized="1" windowWidth="0" windowHeight="0" activeSheetId="0"/>
    <customWorkbookView name="Filtro 18" guid="{A243A3C7-3B83-44BD-95EF-DC5362B40824}" maximized="1" windowWidth="0" windowHeight="0" activeSheetId="0"/>
    <customWorkbookView name="Filtro 17" guid="{004BF2C2-4433-4E51-9BE4-4C4F0788C826}" maximized="1" windowWidth="0" windowHeight="0" activeSheetId="0"/>
  </customWorkbookViews>
  <pivotCaches>
    <pivotCache cacheId="4" r:id="rId1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6" roundtripDataSignature="AMtx7mjWILABcrWsfiT491XrCnEMm4EZ5w=="/>
    </ext>
  </extLst>
</workbook>
</file>

<file path=xl/calcChain.xml><?xml version="1.0" encoding="utf-8"?>
<calcChain xmlns="http://schemas.openxmlformats.org/spreadsheetml/2006/main">
  <c r="L17" i="9" l="1"/>
  <c r="K17" i="9"/>
  <c r="F17" i="9"/>
  <c r="E17" i="9"/>
  <c r="L16" i="9"/>
  <c r="K16" i="9"/>
  <c r="F16" i="9"/>
  <c r="E16" i="9"/>
  <c r="L15" i="9"/>
  <c r="K15" i="9"/>
  <c r="F15" i="9"/>
  <c r="E15" i="9"/>
  <c r="A1" i="6"/>
  <c r="L430" i="3" s="1"/>
  <c r="M430" i="3" s="1"/>
  <c r="B1" i="4"/>
  <c r="G430" i="3"/>
  <c r="G429" i="3"/>
  <c r="G428" i="3"/>
  <c r="G427" i="3"/>
  <c r="G426" i="3"/>
  <c r="G425" i="3"/>
  <c r="G424" i="3"/>
  <c r="G423" i="3"/>
  <c r="G422" i="3"/>
  <c r="G421" i="3"/>
  <c r="G420" i="3"/>
  <c r="G419" i="3"/>
  <c r="G418" i="3"/>
  <c r="G417" i="3"/>
  <c r="G416" i="3"/>
  <c r="G415" i="3"/>
  <c r="G414" i="3"/>
  <c r="G413" i="3"/>
  <c r="G412" i="3"/>
  <c r="G411" i="3"/>
  <c r="G410" i="3"/>
  <c r="G409" i="3"/>
  <c r="G408" i="3"/>
  <c r="G407" i="3"/>
  <c r="G405"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3"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L43" i="3" l="1"/>
  <c r="M43" i="3" s="1"/>
  <c r="L23" i="3"/>
  <c r="M23" i="3" s="1"/>
  <c r="L121" i="3"/>
  <c r="M121" i="3" s="1"/>
  <c r="L31" i="3"/>
  <c r="M31" i="3" s="1"/>
  <c r="L75" i="3"/>
  <c r="M75" i="3" s="1"/>
  <c r="L11" i="3"/>
  <c r="M11" i="3" s="1"/>
  <c r="L26" i="3"/>
  <c r="M26" i="3" s="1"/>
  <c r="L141" i="3"/>
  <c r="M141" i="3" s="1"/>
  <c r="L63" i="3"/>
  <c r="M63" i="3" s="1"/>
  <c r="L109" i="3"/>
  <c r="M109" i="3" s="1"/>
  <c r="L22" i="3"/>
  <c r="M22" i="3" s="1"/>
  <c r="L27" i="3"/>
  <c r="M27" i="3" s="1"/>
  <c r="L51" i="3"/>
  <c r="M51" i="3" s="1"/>
  <c r="L83" i="3"/>
  <c r="M83" i="3" s="1"/>
  <c r="L97" i="3"/>
  <c r="M97" i="3" s="1"/>
  <c r="L129" i="3"/>
  <c r="M129" i="3" s="1"/>
  <c r="L7" i="3"/>
  <c r="M7" i="3" s="1"/>
  <c r="L18" i="3"/>
  <c r="M18" i="3" s="1"/>
  <c r="L39" i="3"/>
  <c r="M39" i="3" s="1"/>
  <c r="L71" i="3"/>
  <c r="M71" i="3" s="1"/>
  <c r="L117" i="3"/>
  <c r="M117" i="3" s="1"/>
  <c r="L149" i="3"/>
  <c r="M149" i="3" s="1"/>
  <c r="L59" i="3"/>
  <c r="M59" i="3" s="1"/>
  <c r="L137" i="3"/>
  <c r="M137" i="3" s="1"/>
  <c r="L14" i="3"/>
  <c r="M14" i="3" s="1"/>
  <c r="L19" i="3"/>
  <c r="M19" i="3" s="1"/>
  <c r="L47" i="3"/>
  <c r="M47" i="3" s="1"/>
  <c r="L79" i="3"/>
  <c r="M79" i="3" s="1"/>
  <c r="L93" i="3"/>
  <c r="M93" i="3" s="1"/>
  <c r="L125" i="3"/>
  <c r="M125" i="3" s="1"/>
  <c r="L30" i="3"/>
  <c r="M30" i="3" s="1"/>
  <c r="L34" i="3"/>
  <c r="M34" i="3" s="1"/>
  <c r="L105" i="3"/>
  <c r="M105" i="3" s="1"/>
  <c r="L35" i="3"/>
  <c r="M35" i="3" s="1"/>
  <c r="L67" i="3"/>
  <c r="M67" i="3" s="1"/>
  <c r="L113" i="3"/>
  <c r="M113" i="3" s="1"/>
  <c r="L145" i="3"/>
  <c r="M145" i="3" s="1"/>
  <c r="L159" i="3"/>
  <c r="M159" i="3" s="1"/>
  <c r="L10" i="3"/>
  <c r="M10" i="3" s="1"/>
  <c r="L15" i="3"/>
  <c r="M15" i="3" s="1"/>
  <c r="L20" i="3"/>
  <c r="M20" i="3" s="1"/>
  <c r="L55" i="3"/>
  <c r="M55" i="3" s="1"/>
  <c r="L87" i="3"/>
  <c r="M87" i="3" s="1"/>
  <c r="L101" i="3"/>
  <c r="M101" i="3" s="1"/>
  <c r="L133" i="3"/>
  <c r="M133" i="3" s="1"/>
  <c r="L160" i="3"/>
  <c r="M160" i="3" s="1"/>
  <c r="L150" i="3"/>
  <c r="M150" i="3" s="1"/>
  <c r="L13" i="3"/>
  <c r="M13" i="3" s="1"/>
  <c r="L21" i="3"/>
  <c r="M21" i="3" s="1"/>
  <c r="L29" i="3"/>
  <c r="M29" i="3" s="1"/>
  <c r="L37" i="3"/>
  <c r="M37" i="3" s="1"/>
  <c r="L45" i="3"/>
  <c r="M45" i="3" s="1"/>
  <c r="L53" i="3"/>
  <c r="M53" i="3" s="1"/>
  <c r="L61" i="3"/>
  <c r="M61" i="3" s="1"/>
  <c r="L85" i="3"/>
  <c r="M85" i="3" s="1"/>
  <c r="L111" i="3"/>
  <c r="M111" i="3" s="1"/>
  <c r="L38" i="3"/>
  <c r="M38" i="3" s="1"/>
  <c r="L42" i="3"/>
  <c r="M42" i="3" s="1"/>
  <c r="L46" i="3"/>
  <c r="M46" i="3" s="1"/>
  <c r="L50" i="3"/>
  <c r="M50" i="3" s="1"/>
  <c r="L54" i="3"/>
  <c r="M54" i="3" s="1"/>
  <c r="L58" i="3"/>
  <c r="M58" i="3" s="1"/>
  <c r="L62" i="3"/>
  <c r="M62" i="3" s="1"/>
  <c r="L66" i="3"/>
  <c r="M66" i="3" s="1"/>
  <c r="L70" i="3"/>
  <c r="M70" i="3" s="1"/>
  <c r="L74" i="3"/>
  <c r="M74" i="3" s="1"/>
  <c r="L78" i="3"/>
  <c r="M78" i="3" s="1"/>
  <c r="L82" i="3"/>
  <c r="M82" i="3" s="1"/>
  <c r="L86" i="3"/>
  <c r="M86" i="3" s="1"/>
  <c r="L92" i="3"/>
  <c r="M92" i="3" s="1"/>
  <c r="L96" i="3"/>
  <c r="M96" i="3" s="1"/>
  <c r="L100" i="3"/>
  <c r="M100" i="3" s="1"/>
  <c r="L104" i="3"/>
  <c r="M104" i="3" s="1"/>
  <c r="L108" i="3"/>
  <c r="M108" i="3" s="1"/>
  <c r="L112" i="3"/>
  <c r="M112" i="3" s="1"/>
  <c r="L116" i="3"/>
  <c r="M116" i="3" s="1"/>
  <c r="L120" i="3"/>
  <c r="M120" i="3" s="1"/>
  <c r="L124" i="3"/>
  <c r="M124" i="3" s="1"/>
  <c r="L128" i="3"/>
  <c r="M128" i="3" s="1"/>
  <c r="L132" i="3"/>
  <c r="M132" i="3" s="1"/>
  <c r="L136" i="3"/>
  <c r="M136" i="3" s="1"/>
  <c r="L140" i="3"/>
  <c r="M140" i="3" s="1"/>
  <c r="L144" i="3"/>
  <c r="M144" i="3" s="1"/>
  <c r="L153" i="3"/>
  <c r="M153" i="3" s="1"/>
  <c r="L28" i="3"/>
  <c r="M28" i="3" s="1"/>
  <c r="L36" i="3"/>
  <c r="M36" i="3" s="1"/>
  <c r="L44" i="3"/>
  <c r="M44" i="3" s="1"/>
  <c r="L52" i="3"/>
  <c r="M52" i="3" s="1"/>
  <c r="L60" i="3"/>
  <c r="M60" i="3" s="1"/>
  <c r="L68" i="3"/>
  <c r="M68" i="3" s="1"/>
  <c r="L76" i="3"/>
  <c r="M76" i="3" s="1"/>
  <c r="L84" i="3"/>
  <c r="M84" i="3" s="1"/>
  <c r="L98" i="3"/>
  <c r="M98" i="3" s="1"/>
  <c r="L106" i="3"/>
  <c r="M106" i="3" s="1"/>
  <c r="L118" i="3"/>
  <c r="M118" i="3" s="1"/>
  <c r="L122" i="3"/>
  <c r="M122" i="3" s="1"/>
  <c r="L130" i="3"/>
  <c r="M130" i="3" s="1"/>
  <c r="L134" i="3"/>
  <c r="M134" i="3" s="1"/>
  <c r="L138" i="3"/>
  <c r="M138" i="3" s="1"/>
  <c r="L142" i="3"/>
  <c r="M142" i="3" s="1"/>
  <c r="L146" i="3"/>
  <c r="M146" i="3" s="1"/>
  <c r="L175" i="3"/>
  <c r="M175" i="3" s="1"/>
  <c r="L155" i="3"/>
  <c r="M155" i="3" s="1"/>
  <c r="L8" i="3"/>
  <c r="M8" i="3" s="1"/>
  <c r="L12" i="3"/>
  <c r="M12" i="3" s="1"/>
  <c r="L16" i="3"/>
  <c r="M16" i="3" s="1"/>
  <c r="L24" i="3"/>
  <c r="M24" i="3" s="1"/>
  <c r="L32" i="3"/>
  <c r="M32" i="3" s="1"/>
  <c r="L40" i="3"/>
  <c r="M40" i="3" s="1"/>
  <c r="L48" i="3"/>
  <c r="M48" i="3" s="1"/>
  <c r="L56" i="3"/>
  <c r="M56" i="3" s="1"/>
  <c r="L64" i="3"/>
  <c r="M64" i="3" s="1"/>
  <c r="L72" i="3"/>
  <c r="M72" i="3" s="1"/>
  <c r="L80" i="3"/>
  <c r="M80" i="3" s="1"/>
  <c r="L94" i="3"/>
  <c r="M94" i="3" s="1"/>
  <c r="L102" i="3"/>
  <c r="M102" i="3" s="1"/>
  <c r="L110" i="3"/>
  <c r="M110" i="3" s="1"/>
  <c r="L114" i="3"/>
  <c r="M114" i="3" s="1"/>
  <c r="L126" i="3"/>
  <c r="M126" i="3" s="1"/>
  <c r="L151" i="3"/>
  <c r="M151" i="3" s="1"/>
  <c r="L156" i="3"/>
  <c r="M156" i="3" s="1"/>
  <c r="L169" i="3"/>
  <c r="M169" i="3" s="1"/>
  <c r="L9" i="3"/>
  <c r="M9" i="3" s="1"/>
  <c r="L17" i="3"/>
  <c r="M17" i="3" s="1"/>
  <c r="L25" i="3"/>
  <c r="M25" i="3" s="1"/>
  <c r="L33" i="3"/>
  <c r="M33" i="3" s="1"/>
  <c r="L41" i="3"/>
  <c r="M41" i="3" s="1"/>
  <c r="L49" i="3"/>
  <c r="M49" i="3" s="1"/>
  <c r="L57" i="3"/>
  <c r="M57" i="3" s="1"/>
  <c r="L65" i="3"/>
  <c r="M65" i="3" s="1"/>
  <c r="L69" i="3"/>
  <c r="M69" i="3" s="1"/>
  <c r="L73" i="3"/>
  <c r="M73" i="3" s="1"/>
  <c r="L77" i="3"/>
  <c r="M77" i="3" s="1"/>
  <c r="L81" i="3"/>
  <c r="M81" i="3" s="1"/>
  <c r="L91" i="3"/>
  <c r="M91" i="3" s="1"/>
  <c r="L95" i="3"/>
  <c r="M95" i="3" s="1"/>
  <c r="L99" i="3"/>
  <c r="M99" i="3" s="1"/>
  <c r="L103" i="3"/>
  <c r="M103" i="3" s="1"/>
  <c r="L107" i="3"/>
  <c r="M107" i="3" s="1"/>
  <c r="L115" i="3"/>
  <c r="M115" i="3" s="1"/>
  <c r="L119" i="3"/>
  <c r="M119" i="3" s="1"/>
  <c r="L123" i="3"/>
  <c r="M123" i="3" s="1"/>
  <c r="L127" i="3"/>
  <c r="M127" i="3" s="1"/>
  <c r="L131" i="3"/>
  <c r="M131" i="3" s="1"/>
  <c r="L135" i="3"/>
  <c r="M135" i="3" s="1"/>
  <c r="L139" i="3"/>
  <c r="M139" i="3" s="1"/>
  <c r="L143" i="3"/>
  <c r="M143" i="3" s="1"/>
  <c r="L147" i="3"/>
  <c r="M147" i="3" s="1"/>
  <c r="L192" i="3"/>
  <c r="M192" i="3" s="1"/>
  <c r="L179" i="3"/>
  <c r="M179" i="3" s="1"/>
  <c r="L148" i="3"/>
  <c r="M148" i="3" s="1"/>
  <c r="L152" i="3"/>
  <c r="M152" i="3" s="1"/>
  <c r="L161" i="3"/>
  <c r="M161" i="3" s="1"/>
  <c r="L157" i="3"/>
  <c r="M157" i="3" s="1"/>
  <c r="L163" i="3"/>
  <c r="M163" i="3" s="1"/>
  <c r="L216" i="3"/>
  <c r="M216" i="3" s="1"/>
  <c r="L172" i="3"/>
  <c r="M172" i="3" s="1"/>
  <c r="L177" i="3"/>
  <c r="M177" i="3" s="1"/>
  <c r="L168" i="3"/>
  <c r="M168" i="3" s="1"/>
  <c r="L183" i="3"/>
  <c r="M183" i="3" s="1"/>
  <c r="L164" i="3"/>
  <c r="M164" i="3" s="1"/>
  <c r="L173" i="3"/>
  <c r="M173" i="3" s="1"/>
  <c r="L165" i="3"/>
  <c r="M165" i="3" s="1"/>
  <c r="L185" i="3"/>
  <c r="M185" i="3" s="1"/>
  <c r="L171" i="3"/>
  <c r="M171" i="3" s="1"/>
  <c r="L181" i="3"/>
  <c r="M181" i="3" s="1"/>
  <c r="L200" i="3"/>
  <c r="M200" i="3" s="1"/>
  <c r="L167" i="3"/>
  <c r="M167" i="3" s="1"/>
  <c r="L187" i="3"/>
  <c r="M187" i="3" s="1"/>
  <c r="L229" i="3"/>
  <c r="M229" i="3" s="1"/>
  <c r="L176" i="3"/>
  <c r="M176" i="3" s="1"/>
  <c r="L180" i="3"/>
  <c r="M180" i="3" s="1"/>
  <c r="L184" i="3"/>
  <c r="M184" i="3" s="1"/>
  <c r="L188" i="3"/>
  <c r="M188" i="3" s="1"/>
  <c r="L195" i="3"/>
  <c r="M195" i="3" s="1"/>
  <c r="L232" i="3"/>
  <c r="M232" i="3" s="1"/>
  <c r="L154" i="3"/>
  <c r="M154" i="3" s="1"/>
  <c r="L162" i="3"/>
  <c r="M162" i="3" s="1"/>
  <c r="L166" i="3"/>
  <c r="M166" i="3" s="1"/>
  <c r="L170" i="3"/>
  <c r="M170" i="3" s="1"/>
  <c r="L174" i="3"/>
  <c r="M174" i="3" s="1"/>
  <c r="L178" i="3"/>
  <c r="M178" i="3" s="1"/>
  <c r="L182" i="3"/>
  <c r="M182" i="3" s="1"/>
  <c r="L186" i="3"/>
  <c r="M186" i="3" s="1"/>
  <c r="L191" i="3"/>
  <c r="M191" i="3" s="1"/>
  <c r="L196" i="3"/>
  <c r="M196" i="3" s="1"/>
  <c r="L204" i="3"/>
  <c r="M204" i="3" s="1"/>
  <c r="L158" i="3"/>
  <c r="M158" i="3" s="1"/>
  <c r="L249" i="3"/>
  <c r="M249" i="3" s="1"/>
  <c r="L332" i="3"/>
  <c r="M332" i="3" s="1"/>
  <c r="L208" i="3"/>
  <c r="M208" i="3" s="1"/>
  <c r="L221" i="3"/>
  <c r="M221" i="3" s="1"/>
  <c r="L240" i="3"/>
  <c r="M240" i="3" s="1"/>
  <c r="L294" i="3"/>
  <c r="M294" i="3" s="1"/>
  <c r="L340" i="3"/>
  <c r="M340" i="3" s="1"/>
  <c r="L189" i="3"/>
  <c r="M189" i="3" s="1"/>
  <c r="L193" i="3"/>
  <c r="M193" i="3" s="1"/>
  <c r="L210" i="3"/>
  <c r="M210" i="3" s="1"/>
  <c r="L198" i="3"/>
  <c r="M198" i="3" s="1"/>
  <c r="L224" i="3"/>
  <c r="M224" i="3" s="1"/>
  <c r="L237" i="3"/>
  <c r="M237" i="3" s="1"/>
  <c r="L190" i="3"/>
  <c r="M190" i="3" s="1"/>
  <c r="L194" i="3"/>
  <c r="M194" i="3" s="1"/>
  <c r="L206" i="3"/>
  <c r="M206" i="3" s="1"/>
  <c r="L212" i="3"/>
  <c r="M212" i="3" s="1"/>
  <c r="L219" i="3"/>
  <c r="M219" i="3" s="1"/>
  <c r="L215" i="3"/>
  <c r="M215" i="3" s="1"/>
  <c r="L261" i="3"/>
  <c r="M261" i="3" s="1"/>
  <c r="L362" i="3"/>
  <c r="M362" i="3" s="1"/>
  <c r="L197" i="3"/>
  <c r="M197" i="3" s="1"/>
  <c r="L201" i="3"/>
  <c r="M201" i="3" s="1"/>
  <c r="L207" i="3"/>
  <c r="M207" i="3" s="1"/>
  <c r="L211" i="3"/>
  <c r="M211" i="3" s="1"/>
  <c r="L220" i="3"/>
  <c r="M220" i="3" s="1"/>
  <c r="L225" i="3"/>
  <c r="M225" i="3" s="1"/>
  <c r="L236" i="3"/>
  <c r="M236" i="3" s="1"/>
  <c r="L241" i="3"/>
  <c r="M241" i="3" s="1"/>
  <c r="L282" i="3"/>
  <c r="M282" i="3" s="1"/>
  <c r="L277" i="3"/>
  <c r="M277" i="3" s="1"/>
  <c r="L320" i="3"/>
  <c r="M320" i="3" s="1"/>
  <c r="L217" i="3"/>
  <c r="M217" i="3" s="1"/>
  <c r="L278" i="3"/>
  <c r="M278" i="3" s="1"/>
  <c r="L199" i="3"/>
  <c r="M199" i="3" s="1"/>
  <c r="L205" i="3"/>
  <c r="M205" i="3" s="1"/>
  <c r="L209" i="3"/>
  <c r="M209" i="3" s="1"/>
  <c r="L213" i="3"/>
  <c r="M213" i="3" s="1"/>
  <c r="L228" i="3"/>
  <c r="M228" i="3" s="1"/>
  <c r="L233" i="3"/>
  <c r="M233" i="3" s="1"/>
  <c r="L244" i="3"/>
  <c r="M244" i="3" s="1"/>
  <c r="L273" i="3"/>
  <c r="M273" i="3" s="1"/>
  <c r="L286" i="3"/>
  <c r="M286" i="3" s="1"/>
  <c r="L89" i="3"/>
  <c r="M89" i="3" s="1"/>
  <c r="L202" i="3"/>
  <c r="M202" i="3" s="1"/>
  <c r="L247" i="3"/>
  <c r="M247" i="3" s="1"/>
  <c r="L275" i="3"/>
  <c r="M275" i="3" s="1"/>
  <c r="L297" i="3"/>
  <c r="M297" i="3" s="1"/>
  <c r="L336" i="3"/>
  <c r="M336" i="3" s="1"/>
  <c r="L358" i="3"/>
  <c r="M358" i="3" s="1"/>
  <c r="L223" i="3"/>
  <c r="M223" i="3" s="1"/>
  <c r="L227" i="3"/>
  <c r="M227" i="3" s="1"/>
  <c r="L231" i="3"/>
  <c r="M231" i="3" s="1"/>
  <c r="L235" i="3"/>
  <c r="M235" i="3" s="1"/>
  <c r="L239" i="3"/>
  <c r="M239" i="3" s="1"/>
  <c r="L243" i="3"/>
  <c r="M243" i="3" s="1"/>
  <c r="L265" i="3"/>
  <c r="M265" i="3" s="1"/>
  <c r="L271" i="3"/>
  <c r="M271" i="3" s="1"/>
  <c r="L285" i="3"/>
  <c r="M285" i="3" s="1"/>
  <c r="L324" i="3"/>
  <c r="M324" i="3" s="1"/>
  <c r="L90" i="3"/>
  <c r="M90" i="3" s="1"/>
  <c r="L203" i="3"/>
  <c r="M203" i="3" s="1"/>
  <c r="L248" i="3"/>
  <c r="M248" i="3" s="1"/>
  <c r="L253" i="3"/>
  <c r="M253" i="3" s="1"/>
  <c r="L281" i="3"/>
  <c r="M281" i="3" s="1"/>
  <c r="L298" i="3"/>
  <c r="M298" i="3" s="1"/>
  <c r="L312" i="3"/>
  <c r="M312" i="3" s="1"/>
  <c r="L366" i="3"/>
  <c r="M366" i="3" s="1"/>
  <c r="L88" i="3"/>
  <c r="M88" i="3" s="1"/>
  <c r="L246" i="3"/>
  <c r="M246" i="3" s="1"/>
  <c r="L250" i="3"/>
  <c r="M250" i="3" s="1"/>
  <c r="L269" i="3"/>
  <c r="M269" i="3" s="1"/>
  <c r="L274" i="3"/>
  <c r="M274" i="3" s="1"/>
  <c r="L283" i="3"/>
  <c r="M283" i="3" s="1"/>
  <c r="L301" i="3"/>
  <c r="M301" i="3" s="1"/>
  <c r="L328" i="3"/>
  <c r="M328" i="3" s="1"/>
  <c r="L214" i="3"/>
  <c r="M214" i="3" s="1"/>
  <c r="L218" i="3"/>
  <c r="M218" i="3" s="1"/>
  <c r="L222" i="3"/>
  <c r="M222" i="3" s="1"/>
  <c r="L226" i="3"/>
  <c r="M226" i="3" s="1"/>
  <c r="L230" i="3"/>
  <c r="M230" i="3" s="1"/>
  <c r="L234" i="3"/>
  <c r="M234" i="3" s="1"/>
  <c r="L238" i="3"/>
  <c r="M238" i="3" s="1"/>
  <c r="L242" i="3"/>
  <c r="M242" i="3" s="1"/>
  <c r="L257" i="3"/>
  <c r="M257" i="3" s="1"/>
  <c r="L279" i="3"/>
  <c r="M279" i="3" s="1"/>
  <c r="L316" i="3"/>
  <c r="M316" i="3" s="1"/>
  <c r="L370" i="3"/>
  <c r="M370" i="3" s="1"/>
  <c r="L288" i="3"/>
  <c r="M288" i="3" s="1"/>
  <c r="L292" i="3"/>
  <c r="M292" i="3" s="1"/>
  <c r="L303" i="3"/>
  <c r="M303" i="3" s="1"/>
  <c r="L307" i="3"/>
  <c r="M307" i="3" s="1"/>
  <c r="L346" i="3"/>
  <c r="M346" i="3" s="1"/>
  <c r="L353" i="3"/>
  <c r="M353" i="3" s="1"/>
  <c r="L357" i="3"/>
  <c r="M357" i="3" s="1"/>
  <c r="L376" i="3"/>
  <c r="M376" i="3" s="1"/>
  <c r="L380" i="3"/>
  <c r="M380" i="3" s="1"/>
  <c r="L384" i="3"/>
  <c r="M384" i="3" s="1"/>
  <c r="L388" i="3"/>
  <c r="M388" i="3" s="1"/>
  <c r="L392" i="3"/>
  <c r="M392" i="3" s="1"/>
  <c r="L396" i="3"/>
  <c r="M396" i="3" s="1"/>
  <c r="L400" i="3"/>
  <c r="M400" i="3" s="1"/>
  <c r="L409" i="3"/>
  <c r="M409" i="3" s="1"/>
  <c r="L413" i="3"/>
  <c r="M413" i="3" s="1"/>
  <c r="L417" i="3"/>
  <c r="M417" i="3" s="1"/>
  <c r="L421" i="3"/>
  <c r="M421" i="3" s="1"/>
  <c r="L429" i="3"/>
  <c r="M429" i="3" s="1"/>
  <c r="L296" i="3"/>
  <c r="M296" i="3" s="1"/>
  <c r="L300" i="3"/>
  <c r="M300" i="3" s="1"/>
  <c r="L311" i="3"/>
  <c r="M311" i="3" s="1"/>
  <c r="L315" i="3"/>
  <c r="M315" i="3" s="1"/>
  <c r="L319" i="3"/>
  <c r="M319" i="3" s="1"/>
  <c r="L323" i="3"/>
  <c r="M323" i="3" s="1"/>
  <c r="L327" i="3"/>
  <c r="M327" i="3" s="1"/>
  <c r="L331" i="3"/>
  <c r="M331" i="3" s="1"/>
  <c r="L335" i="3"/>
  <c r="M335" i="3" s="1"/>
  <c r="L339" i="3"/>
  <c r="M339" i="3" s="1"/>
  <c r="L343" i="3"/>
  <c r="M343" i="3" s="1"/>
  <c r="L350" i="3"/>
  <c r="M350" i="3" s="1"/>
  <c r="L361" i="3"/>
  <c r="M361" i="3" s="1"/>
  <c r="L365" i="3"/>
  <c r="M365" i="3" s="1"/>
  <c r="L369" i="3"/>
  <c r="M369" i="3" s="1"/>
  <c r="L373" i="3"/>
  <c r="M373" i="3" s="1"/>
  <c r="L405" i="3"/>
  <c r="M405" i="3" s="1"/>
  <c r="L425" i="3"/>
  <c r="M425" i="3" s="1"/>
  <c r="L254" i="3"/>
  <c r="M254" i="3" s="1"/>
  <c r="L258" i="3"/>
  <c r="M258" i="3" s="1"/>
  <c r="L262" i="3"/>
  <c r="M262" i="3" s="1"/>
  <c r="L266" i="3"/>
  <c r="M266" i="3" s="1"/>
  <c r="L270" i="3"/>
  <c r="M270" i="3" s="1"/>
  <c r="L289" i="3"/>
  <c r="M289" i="3" s="1"/>
  <c r="L293" i="3"/>
  <c r="M293" i="3" s="1"/>
  <c r="L304" i="3"/>
  <c r="M304" i="3" s="1"/>
  <c r="L308" i="3"/>
  <c r="M308" i="3" s="1"/>
  <c r="L347" i="3"/>
  <c r="M347" i="3" s="1"/>
  <c r="L354" i="3"/>
  <c r="M354" i="3" s="1"/>
  <c r="L377" i="3"/>
  <c r="M377" i="3" s="1"/>
  <c r="L381" i="3"/>
  <c r="M381" i="3" s="1"/>
  <c r="L385" i="3"/>
  <c r="M385" i="3" s="1"/>
  <c r="L389" i="3"/>
  <c r="M389" i="3" s="1"/>
  <c r="L393" i="3"/>
  <c r="M393" i="3" s="1"/>
  <c r="L397" i="3"/>
  <c r="M397" i="3" s="1"/>
  <c r="L401" i="3"/>
  <c r="M401" i="3" s="1"/>
  <c r="L406" i="3"/>
  <c r="M406" i="3" s="1"/>
  <c r="L410" i="3"/>
  <c r="M410" i="3" s="1"/>
  <c r="L414" i="3"/>
  <c r="M414" i="3" s="1"/>
  <c r="L418" i="3"/>
  <c r="M418" i="3" s="1"/>
  <c r="L422" i="3"/>
  <c r="M422" i="3" s="1"/>
  <c r="L251" i="3"/>
  <c r="M251" i="3" s="1"/>
  <c r="L255" i="3"/>
  <c r="M255" i="3" s="1"/>
  <c r="L259" i="3"/>
  <c r="M259" i="3" s="1"/>
  <c r="L263" i="3"/>
  <c r="M263" i="3" s="1"/>
  <c r="L267" i="3"/>
  <c r="M267" i="3" s="1"/>
  <c r="L290" i="3"/>
  <c r="M290" i="3" s="1"/>
  <c r="L305" i="3"/>
  <c r="M305" i="3" s="1"/>
  <c r="L309" i="3"/>
  <c r="M309" i="3" s="1"/>
  <c r="L344" i="3"/>
  <c r="M344" i="3" s="1"/>
  <c r="L348" i="3"/>
  <c r="M348" i="3" s="1"/>
  <c r="L351" i="3"/>
  <c r="M351" i="3" s="1"/>
  <c r="L355" i="3"/>
  <c r="M355" i="3" s="1"/>
  <c r="L374" i="3"/>
  <c r="M374" i="3" s="1"/>
  <c r="L378" i="3"/>
  <c r="M378" i="3" s="1"/>
  <c r="L382" i="3"/>
  <c r="M382" i="3" s="1"/>
  <c r="L386" i="3"/>
  <c r="M386" i="3" s="1"/>
  <c r="L390" i="3"/>
  <c r="M390" i="3" s="1"/>
  <c r="L394" i="3"/>
  <c r="M394" i="3" s="1"/>
  <c r="L398" i="3"/>
  <c r="M398" i="3" s="1"/>
  <c r="L402" i="3"/>
  <c r="M402" i="3" s="1"/>
  <c r="L407" i="3"/>
  <c r="M407" i="3" s="1"/>
  <c r="L411" i="3"/>
  <c r="M411" i="3" s="1"/>
  <c r="L415" i="3"/>
  <c r="M415" i="3" s="1"/>
  <c r="L419" i="3"/>
  <c r="M419" i="3" s="1"/>
  <c r="L423" i="3"/>
  <c r="M423" i="3" s="1"/>
  <c r="L427" i="3"/>
  <c r="M427" i="3" s="1"/>
  <c r="L313" i="3"/>
  <c r="M313" i="3" s="1"/>
  <c r="L317" i="3"/>
  <c r="M317" i="3" s="1"/>
  <c r="L321" i="3"/>
  <c r="M321" i="3" s="1"/>
  <c r="L325" i="3"/>
  <c r="M325" i="3" s="1"/>
  <c r="L329" i="3"/>
  <c r="M329" i="3" s="1"/>
  <c r="L333" i="3"/>
  <c r="M333" i="3" s="1"/>
  <c r="L337" i="3"/>
  <c r="M337" i="3" s="1"/>
  <c r="L341" i="3"/>
  <c r="M341" i="3" s="1"/>
  <c r="L359" i="3"/>
  <c r="M359" i="3" s="1"/>
  <c r="L363" i="3"/>
  <c r="M363" i="3" s="1"/>
  <c r="L367" i="3"/>
  <c r="M367" i="3" s="1"/>
  <c r="L371" i="3"/>
  <c r="M371" i="3" s="1"/>
  <c r="L252" i="3"/>
  <c r="M252" i="3" s="1"/>
  <c r="L256" i="3"/>
  <c r="M256" i="3" s="1"/>
  <c r="L260" i="3"/>
  <c r="M260" i="3" s="1"/>
  <c r="L264" i="3"/>
  <c r="M264" i="3" s="1"/>
  <c r="L268" i="3"/>
  <c r="M268" i="3" s="1"/>
  <c r="L287" i="3"/>
  <c r="M287" i="3" s="1"/>
  <c r="L291" i="3"/>
  <c r="M291" i="3" s="1"/>
  <c r="L302" i="3"/>
  <c r="M302" i="3" s="1"/>
  <c r="L306" i="3"/>
  <c r="M306" i="3" s="1"/>
  <c r="L345" i="3"/>
  <c r="M345" i="3" s="1"/>
  <c r="L349" i="3"/>
  <c r="M349" i="3" s="1"/>
  <c r="L352" i="3"/>
  <c r="M352" i="3" s="1"/>
  <c r="L356" i="3"/>
  <c r="M356" i="3" s="1"/>
  <c r="L375" i="3"/>
  <c r="M375" i="3" s="1"/>
  <c r="L379" i="3"/>
  <c r="M379" i="3" s="1"/>
  <c r="L383" i="3"/>
  <c r="M383" i="3" s="1"/>
  <c r="L387" i="3"/>
  <c r="M387" i="3" s="1"/>
  <c r="L391" i="3"/>
  <c r="M391" i="3" s="1"/>
  <c r="L395" i="3"/>
  <c r="M395" i="3" s="1"/>
  <c r="L399" i="3"/>
  <c r="M399" i="3" s="1"/>
  <c r="L403" i="3"/>
  <c r="M403" i="3" s="1"/>
  <c r="L408" i="3"/>
  <c r="M408" i="3" s="1"/>
  <c r="L412" i="3"/>
  <c r="M412" i="3" s="1"/>
  <c r="L416" i="3"/>
  <c r="M416" i="3" s="1"/>
  <c r="L420" i="3"/>
  <c r="M420" i="3" s="1"/>
  <c r="L424" i="3"/>
  <c r="M424" i="3" s="1"/>
  <c r="L428" i="3"/>
  <c r="M428" i="3" s="1"/>
  <c r="L245" i="3"/>
  <c r="M245" i="3" s="1"/>
  <c r="L272" i="3"/>
  <c r="M272" i="3" s="1"/>
  <c r="L276" i="3"/>
  <c r="M276" i="3" s="1"/>
  <c r="L280" i="3"/>
  <c r="M280" i="3" s="1"/>
  <c r="L284" i="3"/>
  <c r="M284" i="3" s="1"/>
  <c r="L295" i="3"/>
  <c r="M295" i="3" s="1"/>
  <c r="L299" i="3"/>
  <c r="M299" i="3" s="1"/>
  <c r="L310" i="3"/>
  <c r="M310" i="3" s="1"/>
  <c r="L314" i="3"/>
  <c r="M314" i="3" s="1"/>
  <c r="L318" i="3"/>
  <c r="M318" i="3" s="1"/>
  <c r="L322" i="3"/>
  <c r="M322" i="3" s="1"/>
  <c r="L326" i="3"/>
  <c r="M326" i="3" s="1"/>
  <c r="L330" i="3"/>
  <c r="M330" i="3" s="1"/>
  <c r="L334" i="3"/>
  <c r="M334" i="3" s="1"/>
  <c r="L338" i="3"/>
  <c r="M338" i="3" s="1"/>
  <c r="L342" i="3"/>
  <c r="M342" i="3" s="1"/>
  <c r="L360" i="3"/>
  <c r="M360" i="3" s="1"/>
  <c r="L364" i="3"/>
  <c r="M364" i="3" s="1"/>
  <c r="L368" i="3"/>
  <c r="M368" i="3" s="1"/>
  <c r="L372" i="3"/>
  <c r="M372" i="3" s="1"/>
  <c r="L404" i="3"/>
  <c r="M404" i="3" s="1"/>
  <c r="L426" i="3"/>
  <c r="M426" i="3" s="1"/>
  <c r="B6" i="4" l="1"/>
  <c r="B3" i="4"/>
  <c r="B2" i="4"/>
  <c r="B4" i="4"/>
  <c r="B5" i="4"/>
  <c r="B11" i="4" l="1"/>
  <c r="B7" i="4"/>
  <c r="B8" i="4" s="1"/>
  <c r="B9" i="4"/>
  <c r="B10" i="4" s="1"/>
</calcChain>
</file>

<file path=xl/sharedStrings.xml><?xml version="1.0" encoding="utf-8"?>
<sst xmlns="http://schemas.openxmlformats.org/spreadsheetml/2006/main" count="4064" uniqueCount="816">
  <si>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</si>
  <si>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</si>
  <si>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</si>
  <si>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</si>
  <si>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</si>
  <si>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</si>
  <si>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</si>
  <si>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</si>
  <si>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</si>
  <si>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</si>
  <si>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</si>
  <si>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</si>
  <si>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</si>
  <si>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</si>
  <si>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</si>
  <si>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</si>
  <si>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</si>
  <si>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</si>
  <si>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</si>
  <si>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</si>
  <si>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</si>
  <si>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</si>
  <si>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</si>
  <si>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</si>
  <si>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</si>
  <si>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</si>
  <si>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</si>
  <si>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</si>
  <si>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</si>
  <si>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</si>
  <si>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</si>
  <si>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</si>
  <si>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</si>
  <si>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</si>
  <si>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</si>
  <si>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</si>
  <si>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</si>
  <si>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</si>
  <si>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</si>
  <si>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</si>
  <si>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</si>
  <si>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</si>
  <si>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</si>
  <si>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</si>
  <si>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</si>
  <si>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</si>
  <si>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</si>
  <si>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</si>
  <si>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</si>
  <si>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</si>
  <si>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</si>
  <si>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</si>
  <si>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</si>
  <si>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</si>
  <si>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</si>
  <si>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</si>
  <si>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</si>
  <si>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</si>
  <si>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</si>
  <si>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</si>
  <si>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</si>
  <si>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</si>
  <si>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</si>
  <si>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</si>
  <si>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</si>
  <si>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</si>
  <si>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</si>
  <si>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</si>
  <si>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</si>
  <si>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</si>
  <si>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</si>
  <si>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</si>
  <si>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</si>
  <si>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</si>
  <si>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</si>
  <si>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</si>
  <si>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Mecanismos de coordinación</t>
  </si>
  <si>
    <t>Aprobar Calendarios y Planes Integrales de los Procesos Electorales Locales</t>
  </si>
  <si>
    <t>INE</t>
  </si>
  <si>
    <t>CG</t>
  </si>
  <si>
    <t>1.1</t>
  </si>
  <si>
    <t>Elaborar un plan de trabajo conjunto para la promoción de la participación ciudadana</t>
  </si>
  <si>
    <t>INE/OPL</t>
  </si>
  <si>
    <t>DECEYEC/JLE/OPL</t>
  </si>
  <si>
    <t>1.2</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</si>
  <si>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</si>
  <si>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</si>
  <si>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</si>
  <si>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</si>
  <si>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</si>
  <si>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</si>
  <si>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</si>
  <si>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</si>
  <si>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</si>
  <si>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</si>
  <si>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</si>
  <si>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</si>
  <si>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</si>
  <si>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</si>
  <si>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</si>
  <si>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</si>
  <si>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</si>
  <si>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</si>
  <si>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</si>
  <si>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</si>
  <si>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</si>
  <si>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</si>
  <si>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</si>
  <si>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</si>
  <si>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</si>
  <si>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</si>
  <si>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</si>
  <si>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</si>
  <si>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</si>
  <si>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</si>
  <si>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</si>
  <si>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</si>
  <si>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</si>
  <si>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</si>
  <si>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</si>
  <si>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</si>
  <si>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</si>
  <si>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</si>
  <si>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</si>
  <si>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</si>
  <si>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</si>
  <si>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</si>
  <si>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</si>
  <si>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</si>
  <si>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</si>
  <si>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</si>
  <si>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</si>
  <si>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</si>
  <si>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</si>
  <si>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</si>
  <si>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</si>
  <si>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</si>
  <si>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</si>
  <si>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</si>
  <si>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</si>
  <si>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</si>
  <si>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</si>
  <si>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</si>
  <si>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</si>
  <si>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</si>
  <si>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</si>
  <si>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</si>
  <si>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</si>
  <si>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</si>
  <si>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</si>
  <si>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</si>
  <si>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</si>
  <si>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</si>
  <si>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</si>
  <si>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</si>
  <si>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</si>
  <si>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</si>
  <si>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</si>
  <si>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</si>
  <si>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</si>
  <si>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</si>
  <si>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</si>
  <si>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</si>
  <si>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</si>
  <si>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</si>
  <si>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</si>
  <si>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</si>
  <si>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</si>
  <si>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</si>
  <si>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</si>
  <si>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</si>
  <si>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</si>
  <si>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</si>
  <si>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</si>
  <si>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</si>
  <si>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</si>
  <si>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</si>
  <si>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</si>
  <si>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</si>
  <si>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</si>
  <si>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</si>
  <si>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</si>
  <si>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</si>
  <si>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</si>
  <si>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</si>
  <si>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</si>
  <si>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</si>
  <si>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</si>
  <si>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</si>
  <si>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</si>
  <si>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</si>
  <si>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</si>
  <si>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</si>
  <si>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</si>
  <si>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</si>
  <si>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</si>
  <si>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</si>
  <si>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</si>
  <si>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</si>
  <si>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</si>
  <si>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</si>
  <si>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</si>
  <si>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</si>
  <si>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</si>
  <si>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</si>
  <si>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</si>
  <si>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</si>
  <si>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</si>
  <si>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</si>
  <si>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</si>
  <si>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</si>
  <si>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</si>
  <si>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</si>
  <si>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</si>
  <si>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</si>
  <si>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</si>
  <si>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</si>
  <si>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</si>
  <si>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</si>
  <si>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</si>
  <si>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</si>
  <si>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</si>
  <si>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</si>
  <si>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</si>
  <si>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</si>
  <si>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</si>
  <si>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</si>
  <si>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</si>
  <si>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</si>
  <si>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</si>
  <si>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</si>
  <si>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</si>
  <si>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</si>
  <si>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</si>
  <si>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</si>
  <si>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</si>
  <si>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</si>
  <si>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</si>
  <si>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</si>
  <si>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</si>
  <si>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</si>
  <si>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</si>
  <si>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</si>
  <si>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</si>
  <si>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</si>
  <si>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</si>
  <si>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</si>
  <si>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</si>
  <si>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</si>
  <si>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</si>
  <si>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</si>
  <si>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</si>
  <si>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</si>
  <si>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</si>
  <si>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</si>
  <si>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</si>
  <si>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</si>
  <si>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</si>
  <si>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</si>
  <si>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</si>
  <si>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</si>
  <si>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</si>
  <si>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</si>
  <si>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</si>
  <si>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</si>
  <si>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</si>
  <si>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</si>
  <si>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</si>
  <si>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</si>
  <si>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</si>
  <si>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</si>
  <si>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</si>
  <si>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</si>
  <si>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</si>
  <si>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</si>
  <si>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</si>
  <si>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</si>
  <si>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</si>
  <si>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</si>
  <si>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</si>
  <si>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</si>
  <si>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</si>
  <si>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</si>
  <si>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</si>
  <si>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</si>
  <si>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</si>
  <si>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</si>
  <si>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</si>
  <si>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</si>
  <si>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</si>
  <si>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</si>
  <si>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</si>
  <si>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</si>
  <si>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</si>
  <si>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</si>
  <si>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</si>
  <si>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</si>
  <si>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</si>
  <si>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</si>
  <si>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</si>
  <si>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</si>
  <si>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</si>
  <si>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</si>
  <si>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</si>
  <si>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</si>
  <si>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</si>
  <si>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</si>
  <si>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</si>
  <si>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</si>
  <si>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</si>
  <si>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</si>
  <si>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</si>
  <si>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</si>
  <si>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</si>
  <si>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</si>
  <si>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</si>
  <si>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</si>
  <si>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</si>
  <si>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Sistema “CANDIDATAS Y CANDIDATOS, CONÓCELES”</t>
  </si>
  <si>
    <t>Instalación de la Comisión en la que se reporten los trabajos de implementación y operación del Sistema</t>
  </si>
  <si>
    <t>12.1</t>
  </si>
  <si>
    <t>Designación o ratificación de la instancia interna responsable de coordinar el Sistema</t>
  </si>
  <si>
    <t>12.2</t>
  </si>
  <si>
    <t>Informes mensuales sobre el avance en la implementación y operación del Sistema</t>
  </si>
  <si>
    <t>12.3</t>
  </si>
  <si>
    <t>Determinar si la implementación y operación del Sistema es por el OPL, o con el apoyo de un tercero</t>
  </si>
  <si>
    <t>12.4</t>
  </si>
  <si>
    <t>Plan de trabajo para la implementación del Sistema y los procesos asociados</t>
  </si>
  <si>
    <t>12.5</t>
  </si>
  <si>
    <t>Acuerdo por el que se determina el proceso técnico operativo</t>
  </si>
  <si>
    <t>12.6</t>
  </si>
  <si>
    <t>Remision del listado que contiene las candidaturas aprobadas</t>
  </si>
  <si>
    <t>12.7</t>
  </si>
  <si>
    <t>Remision de los listados que contienen las candidaturas sustituidas aprobadas</t>
  </si>
  <si>
    <t>12.8</t>
  </si>
  <si>
    <t>Versión final del prototipo navegable del sitio de publicación y el formato de base de datos que se utilizará en la operación del Sistema</t>
  </si>
  <si>
    <t>12.9</t>
  </si>
  <si>
    <t>Acuerdo por el que se determina la fecha de inicio de la publicación de la información en el Sistema</t>
  </si>
  <si>
    <t>12.10</t>
  </si>
  <si>
    <t>Pruebas de funcionamiento del sistema y envío de los informes a las Unidad Responsables del INE, a través de la UTVOPL</t>
  </si>
  <si>
    <t>12.11</t>
  </si>
  <si>
    <t>Presentar ante el Consejo General el informe del avance cuantitativo en la captura de la información en el Sistema de abril</t>
  </si>
  <si>
    <t>12.12</t>
  </si>
  <si>
    <t>Remisión a las Unidades Responsables a través de la UTVOPL, del informe del avance cuantitativo de abril</t>
  </si>
  <si>
    <t>OPL/UTIGyND/UTTyPDP/UTVOPL</t>
  </si>
  <si>
    <t>12.13</t>
  </si>
  <si>
    <t>Presentar ante el Consejo General el informe del avance cuantitativo en la captura de la información en el Sistema, de mayo</t>
  </si>
  <si>
    <t>12.14</t>
  </si>
  <si>
    <t>Remisión a las Unidades Responsables a través de la UTVOPL, del informe del avance cuantitativo del mes de mayo</t>
  </si>
  <si>
    <t>12.15</t>
  </si>
  <si>
    <t>Informe final, para reportar los resultados finales de la captura de la información con base en la metodología, proporcionada por el INE, para el análisis cualitativo de la información capturada en el Sistema</t>
  </si>
  <si>
    <t>12.16</t>
  </si>
  <si>
    <t>Remisión del Informe final de los resultados finales de la captura de la información con base en la metodología, proporcionada por el INE</t>
  </si>
  <si>
    <t>12.17</t>
  </si>
  <si>
    <t>Difusión de propaganda gubernamental</t>
  </si>
  <si>
    <t>Verificación de solicitudes de difusión de propaganda gubernamental de entes públicos conforme a los criterios jurisdiccionales y administrativos para su difusión</t>
  </si>
  <si>
    <t>DEPPP/CG</t>
  </si>
  <si>
    <t>13.1</t>
  </si>
  <si>
    <t>Presentar ante CG el Acuerdo que da respuesta a las consultas relacionadas con propaganda gubernamental y se desechen las solicitudes extemporáneas</t>
  </si>
  <si>
    <t>DEPPP</t>
  </si>
  <si>
    <t>13.2</t>
  </si>
  <si>
    <t>Debates</t>
  </si>
  <si>
    <t>Aprobación de las fechas en que se celebrarán los debates para gubernatura</t>
  </si>
  <si>
    <t>14.1</t>
  </si>
  <si>
    <t>Realización del primer debate para gubernatura</t>
  </si>
  <si>
    <t>14.2</t>
  </si>
  <si>
    <t>Realización del segundo debate para gubernatura</t>
  </si>
  <si>
    <t>14.3</t>
  </si>
  <si>
    <t>Documentación y material electoral</t>
  </si>
  <si>
    <t>Entrega a la Junta Local Ejecutiva del INE, de los diseños y especificaciones técnicas de la documentación y materiales electorales, en medios impresos y electrónicos</t>
  </si>
  <si>
    <t>15.1</t>
  </si>
  <si>
    <t>Revisión de los documentos y materiales electorales y especificaciones técnicas, presentadas por el OPL</t>
  </si>
  <si>
    <t>JLE</t>
  </si>
  <si>
    <t>15.2</t>
  </si>
  <si>
    <t>En su caso, atención y presentación, de los cambios pertinentes, conforme a las observaciones emitidas por la Junta Local Ejecutiva del INE</t>
  </si>
  <si>
    <t>15.3</t>
  </si>
  <si>
    <t>Validación de los documentos y materiales electorales y especificaciones técnicas, con las observaciones subsanadas</t>
  </si>
  <si>
    <t>DEOE</t>
  </si>
  <si>
    <t>15.4</t>
  </si>
  <si>
    <t>Aprobación de la documentación y material electoral</t>
  </si>
  <si>
    <t>15.5</t>
  </si>
  <si>
    <t>Supervisiones respecto de los procedimientos de adjudicación, de impresión y producción de la documentación y materiales electorales</t>
  </si>
  <si>
    <t>15.6</t>
  </si>
  <si>
    <t>Entrega a la Dirección Ejecutiva de Organización Electoral del INE, del Reporte con los resultados de las verificaciones de las medidas de seguridad en la documentación electoral y líquido indeleble</t>
  </si>
  <si>
    <t>15.7</t>
  </si>
  <si>
    <t>Designación de la persona responsable de llevar el control sobre la asignación de los folios de las boletas que se distribuirán en cada mesa directiva de casilla</t>
  </si>
  <si>
    <t>15.8</t>
  </si>
  <si>
    <t>Aprobación de SE y CAE, así como de personal que auxiliará en el procedimiento de conteo, sellado y agrupamiento de las boletas electorales; así como la integración de documentación que será entregada a las presidencias de mesa directiva de casilla</t>
  </si>
  <si>
    <t>15.9</t>
  </si>
  <si>
    <t>Recepción de las boletas electorales por el órgano competente que realizará el conteo, sellado y agrupamiento</t>
  </si>
  <si>
    <t>15.10</t>
  </si>
  <si>
    <t>Conteo, sellado y agrupamiento de boletas e integración de la caja paquete electoral</t>
  </si>
  <si>
    <t>15.11</t>
  </si>
  <si>
    <t>Distribución de la documentación y materiales electorales a las Presidencias de mesa directiva de casilla</t>
  </si>
  <si>
    <t>15.12</t>
  </si>
  <si>
    <t>Remisión de los recibos de la entrega de la documentación y materiales electorales al Consejo General del OPL</t>
  </si>
  <si>
    <t>15.13</t>
  </si>
  <si>
    <t>Jornada Electoral</t>
  </si>
  <si>
    <t>Aprobación del Programa de Operación del SIJE 2023</t>
  </si>
  <si>
    <t>16.1</t>
  </si>
  <si>
    <t>Aprobación de las metas del SIJE 2023</t>
  </si>
  <si>
    <t>16.2</t>
  </si>
  <si>
    <t>Presentación del Manual de Operación del SIJE 2023</t>
  </si>
  <si>
    <t>COTSPEL</t>
  </si>
  <si>
    <t>16.3</t>
  </si>
  <si>
    <t>Realización de pruebas del SIJE 2023</t>
  </si>
  <si>
    <t>16.4</t>
  </si>
  <si>
    <t>Desarrollo del primer simulacro del SIJE</t>
  </si>
  <si>
    <t>DEOE/OD</t>
  </si>
  <si>
    <t>16.5</t>
  </si>
  <si>
    <t>Desarrollo del segundo simulacro del SIJE</t>
  </si>
  <si>
    <t>16.6</t>
  </si>
  <si>
    <t>Desarrollo del tercer simulacro del SIJE</t>
  </si>
  <si>
    <t>16.7</t>
  </si>
  <si>
    <t>16.8</t>
  </si>
  <si>
    <t>Bodegas electorales</t>
  </si>
  <si>
    <t>Determinación de los lugares que ocuparán las bodegas electorales para el resguardo de la documentación electoral</t>
  </si>
  <si>
    <t>17.1</t>
  </si>
  <si>
    <t>Verificación por parte de los órganos desconcentrados del INE de las condiciones y equipamiento de las bodegas electorales del OPL y  determinación de los compromisos que consideren necesarios.</t>
  </si>
  <si>
    <t>JLE/JDE/OD</t>
  </si>
  <si>
    <t>17.2</t>
  </si>
  <si>
    <t>Informe que rinden las y los Presidentes de los organos competentes del OPL, sobre las condiciones de equipamiento, mecanismos de operación y medidas de seguridad de las bodegas electorales</t>
  </si>
  <si>
    <t>17.3</t>
  </si>
  <si>
    <t>Designación, por parte del órgano competente del OPL, del personal que tendrá acceso a la bodega electoral</t>
  </si>
  <si>
    <t>17.4</t>
  </si>
  <si>
    <t>Segunda verificación por parte de los órganos desconcentrados del INE de las condiciones y equipamiento de las bodegas electorales del OPL</t>
  </si>
  <si>
    <t>17.5</t>
  </si>
  <si>
    <t>Comprobar por parte de los órganos desconcentrados del INE, el cumplimiento de los compromisos adquiridos en la verificación de las condiciones y equipamiento de las bodegas electorales del OPL</t>
  </si>
  <si>
    <t>JLE/JDE</t>
  </si>
  <si>
    <t>17.6</t>
  </si>
  <si>
    <t>Envío del informe final presentado ante el Consejo General, sobre las condiciones que guardan las bodegas electorales del Órgano Central y desconcentrados del OPL</t>
  </si>
  <si>
    <t>17.7</t>
  </si>
  <si>
    <t>Mecanismos de recolección</t>
  </si>
  <si>
    <t>Entrega de estudios de factibilidad al OPL</t>
  </si>
  <si>
    <t>18.1</t>
  </si>
  <si>
    <t>Entrega de observaciones a los estudios de factibilidad</t>
  </si>
  <si>
    <t>18.2</t>
  </si>
  <si>
    <t>Recorridos para verificar las propuestas de los mecanismos de recolección</t>
  </si>
  <si>
    <t>CD/OD</t>
  </si>
  <si>
    <t>18.3</t>
  </si>
  <si>
    <t>Aprobación de los mecanismos de recolección</t>
  </si>
  <si>
    <t>18.4</t>
  </si>
  <si>
    <t>Traslado y recolección de los paquetes electorales</t>
  </si>
  <si>
    <t>18.5</t>
  </si>
  <si>
    <t>Acreditación de representantes de partidos políticos y candidaturas independientes ante los mecanismos de recolección</t>
  </si>
  <si>
    <t>18.6</t>
  </si>
  <si>
    <t>Sustitución de representantes de partidos políticos y candidaturas independientes ante los mecanismos de recolección</t>
  </si>
  <si>
    <t>18.7</t>
  </si>
  <si>
    <t>Entrega a la JLE del informe sobre la recepción de paquetes electorales en los órganos competentes</t>
  </si>
  <si>
    <t>18.8</t>
  </si>
  <si>
    <t>PREP</t>
  </si>
  <si>
    <t>Instalar la Comisión en la que se reporten los trabajos de implementación y operación del PREP</t>
  </si>
  <si>
    <t>19.1</t>
  </si>
  <si>
    <t>Designar o ratificar a la instancia interna responsable de coordinar el PREP</t>
  </si>
  <si>
    <t>19.2</t>
  </si>
  <si>
    <t>Integrar el Comité Técnico Asesor del PREP</t>
  </si>
  <si>
    <t>19.3</t>
  </si>
  <si>
    <t>Determinar si la implementación del PREP se realizará por el propio OPL o con el apoyo de un tercero</t>
  </si>
  <si>
    <t>19.4</t>
  </si>
  <si>
    <t>Determinar el Proceso Técnico Operativo</t>
  </si>
  <si>
    <t>19.5</t>
  </si>
  <si>
    <t>Determinar la ubicación, instalación y habilitación de los Centros de Acopio y Transmisión de Datos y, en su caso, el o los Centros de Captura y Verificación</t>
  </si>
  <si>
    <t>19.6</t>
  </si>
  <si>
    <t>Designar al Ente Auditor</t>
  </si>
  <si>
    <t>19.7</t>
  </si>
  <si>
    <t>Formalizar el instrumento jurídico celebrado entre el OPL y el ente auditor</t>
  </si>
  <si>
    <t>19.8</t>
  </si>
  <si>
    <t>Realizar la prueba de funcionalidad del PREP</t>
  </si>
  <si>
    <t>19.9</t>
  </si>
  <si>
    <t>Ejecutar el primer simulacro del PREP</t>
  </si>
  <si>
    <t>19.10</t>
  </si>
  <si>
    <t>Ejecutar el segundo simulacro del PREP</t>
  </si>
  <si>
    <t>19.11</t>
  </si>
  <si>
    <t>Ejecutar el tercer simulacro del PREP</t>
  </si>
  <si>
    <t>19.12</t>
  </si>
  <si>
    <t>Operación del PREP</t>
  </si>
  <si>
    <t>19.13</t>
  </si>
  <si>
    <t>Cómputos</t>
  </si>
  <si>
    <t>Aprobación de los lineamientos de cómputo y del cuadernillo de consulta sobre votos válidos y votos nulos</t>
  </si>
  <si>
    <t>20.1</t>
  </si>
  <si>
    <t>Remisión a la JLE en la entidad, de las propuestas de escenarios de cómputos, para la dictaminación de viabilidad</t>
  </si>
  <si>
    <t>20.2</t>
  </si>
  <si>
    <t>Remisión de las observaciones a los escenarios de Cómputos al OPL y a su vez informar de las mismas a la UTVOPL</t>
  </si>
  <si>
    <t>20.3</t>
  </si>
  <si>
    <t>Asignación de las y los SE y CAE contratados por el INE para los OD del OPL a fin de que apoyen en los cómputos de las elecciones locales</t>
  </si>
  <si>
    <t>20.4</t>
  </si>
  <si>
    <t>Aprobación por parte del órgano competente del OPL, del acuerdo mediante el cual se designa al personal que participará en las tareas de apoyo a los Cómputos Municipales</t>
  </si>
  <si>
    <t>20.5</t>
  </si>
  <si>
    <t>Aprobación por parte del órgano competente del OPL, del acuerdo mediante el cual se designa al personal que participará en las tareas de apoyo a los Cómputos Distritales</t>
  </si>
  <si>
    <t>20.6</t>
  </si>
  <si>
    <t>Aprobación por parte de los órganos competentes del OPL, de los distintos escenarios de cómputos</t>
  </si>
  <si>
    <t>20.7</t>
  </si>
  <si>
    <t>El OPL informará el inicio de la creación del programa, sistema o herramienta informática a la UTVOPL y a la Junta Local del INE, así como de sus características y avances</t>
  </si>
  <si>
    <t>20.8</t>
  </si>
  <si>
    <t>El OPL remitirá por conducto de la UTVOPL a la DEOE, y en forma directa a la Junta Local del INE, la dirección electrónica en la que se ubicará la aplicación, así como las claves y accesos necesarios para hacer pruebas y simulacros de captura</t>
  </si>
  <si>
    <t>20.9</t>
  </si>
  <si>
    <t>El OPL informará de la liberación de la herramienta informática de Cómputos y de su conclusión a la DEOE, por conducto de la UTVOPL</t>
  </si>
  <si>
    <t>20.10</t>
  </si>
  <si>
    <t>Presentación del Informe que describa las etapas concluidas para el desarrollo de la herramienta informática, dicho informe será remitido a la DEOE, a través de la UTVOPL y con copia de conocimiento a la Junta Local del INE</t>
  </si>
  <si>
    <t>20.11</t>
  </si>
  <si>
    <t>Realización de dos simulacros en los órganos competentes del OPL sobre el desarrollo de los cómputos en los OD con el uso de la herramienta informática</t>
  </si>
  <si>
    <t>20.12</t>
  </si>
  <si>
    <t>Aprobación por parte del órgano competente del OPL, del acuerdo por el que se habilitarán espacios para la instalación de grupos de trabajo y, en su caso, puntos de recuento</t>
  </si>
  <si>
    <t>20.13</t>
  </si>
  <si>
    <t>Cómputos Distritales</t>
  </si>
  <si>
    <t>20.14</t>
  </si>
  <si>
    <t>Cómputos Municipales</t>
  </si>
  <si>
    <t>20.15</t>
  </si>
  <si>
    <t>Cómputo Estatal para la Gubernatura</t>
  </si>
  <si>
    <t>20.16</t>
  </si>
  <si>
    <t>Cómputo Estatal para la asignación diputaciones de Representación Proporcional</t>
  </si>
  <si>
    <t>20.17</t>
  </si>
  <si>
    <t>Conteo Rápido</t>
  </si>
  <si>
    <t>Aprobación del Acuerdo de Integración del COTECORA</t>
  </si>
  <si>
    <t>21.1</t>
  </si>
  <si>
    <t>Seguimiento de las actividades del Comité Técnico Asesor del Conteo Rápido</t>
  </si>
  <si>
    <t>21.2</t>
  </si>
  <si>
    <t>Realización de pruebas de captura</t>
  </si>
  <si>
    <t>21.3</t>
  </si>
  <si>
    <t>Realización de primer simulacro del Conteo Rápido</t>
  </si>
  <si>
    <t>21.4</t>
  </si>
  <si>
    <t>Realización de segundo simulacro del Conteo Rápido</t>
  </si>
  <si>
    <t>21.5</t>
  </si>
  <si>
    <t>Realización del tercer simulacro del Conteo Rápido</t>
  </si>
  <si>
    <t>21.6</t>
  </si>
  <si>
    <t>Selección de la Muestra para el Conteo Rápido</t>
  </si>
  <si>
    <t>21.7</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</si>
  <si>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</si>
  <si>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</si>
  <si>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</si>
  <si>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22.1</t>
  </si>
  <si>
    <t>Promoción del Voto de los Mexicanos Residentes en el Extranjero (Difusión, Comunicación, Vinculación y Plataformas Digitales)</t>
  </si>
  <si>
    <t>DECEYEC/CNCS/DERFE/CG</t>
  </si>
  <si>
    <t>22.2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</si>
  <si>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</si>
  <si>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</si>
  <si>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22.3</t>
  </si>
  <si>
    <t>Puesta a disposición de la Solicitud individual de Inscripción a la Lista Nominal de Electores Residentes en el extranjero para procesos electorales locales (SIILNERE)</t>
  </si>
  <si>
    <t>22.4</t>
  </si>
  <si>
    <t>Recepción, procesamiento y determinación de procedencia o improcedencia de las Solicitudes de Inscripción a la Lista Nominal de Electores Residentes en el Extranjero</t>
  </si>
  <si>
    <t>22.5</t>
  </si>
  <si>
    <t>Presentación ante Comisión para aprobación de los materiales didácticos y de apoyo para la primera etapa de capacitación electoral del VMRE</t>
  </si>
  <si>
    <t>22.6</t>
  </si>
  <si>
    <t>Aprobación del número de mesas de escrutinio y cómputo a instalar el día de la jornada electoral en el Local único de la entidad</t>
  </si>
  <si>
    <t>CL/DECEYEC</t>
  </si>
  <si>
    <t>22.7</t>
  </si>
  <si>
    <t>Seguimiento a la primera insaculación de ciudadanos(as) VMRE</t>
  </si>
  <si>
    <t>22.8</t>
  </si>
  <si>
    <t>Seguimiento a la primera etapa de capacitación electoral para integrar las MEC del VMRE</t>
  </si>
  <si>
    <t>22.9</t>
  </si>
  <si>
    <t>Presentación ante Comisión para aprobación de los materiales didácticos y de apoyo del VMRE para la segunda etapa de capacitación electoral</t>
  </si>
  <si>
    <t>22.10</t>
  </si>
  <si>
    <t>Seguimiento a la segunda insaculación y designación de funcionarios(as) para Mesas de Escrutinio y Cómputo del VMRE</t>
  </si>
  <si>
    <t>22.11</t>
  </si>
  <si>
    <t>Seguimiento a la segunda etapa de capacitación a funcionarios(as) de Mesas de Escrutinio y Cómputo del VMRE</t>
  </si>
  <si>
    <t>22.12</t>
  </si>
  <si>
    <t>Integración de la Lista Nominal de Electores Residentes en el Extranjero para Revisión y observaciones de partidos políticos</t>
  </si>
  <si>
    <t>22.13</t>
  </si>
  <si>
    <t>Entrega de la documentación y materiales electorales para el VMRE de los OPL a la JLE, a la DEOE tratándose de marcadoras de credenciales y tinta indeleble y a la DERFE tratándose del PEP</t>
  </si>
  <si>
    <t>22.14</t>
  </si>
  <si>
    <t>Integración y envío de la documentación y materiales electorales a la ciudadanía residente en el extranjero para el ejercicio de su voto</t>
  </si>
  <si>
    <t>DERFE/DEOE/UTSI/DECEYEC/CG</t>
  </si>
  <si>
    <t>22.15</t>
  </si>
  <si>
    <t>Recepción de Sobres Voto y resguardo</t>
  </si>
  <si>
    <t>22.16</t>
  </si>
  <si>
    <t>Integración y aprobación del Listado del personal del INE que podrá realizar las suplencias en las Mesas de Escrutinio y Cómputo el día de la jornada electoral</t>
  </si>
  <si>
    <t>22.17</t>
  </si>
  <si>
    <t>Determinación del Local Único para el escrutinio y cómputo de los votos de las y los mexicanos residentes en el extranjero</t>
  </si>
  <si>
    <t>22.18</t>
  </si>
  <si>
    <t>Preparación, aprobación e implementación de la logística para escrutinio y cómputo de los votos de las y los mexicanos residentes en el extranjero</t>
  </si>
  <si>
    <t>JLE/DEOE/DERFE/DECEYEC/UTSI</t>
  </si>
  <si>
    <t>22.19</t>
  </si>
  <si>
    <t>Periodo de Socialización del SIVEI (Sistema de Voto Electrónico por Internet)</t>
  </si>
  <si>
    <t>DERFE/DEOE/DECEYEC/UTSI</t>
  </si>
  <si>
    <t>22.20</t>
  </si>
  <si>
    <t>Periodo de Votación del SIVEI (Sistema de Voto Electrónico por Internet)</t>
  </si>
  <si>
    <t>22.21</t>
  </si>
  <si>
    <t>Integración de MEC el día de la jornada electoral, Escrutinio y Cómputo, y resultados de los votos de las y los mexicanos residentes en el extranjero</t>
  </si>
  <si>
    <t>JLE/JD/DERFE/DECEYEC/DEOE/UTSI/CG</t>
  </si>
  <si>
    <t>22.22</t>
  </si>
  <si>
    <t>Visitantes extranjeros</t>
  </si>
  <si>
    <t>Remisión del proyecto de convocatoria de visitantes extranjeros a los OPL</t>
  </si>
  <si>
    <t>CAI/JLE</t>
  </si>
  <si>
    <t>23.1</t>
  </si>
  <si>
    <t>Publicación de la Convocatoria para visitantes extranjeros</t>
  </si>
  <si>
    <t>23.2</t>
  </si>
  <si>
    <t>Recepción de solicitudes de acreditación como visitantes extranjeros</t>
  </si>
  <si>
    <t>CAI</t>
  </si>
  <si>
    <t>23.3</t>
  </si>
  <si>
    <t>Resolución de solicitudes de acreditación como visitantes extranjeros</t>
  </si>
  <si>
    <t>23.4</t>
  </si>
  <si>
    <t>Entrega de acreditaciones a los visitantes extranjeros</t>
  </si>
  <si>
    <t>23.5</t>
  </si>
  <si>
    <t>ID_Ent</t>
  </si>
  <si>
    <t>Entidad</t>
  </si>
  <si>
    <t>Subproceso</t>
  </si>
  <si>
    <t>Actividad</t>
  </si>
  <si>
    <t>Adscripción</t>
  </si>
  <si>
    <t>ID_Act</t>
  </si>
  <si>
    <t>Inicio</t>
  </si>
  <si>
    <t>Término</t>
  </si>
  <si>
    <t>Fecha_INI_Real</t>
  </si>
  <si>
    <t>Fecha_TER_Real</t>
  </si>
  <si>
    <t>ID Estatus</t>
  </si>
  <si>
    <t>Estatus</t>
  </si>
  <si>
    <t>Nota Cualitativa</t>
  </si>
  <si>
    <t>Link al soporte documental</t>
  </si>
  <si>
    <t>Observaciones</t>
  </si>
  <si>
    <t>¿Se informó a la UTVOPL sobre conclusión?</t>
  </si>
  <si>
    <t>Fecha</t>
  </si>
  <si>
    <t>Auxiliar 3</t>
  </si>
  <si>
    <t xml:space="preserve">Se modificó </t>
  </si>
  <si>
    <t>Fecha de última modificación</t>
  </si>
  <si>
    <t>A</t>
  </si>
  <si>
    <t>B</t>
  </si>
  <si>
    <t>En sesión extraordinaria del CG del INE, realizada el 26 de septiembre de 2022, fue aprobado el Acuerdo referente al Plan Integral y los Calendarios de coordinación de los procesos electorales locales 2022-2023.</t>
  </si>
  <si>
    <t>https://ine.mx/sesion-extraordinaria-del-consejo-general-26-de-septiembre-de-2022/</t>
  </si>
  <si>
    <t>SIN AVISO DE CONCLUSIÓN</t>
  </si>
  <si>
    <t>En proceso de ejecución</t>
  </si>
  <si>
    <t>El 10 de junio de 2022, el CG del OPL aprobó el acuerdo IEC/CG/036/2022, por el que emite la convocatoria para la selección y designación de las personas que integrarán los comités municipales y distritales electorales, que se instalarán en el marco del PEL 2023.</t>
  </si>
  <si>
    <t>http://www.iec.org.mx/v1/archivos//acuerdos/2022/IEC.CG.036.2022.%20Acuerdo%20del%20Consejo%20General%20mediante%20el%20cual%20se%20emite%20la%20convocatoria%20para%20%C3%93rganos%20Desconcentrados%20PEL%202023..pdf</t>
  </si>
  <si>
    <t>Sí</t>
  </si>
  <si>
    <t>El 4 de noviembre de 2022, el Consejo General del OPL aprobó el acuerdo IEC/CG/073/2022 mediante el cual se determinó la integración de los 54 órganos desconcentrados que se instalarán en el marco del Proceso Electoral Local Ordinario 2023, así como la lista de suplentes.</t>
  </si>
  <si>
    <t>https://drive.google.com/file/d/1_8WpHCMx8A9b0IU4dzkijHqdXtOkWkKg/view</t>
  </si>
  <si>
    <t>Actividad en proceso de ejecución</t>
  </si>
  <si>
    <t>https://drive.google.com/file/d/17eesCTxaqTXnpSVP-m7TKhBZALQDDzlf/view</t>
  </si>
  <si>
    <t>En sesión extraordinaria de la COTSPEL, realizada el 4 de octubre, fue aprobado el proyecto de acuerdo del Consejo General del Instituto Nacional Electoral por el que se ratifica y, en su caso, se designa a las Consejeras y Consejeros Electorales de los Consejos Locales del Instituto Nacional Electoral para el Proceso Electoral Local 2022-2023 y los extraordinarios que deriven en las entidades de Coahuila y el Estado de México.  
El 19 de octubre, fue aprobado el Acuerdo INE/CG727/2022, por medio del cual se ratifica, y en su caso, se designa a las Consejeras y Consejeros Electorales de los Consejos Locales del INE para el PEL 2022-2023 y los extraordinarios que deriven las entidades de Coahuila y Estado de México. En el caso de Coahuila, fueron aprobadas ocho ratificaciones y una designación, mientras que en el Estado de México fueron 11 ratificaciones.</t>
  </si>
  <si>
    <t>Con fecha 27 de octubre de 2022 se instaló el Consejo Local en la Entidad; asimismo, el 01 de noviembre de los corrientes, mediante correo electrónico se recibió el Aviso de Conclusión de la actividad. 2.8 en el calendario.</t>
  </si>
  <si>
    <r>
      <rPr>
        <u/>
        <sz val="11"/>
        <color rgb="FF1155CC"/>
        <rFont val="Calibri"/>
        <family val="2"/>
      </rPr>
      <t>https://drive.google.com/file/d/1fXXKFsjcQ2yN0LRiiklO4excK5D1hbQG/view?usp=share_link</t>
    </r>
    <r>
      <rPr>
        <sz val="11"/>
        <rFont val="Calibri"/>
        <family val="2"/>
      </rPr>
      <t xml:space="preserve">
</t>
    </r>
    <r>
      <rPr>
        <u/>
        <sz val="11"/>
        <color rgb="FF1155CC"/>
        <rFont val="Calibri"/>
        <family val="2"/>
      </rPr>
      <t>https://drive.google.com/file/d/1dvI9GQHPnbYjrtQdb__4DeMowgzyPR3N/view?usp=share_link</t>
    </r>
  </si>
  <si>
    <t>Con fecha 27 de octubre de 2022 se instaló el Consejo Local en la Entidad, misma sesión en la que se aprobó por unanimidad el acuerdo del CL mediante el cual se designan y/o ratifican las y los Consejeros Electorales de los CD. Los acuerdos correspondientes (A01/INE/COAH/CL/27-10-2022 y A05/INE/COAH/CL/03-11-2022), fueron remitidos por correo electrónico de fecha 04 de noviembre de los corrientes.</t>
  </si>
  <si>
    <t>https://drive.google.com/file/d/1zrPiJTTKKxexOsEJY8pEtPZPYqfQwfrK/view?usp=share_link</t>
  </si>
  <si>
    <t>La sesión para la instalación de los CD está programada para el 16 de noviembre.</t>
  </si>
  <si>
    <t>Con fecha 19 de octubre de 2022, el CG del INE aprobó, mediante acuerdo INE/CG726/2022, la Convocatoria para la ciudadanía interesada en participar como Observadora Electoral en los PEL 2022-2023; por lo que, el 27 de octubre del año en curso, el Consejo Local de la Entidad se instaló y presentó el Informe correspondiente al Acuerdo referido, por lo que fue expedida la convocatoria.
En sesión ordinaria de fecha 26 de octubre de 2022, mediante acuerdo IEC/CG/069/2022, el CG del IEC aprobó la Convocatoria para Obtener la Acreditación como Observadores/as Electorales.</t>
  </si>
  <si>
    <r>
      <rPr>
        <u/>
        <sz val="11"/>
        <color rgb="FF1155CC"/>
        <rFont val="Calibri"/>
        <family val="2"/>
      </rPr>
      <t>https://repositoriodocumental.ine.mx/xmlui/bitstream/handle/123456789/144285/CGex202210-19-ap-17-Gaceta.pdf</t>
    </r>
    <r>
      <rPr>
        <u/>
        <sz val="11"/>
        <rFont val="Calibri"/>
        <family val="2"/>
      </rPr>
      <t xml:space="preserve">
</t>
    </r>
    <r>
      <rPr>
        <u/>
        <sz val="11"/>
        <color rgb="FF1155CC"/>
        <rFont val="Calibri"/>
        <family val="2"/>
      </rPr>
      <t>https://drive.google.com/file/d/1zj0ITN9thXXNS4HvI-RAMBM6K5MHEB52/view?usp=share_link</t>
    </r>
    <r>
      <rPr>
        <u/>
        <sz val="11"/>
        <rFont val="Calibri"/>
        <family val="2"/>
      </rPr>
      <t xml:space="preserve">
</t>
    </r>
    <r>
      <rPr>
        <u/>
        <sz val="11"/>
        <color rgb="FF1155CC"/>
        <rFont val="Calibri"/>
        <family val="2"/>
      </rPr>
      <t>https://drive.google.com/file/d/1tx-9CiSX9vSSVB1b_itUDxT8VP_RxS5w/view?usp=share_link</t>
    </r>
  </si>
  <si>
    <t>JLE/DECEYEC/OPL</t>
  </si>
  <si>
    <t>El 07 de noviembre del año en curso, a través de correo electrónico, la JLE remitió al IEC copia del oficio INE/JLC/VCEYEC/0146/2022 de la misma fecha, mediante el cual se otorga el VoBo al Proyecto de Guía temática para capacitar a las y los Observadores Electorales.</t>
  </si>
  <si>
    <t>https://drive.google.com/file/d/1ekcSl5z-4WEfAdsPZBoU8NSvzlUiT4LL/view?usp=share_link</t>
  </si>
  <si>
    <t>El 07 de noviembre del año en curso, a través de correo electrónico, la JLE remitió al IEC copia del oficio INE/JLC/VCEYEC/0146/2022 de la misma fecha, mediante el cual otorgó el VoBo al Proyecto de Guía temática para capacitar a las y los Observadores Electorales; finalizando las tareas de revisión, corrección, verificación y validación de materiales de capacitación correspondientes.</t>
  </si>
  <si>
    <r>
      <rPr>
        <sz val="11"/>
        <color rgb="FF000000"/>
        <rFont val="Calibri"/>
        <family val="2"/>
      </rPr>
      <t xml:space="preserve">Entrega de la base de datos de la Lista Nominal Definitiva a UTSI con corte al </t>
    </r>
    <r>
      <rPr>
        <b/>
        <sz val="11"/>
        <color rgb="FF000000"/>
        <rFont val="Calibri"/>
        <family val="2"/>
      </rPr>
      <t>17</t>
    </r>
    <r>
      <rPr>
        <sz val="11"/>
        <color rgb="FF000000"/>
        <rFont val="Calibri"/>
        <family val="2"/>
      </rPr>
      <t xml:space="preserve"> de abril</t>
    </r>
  </si>
  <si>
    <t>En sesión extraordinaria celebrada el 26 de septiembre, fue aprobada por Consejo General del INE la Estrategia de Capacitación y Asistencia Electoral 2022-2023 y sus respectivos anexos.</t>
  </si>
  <si>
    <t>Mediante oficio INE/DECEyEC/DCE/0720/2022, de fecha 26 de octubre de 2022, la DECEyEC hizo entrega a la JLE del Modelo del Rotafolio de la Jornada Electoral y del Modelo de Información básica para las y los ciudadanos sorteados.</t>
  </si>
  <si>
    <t>OPL/JLE/
  DECEYEC</t>
  </si>
  <si>
    <t>término</t>
  </si>
  <si>
    <t>inicio y término</t>
  </si>
  <si>
    <t>Obligaciones y prerrogativas financieras de los partidos, candidaturas y candidaturas independientes</t>
  </si>
  <si>
    <t>El 4 de noviembre de 2022, a través del acuerdo IEC/CG/075/2022 el Consejo General del OPL aprobó la determinación de los topes de gastos de precampaña y campaña para las elecciones de Gubernatura, y Diputaciones Locales, dentro del marco del Proceso Electoral Local Ordinario 2023.</t>
  </si>
  <si>
    <t>https://drive.google.com/file/d/1f0MkDRPfO2GbLQR9mcpjAru5cDpDQLzT/view</t>
  </si>
  <si>
    <t>https://drive.google.com/file/d/1rwTA96n8RHGNK2T1V5zTeQAT2Z0xaYY9/view</t>
  </si>
  <si>
    <t>El 4 de noviembre de 2022, a través del acuerdo IEC/CG/074/2022, el Consejo General del OPL aprobó lo relativo a la distribución del financiamiento público para el sostenimiento de actividades ordinarias permanentes, actividades específicas y gastos de campaña de los partidos políticos, y en su caso, de las candidaturas independientes, y por el que se fijan los límites de financiamiento privado para el ejercicio fiscal 2023.</t>
  </si>
  <si>
    <t>https://drive.google.com/file/d/1xqFagacHEVCfAzI6C91uReHKTDPfGxVk/view</t>
  </si>
  <si>
    <t>https://drive.google.com/file/d/12y8KuIuImrKMA8tjVdd7E6K4N2Gg4FbP/view</t>
  </si>
  <si>
    <t>El 4 de noviembre de 2022, a través del acuedo IEC/CG/076/2022, el Consejo General del OPL aprobó los topes de gastos para la obtención de apoyo de la ciudadanía de las personas que obtengan su registro como aspirantes a candidaturas independientes para las elecciones a la Gubernatura y Diputaciones Locales en el estado de Coahuila de Zaragoza, en el marco del Proceso Electoral Local Ordinario 2023.</t>
  </si>
  <si>
    <t>https://drive.google.com/file/d/16GgbjhFA_2oG28-8xxobYbX1rnrGocap/view</t>
  </si>
  <si>
    <t>https://drive.google.com/file/d/1LDFj0gNIfa1dhDzRvC88aFvO421dpnDI/view</t>
  </si>
  <si>
    <t>https://drive.google.com/file/d/1U1zAFVp-DwAQkFROXIiz56gOntI0actJ/view</t>
  </si>
  <si>
    <t>https://drive.google.com/file/d/1lTdEwVha16XUAQcPA9E9TqpahfvRXwZt/view</t>
  </si>
  <si>
    <t>https://drive.google.com/file/d/1-1w4oXkizQ7aeSw71CYHF0uIMAtJwTLk/view</t>
  </si>
  <si>
    <t>Mediante oficio IEC/SE/1149/2022, de fecha 09 de septiembre del presente año, el Secretario Ejecutivo del OPL informó a la Titular de la Unidad Técnica de Transparencia y Protección de Datos Personales del INE que sería la Comisión de Transparencia y Acceso a la Información, a la que se reportaran los trabajos de implementación y operación del sistema “Candidatas y Candidatos, Conóceles” misma que fue previamente integrada e instalada.</t>
  </si>
  <si>
    <t>https://drive.google.com/file/d/1OZdNxTaGtZLN22InRG662WMHhiOXQHra/view</t>
  </si>
  <si>
    <t>El 14 de septiembre de 2022, el CG del OPL aprobó el acuerdo IEC/CG/054/2022, por el que designa a la Unidad Técnica de Transparencia y Acceso a la Información Pública como la instancia interna responsable de coordinar el sistema "Candidatas y Candidatos, conóceles", en el PEL 2023.</t>
  </si>
  <si>
    <t>http://www.iec.org.mx/v1/archivos//acuerdos/2022/IEC.CG.054.2022%20Acuerdo%20por%20el%20que%20se%20aprueba%20instancia%20interna%20responsable%20del%20SCyCC.pdf</t>
  </si>
  <si>
    <t>Mediante oficio IEC/SE/1345/2022, de 3 de octubre de este año, el Secretario Ejecutivo del OPL informó a la Titular de la Unidad Técnica de Transparencia y Protección de Datos Personales del INE, que la implementación del sistema “Candidatas y Candidatos, Conóceles” se realizará únicamente por personal del Instituto Electoral de Coahuila.</t>
  </si>
  <si>
    <t>https://drive.google.com/file/d/18BCG2CQpcF3lGlUgkEm2mekLNztR1Jbv/view</t>
  </si>
  <si>
    <t>En sesión ordinaria del CG de 26 de octubre de 2022, se aprobó el Plan de trabajo para la implementación del sistema Candidatas y Candidatos, Conóceles, en el PEL 2023.</t>
  </si>
  <si>
    <t>no</t>
  </si>
  <si>
    <t xml:space="preserve">El 22 de septiembre de 2022, a través del oficio IEC/SE/1307/2022, el OPL remitió a la Junta Local Ejecutiva del INE en Coahuila, para su revisión, los formatos únicos y especificaciones técnicas de documentación y material electoral a utilizarse en el marco del Proceso Electoral Local Ordinario 2023.
</t>
  </si>
  <si>
    <t>https://drive.google.com/file/d/1kaNorNw2IeTWfJADrLF3drFZC3oKaVSZ/view</t>
  </si>
  <si>
    <t>Del 20 de septiembre de 2022 y hasta el 24 de octubre del mismo año, se llevó a cabo la revisión de los diseños de documentos y materiales personalizados por el OPL. La JLE realizó dos revisiones a los diseños presentados por el OPL, de las que se derivaron propuestas y observaciones notificadas al OPL y atendidas en su oportunidad, por lo que el proceso concluyó con el envío de los resultados de la segunda revisión realizada a documentos y materiales electorales, a través del oficio INE/JLC/VOE/061/2022.</t>
  </si>
  <si>
    <t>https://drive.google.com/file/d/1Wdl4zHVqbB9gw8bjstGhrbePieeejhHa/view?usp=share_link</t>
  </si>
  <si>
    <t>Mediante oficio INE/JLC/VOE/061/2022, de fecha 24 de octubre de 2022, la JLE remitió al IEC los resultados de la segunda revisión realizada a documentos y materiales electorales. 
El 26 de octubre de 2022, mediante oficio IEC/SE/1541/2022, el IEC remite los archivos digitales correspondientes a proyectos de documentación y material electoral, con las segundas observaciones debidamente atendidas.</t>
  </si>
  <si>
    <t xml:space="preserve">Mediante el oficio IEC/SE/1415/2022, el 12 de octubre OPL remitió vía SIVOPL (folio OFICIO/COAH/2022/132), los formatos únicos de documentación electoral con la atención de las observaciones realizadas por la Junta Local Ejecutiva del INE en la entidad. </t>
  </si>
  <si>
    <t>https://drive.google.com/file/d/1VgAi4QCooSotx0WV125x4Nynl0B8bdBT/view</t>
  </si>
  <si>
    <r>
      <rPr>
        <sz val="11"/>
        <rFont val="Calibri"/>
        <family val="2"/>
      </rPr>
      <t xml:space="preserve">Sí
</t>
    </r>
    <r>
      <rPr>
        <u/>
        <sz val="11"/>
        <color rgb="FF1155CC"/>
        <rFont val="Calibri"/>
        <family val="2"/>
      </rPr>
      <t>https://drive.google.com/file/d/1gYDau_z6zLfnVSmIrk87fVpAaWKE2HUy/view</t>
    </r>
    <r>
      <rPr>
        <sz val="11"/>
        <rFont val="Calibri"/>
        <family val="2"/>
      </rPr>
      <t xml:space="preserve"> </t>
    </r>
  </si>
  <si>
    <t>En la segunda sesión extraordinaria de la COTSPEL 2023, fue aprobado el Programa de Operación del Sistema de Información sobre el desarrollo de la Jornada Electoral (SIJE) 2023, para el PEL 2022-2023 y, en su caso, en las elecciones extraordinarias que se deriven del mismo.</t>
  </si>
  <si>
    <t>https://repositoriodocumental.ine.mx/xmlui/bitstream/handle/123456789/146427/ine-cotspel2023-003-2022.pdf</t>
  </si>
  <si>
    <t>Con fecha 1 de septiembre de 2022, mediante oficio IEC/SE/1033/2022 signado por el Lic. Jorge Alfonso de la Peña Contreras, Secretario Ejecutivo del Instituto Electoral de Coahuila se informó respecto de la Comisión en la que se reportarán los trabajos del PREP 2023. misma que a la fecha del presente se encuentra conformada por las Consejeras Electorales, Mtra. Beatriz Eugenia Rodríguez Villanueva, y Licda. Madeleyne Ivett Figueroa Gámez, así como el Consejero Electoral, Mtro. Juan Antonio Silva Espinoza. Asimismo, con fecha 2 de septiembre se recibió como respuesta el oficio  INE/UTSI/2747/2022 de la Unidad Técnica de Servicios de Informática del INE, en el cual se toma conocimiento lo manifestado por el OPLE y no se generaron observaciones, toda vez que cumple con lo establecido en la norma.</t>
  </si>
  <si>
    <t>https://drive.google.com/file/d/1TYMGafoEwFpWaN0wqzrQnt6PN9KXibYB/view?usp=sharing</t>
  </si>
  <si>
    <t>El 31 de agosto de 2022, el CG del OPL aprobó el acuerdo IEC/CG/051/2022, por el que se designa a la Dirección Ejecutiva de Innovación Electoral como la instancia interna responsable de coordinar el desarrollo de las actividades del Programa de Resultados Electorales Preliminares (PREP), en el PEL 2023.</t>
  </si>
  <si>
    <t>http://www.iec.org.mx/v1/archivos//acuerdos/2022/IEC.CG.051.2022.%20Acuerdo%20por%20el%20que%20se%20designa%20instancia%20interna%20responsable%20PREP%202023.pdf</t>
  </si>
  <si>
    <t>En sesión ordinaria del CG de 26 de octubre de 2022, se aprobó la integración del COTAPREP, con los siguientes expertos:
   - Dra. Vanesa Avalos Gaytan
   - Dra. Brenda Flores Muro 
   - Mtro. Jesús Rabindranath Galván Gil
   - Dr. Luis Enrique Nieto Barajas
   - Dra. Esperanza Isabel Palma Cabrera</t>
  </si>
  <si>
    <t>sí</t>
  </si>
  <si>
    <t>En sesión extraordinaria del CG del INE, realizada el 30 de junio del 2022, fue aprobado el Acuerdo INE/CG392/2022, en el cual se aprueban los “Lineamientos para la conformación de la Lista Nominal de Electores residentes en el extranjero para los procesos electorales locales 2022-2023” y anexos correspondientes.</t>
  </si>
  <si>
    <t>https://www.ine.mx/sesion-extraordinaria-del-consejo-general-30-de-junio-de-2022/</t>
  </si>
  <si>
    <t>En sesión extraordinaria del CG realizada el 26 de septiembre fue aprobado el Acuerdo referente a la Estrategia de Capacitación y Asistencia Electoral 2022-2023 y forma parte de sus anexos el Programa de Integración de Mesas de Escrutinio y Cómputo, Capacitación Electoral y Seguimiento del Voto de las Mexicanas y los Mexicanos Residentes en el Extranjero.</t>
  </si>
  <si>
    <t>https://www.ine.mx/sesion-extraordinaria-del-consejo-general-26-de-septiembre-de-2022/</t>
  </si>
  <si>
    <t>Estado de México</t>
  </si>
  <si>
    <t>En sesión extraordinaria realizada el 26 de septiembre, el CG del OPL aprobó el acuerdo por el que se expide la Convocatoria para ocupar una vocalía en las 45 juntas distritales. Folio aviso de conclusión OFICIO/MEX/2022/196.</t>
  </si>
  <si>
    <t>https://www.ieem.org.mx/consejo_general/cg/2022/video/vdbplayer.swf?volume=100&amp;url=video/024_v14_SEx_26092022.mp4</t>
  </si>
  <si>
    <t>En sesión extraordinaria de la COTSPEL, realizada el 4 de octubre, fue aprobado el proyecto de acuerdo del Consejo General del Instituto Nacional Electoral por el que se ratifica y, en su caso, se designa a las Consejeras y Consejeros Electorales de los Consejos Locales del Instituto Nacional Electoral para el Proceso Electoral Local 2022-2023 y los extraordinarios que deriven en las entidades de Coahuila y el Estado de México.
El 19 de octubre, fue aprobado el Acuerdo INE/CG727/2022, por medio del cual se ratifica, y en su caso, se designa a las Consejeras y Consejeros Electorales de los Consejos Locales del INE para el PEL 2022-2023 y los extraordinarios que deriven las entidades de Coahuila y Estado de México. En el caso de Coahuila, fueron aprobadas ocho ratificaciones y una designación, mientras que en el Estado de México fueron 11 ratificaciones.</t>
  </si>
  <si>
    <t>Con fecha 27 de octubre de 2022 se instaló el Consejo Local en la Entidad, asimismo, se recibió oficio INE-JLE-MEX/VE/1096/2022 mediante el cual se informa la conclusión de la actividad. 2.8 en el Calendario.</t>
  </si>
  <si>
    <r>
      <rPr>
        <u/>
        <sz val="11"/>
        <color rgb="FF0563C1"/>
        <rFont val="Calibri"/>
        <family val="2"/>
      </rPr>
      <t xml:space="preserve">https://drive.google.com/file/d/19sgJ4xhdOi18aj_h9dlehoT47_lYP8ce/view?usp=sharing
</t>
    </r>
    <r>
      <rPr>
        <u/>
        <sz val="11"/>
        <color rgb="FF1155CC"/>
        <rFont val="Calibri"/>
        <family val="2"/>
      </rPr>
      <t>https://drive.google.com/file/d/1yqxu2idtmLiNRS0Zw1lPQtWJo9zvHgkb/view?usp=sharing</t>
    </r>
  </si>
  <si>
    <t>Con fecha 27 de octubre de 2022, en la Sesión de Instalación del Consejo Local, se aprobó el Acuerdo A01/INE/MÉX/CL/27-10-2022, por el que se ratifica o designa a las personas que integrarán los 41 consejos distritales para el PEL 2022-2023.</t>
  </si>
  <si>
    <t>https://drive.google.com/file/d/154hj9SWcOBtYJ78fiXJBeCq2wV34fv9a/view?usp=sharing</t>
  </si>
  <si>
    <t xml:space="preserve">Gestión de credencial para votar </t>
  </si>
  <si>
    <t>Con fecha 19 de octubre de 2022, el CG del INE aprobó, mediante acuerdo INE/CG726/2022, la Convocatoria para la ciudadanía interesada en participar como Observadora Electoral en los PEL 2022-2023; por lo que, el 27 de octubre del año en curso, el Consejo Local de la Entidad se instaló y presentó el Informe correspondiente al Acuerdo referido, por lo que fue expedida la convocatoria.</t>
  </si>
  <si>
    <t>https://drive.google.com/file/d/1TQ_xWeWoqKRSG-9YTxp9V3TwfAVH-28m/view?usp=sharing</t>
  </si>
  <si>
    <t xml:space="preserve">En oficio INE/DECEyEC/DCE/0723/2022, el área correspondiente informó a la JLE de la entidad, observaciones a subsanar por parte del OPL a la Guía temática para capacitar a las y los observadores electorales del Proceso Electoral Local 2023. Una vez integradas las observaciones correspondientes, el 3 de noviembre en oficio  INE/DECEyEC/DCE/0730/2022 se otorgó el visto bueno al material didáctico y a través del oficio  INE-JLE-MEX/VE/1134/2022, la JLE de la entidad validó el material, el mismo día. El OPL, en sesión extraordinaria realizada el 7 de noviembre aprobó la la Guía temática para capacitar a las y los observadores electorales para la Elección de Gubernatura 2023
</t>
  </si>
  <si>
    <t>https://www.ieem.org.mx/consejo_general/cg/2022/AC_22/a058_22.pdf</t>
  </si>
  <si>
    <r>
      <rPr>
        <sz val="11"/>
        <color theme="1"/>
        <rFont val="Calibri"/>
        <family val="2"/>
      </rPr>
      <t xml:space="preserve">Entrega de la base de datos de la Lista Nominal Definitiva a UTSI con corte al </t>
    </r>
    <r>
      <rPr>
        <b/>
        <sz val="11"/>
        <color theme="1"/>
        <rFont val="Calibri"/>
        <family val="2"/>
      </rPr>
      <t>17</t>
    </r>
    <r>
      <rPr>
        <sz val="11"/>
        <color theme="1"/>
        <rFont val="Calibri"/>
        <family val="2"/>
      </rPr>
      <t xml:space="preserve"> de abril</t>
    </r>
  </si>
  <si>
    <t>DERFE/OPL/JLE/JDE</t>
  </si>
  <si>
    <t>Reclutamiento, selección y contratación de SE y CAE</t>
  </si>
  <si>
    <t xml:space="preserve">Obligaciones y prerrogativas financieras de los partidos, candidaturas y candidaturas independientes. </t>
  </si>
  <si>
    <t>En sesión extraordinaria, realizada el 7 de noviembre, el CG del OPL aprobó el Acuerdo Por el que se determina el tope de gastos que pueden erogar, en la etapa de obtención del apoyo de la ciudadanía, quienes aspiren a una candidatura independiente para la Elección de Gubernatura 2023, cuya cantidad es de $28,556,677.12.</t>
  </si>
  <si>
    <t>https://www.ieem.org.mx/consejo_general/cg/2022/AC_22/a059_22.pdf</t>
  </si>
  <si>
    <t>En el folio OFICIO/MEX/2022/204, el OPL remitió aviso de modificación, en el que se solicita la modificación de inicio y conclusión de la actividad, derivado del INE/UTVOPL-UTF/01/2022. En sesión  extraordinaria, realizada el 12 de octubre, el CG del OPL aprobó la convocatoria a la ciudadanía interesada a postularse a una candidtaura independiente. Folio aviso de conclusión OFICIO/MEX/2022/208.</t>
  </si>
  <si>
    <t>https://drive.google.com/file/d/1TAedMK8qlScXHkZLFx9z_huvtox3y5q2/view
https://www.ieem.org.mx/consejo_general/cg/2022/AC_22/a052_22.pdf</t>
  </si>
  <si>
    <r>
      <rPr>
        <sz val="11"/>
        <color theme="1"/>
        <rFont val="Calibri"/>
        <family val="2"/>
      </rPr>
      <t>Resolución para aprobar</t>
    </r>
    <r>
      <rPr>
        <sz val="11"/>
        <color theme="1"/>
        <rFont val="Calibri"/>
        <family val="2"/>
      </rPr>
      <t xml:space="preserve"> convenio de </t>
    </r>
    <r>
      <rPr>
        <sz val="11"/>
        <color theme="1"/>
        <rFont val="Calibri"/>
        <family val="2"/>
      </rPr>
      <t>candidaturas comunes para Gubernatura</t>
    </r>
  </si>
  <si>
    <t xml:space="preserve">En sesión extraordinaria realizada el 12 de septiembre, en Acuerdo IEEM/CG/39/2022, el CG del OPL aprobó que la Comisión Especial de Vinculación con el Instituto Nacional Electoral sea responsable de supervisar el desarrollo e implementación del sistema, esta Comisión fue instalada de manera previa el 19 de agosto, pero es partir de este acuerdo que se le designa a la CEVINE como responsable de supervisar el desarrollo e implementación del Sistema para la Elección de Gubernatura 2023. folio Aviso de conclusión OFICIO/MEX/2022/199
</t>
  </si>
  <si>
    <t>https://www.ieem.org.mx/consejo_general/cg/2022/AC_22/a039_22.pdf</t>
  </si>
  <si>
    <t>En sesión extraordinaria realizada el 12 de septiembre, en Acuerdo IEEM/CG/39/2022, el CG del OPL aprobó la designación de la Unidad de Transparencia como la instancia interna responsable de coordinar la implementación y operación del Sistema para la Elección de Gubernatura 2023. Folio Aviso de conclusión OFICIO/MEX/2022/199.</t>
  </si>
  <si>
    <t>En folio OFICIO/MEX/2022/226, el OPL remitió el Primer informe mensual, correspondiente al mes de noviembre de 2022.</t>
  </si>
  <si>
    <t>En sesión extraordinaria, realizada el 3 de octubre de 2022, el CG del OPL aprobó por unanimidad el Acuerdo por el que se determina que la implementación y operación del Sistema “Candidatas y Candidatos, Conóceles” para la Elección de Gubernatura 2023, se realice únicamente por el Instituto Electoral del Estado de México. Folio Aviso de conclusión OFICIO/MEX/2022/199</t>
  </si>
  <si>
    <t>https://www.ieem.org.mx/consejo_general/cg/2022/AC_22/a043_22.pdf</t>
  </si>
  <si>
    <t>El 4 de noviembre, en sesión extraordinaria de la Comisión de Vinculación con el INE, fue presentado y aprobado el Plan de trabajo para la implementación del Sistema y los procesos asociados.</t>
  </si>
  <si>
    <t>Con numero de oficio IEEM/SE/2002/2022, el día 30 de septiembre de 2022, el OPL remitió a la JLE los diseños y especificaciones técnicas de la documentación y materiales electorales, en medios impresos y electrónicos. Folio Aviso de conclusión OFICIO/MEX/2022/197</t>
  </si>
  <si>
    <t>https://drive.google.com/file/d/12g4EWXhgp3o9p75fJ1w_FSnxFjtRkA37/view</t>
  </si>
  <si>
    <t xml:space="preserve">En oficio INE/JLE/VE/0971/2022, de fecha 3 de octubre, la JLE remitió al OPL la primera revisión a los Formatos Únicos personalizados de la documentación y material electoral que presentó el OPL, señalando observaciones para su atención.
</t>
  </si>
  <si>
    <r>
      <rPr>
        <sz val="11"/>
        <rFont val="Calibri"/>
        <family val="2"/>
      </rPr>
      <t xml:space="preserve">- </t>
    </r>
    <r>
      <rPr>
        <u/>
        <sz val="11"/>
        <color rgb="FF0563C1"/>
        <rFont val="Calibri"/>
        <family val="2"/>
      </rPr>
      <t xml:space="preserve">https://drive.google.com/file/d/16b35LDt95zo3TmKyUlucYCS1bbjhI-Ui/view?usp=sharing 
</t>
    </r>
  </si>
  <si>
    <t xml:space="preserve">En oficio IEEM/SE/2053/2022, el OPL remitió a la JLE la atención de las observaciones realidas a los Formatos Únicos personalizados de la documentación y material electoral que presentó el OPL. Folio aviso de conclusión OFICIO/MEX/2022/203
</t>
  </si>
  <si>
    <t>https://drive.google.com/file/d/11vtqrSFfWVrj3jayW0I_CqpxuOjaYW-T/view</t>
  </si>
  <si>
    <t>En oficio INE/JLE/VE/0982/2022, de fecha 5 de octubre, la JLE hizo del conocimiento del OPL, la segunda revisión a los Formatos Únicos personalizados de la documentación y material electoral, por lo que señaló que las observaciones realizadas por la Junta fueron subsanadas, por lo que se validó la información.
El 31 de octubre, en oficio INE/DEOE/1284/2022, el área correspondiente informó al OPL sobre la validación de los diseños y especificaciones técnicas de la documentación y los materiales electorales para la elección de Gubernatura, toda vez que las observaciones fueron subsanadas por el OPL, por lo que puede proceder a su aprobación.</t>
  </si>
  <si>
    <t>- https://drive.google.com/file/d/1ClslUKNfL5EgV1kLb_ahACYSkjOdduHQ/view?usp=sharing</t>
  </si>
  <si>
    <r>
      <rPr>
        <sz val="11"/>
        <color theme="1"/>
        <rFont val="Calibri"/>
        <family val="2"/>
      </rPr>
      <t xml:space="preserve">Supervisiones respecto de los procedimientos </t>
    </r>
    <r>
      <rPr>
        <sz val="11"/>
        <color theme="1"/>
        <rFont val="Calibri"/>
        <family val="2"/>
      </rPr>
      <t>de adjudicación</t>
    </r>
    <r>
      <rPr>
        <sz val="11"/>
        <color theme="1"/>
        <rFont val="Calibri"/>
        <family val="2"/>
      </rPr>
      <t>, de impresión y producción de la documentación y materiales electorales</t>
    </r>
  </si>
  <si>
    <t>El 18 de agosto fue instalada la Comisión Especial para la atención del PREP, presidida por la C. Patricia Lozano e integrada por la C. Sandra López Bringas y el C. Francisco Bello Corona. Folio OFICIO/MEX/2022/166, folio de aviso de conclusión OFICIO/MEX/2022/198.</t>
  </si>
  <si>
    <t>https://colaboracionieem-my.sharepoint.com/personal/cepaprep_ieem_org_mx/_layouts/15/onedrive.aspx?id=%2Fpersonal%2Fcepaprep%5Fieem%5Forg%5Fmx%2FDocuments%2FPROCESO%20ELECTORAL%202023%2FCEPAPREP%202022%20%2D%202023%2FEntregables%20INE%2F1%2E%20Entregable%201%20%2D%20Instalaci%C3%B3n%20CEPAPREP&amp;ga=1</t>
  </si>
  <si>
    <t>En sesión extraordinaria del 2 de septiembre, en Acuerdo IEEM/CG/38/2022, el CG del OPL aprobó la designación de  la Unidad de Iinformática y Estadística como la instancia interna del OPL responsable de coordinar, implementar y operar el PREP en el proceso electoral 2023, por el que se elegirá la Gubernatura de la entidad. Folio de aviso de conclusión OFICIO/MEX/2022/198.</t>
  </si>
  <si>
    <t>https://www.ieem.org.mx/consejo_general/cg/2022/AC_22/a038_22.pdf</t>
  </si>
  <si>
    <t>En sesión extraordinaria realizada el 27 de octubre, el CG del OPL, mediante acuerdo No. IEEM/CG/57/2022, aprobó la integración del COTAPREP, siendo la siguiente: 
-Karla Beatriz Valenzuela Ocaña
-Alberto Alonso y Coria (aprobado por mayoría de 6 votos, con el voto en contra de la C. Karina Vaquera)
-Armando Jesús Espinosa de los Monteros Fuentes
-Omar Mendoza González 
-Sandra Jessica Ley Gutiérrez</t>
  </si>
  <si>
    <t>https://www.ieem.org.mx/consejo_general/cg/2022/AC_22/a057_22.pdf</t>
  </si>
  <si>
    <t>CL/DECEyEC</t>
  </si>
  <si>
    <t xml:space="preserve">DERFE </t>
  </si>
  <si>
    <t>Número total de actividades</t>
  </si>
  <si>
    <t>Actividades por iniciar (1)</t>
  </si>
  <si>
    <t>Concluida dentro de plazo (2)</t>
  </si>
  <si>
    <t>Concluida fuera de plazo (3)</t>
  </si>
  <si>
    <t>En proceso dentro de plazo (4)</t>
  </si>
  <si>
    <t>En proceso fuera de plazo (5)</t>
  </si>
  <si>
    <t>Actividades iniciadas</t>
  </si>
  <si>
    <t>Porcentaje de actividades iniciadas</t>
  </si>
  <si>
    <t>Actividades concluidas</t>
  </si>
  <si>
    <t>Porcentaje de actividades concluidas</t>
  </si>
  <si>
    <t>Actividades en proceso</t>
  </si>
  <si>
    <t>Jefatura</t>
  </si>
  <si>
    <t>Fecha de Modificación</t>
  </si>
  <si>
    <t>Nombre de Actividad</t>
  </si>
  <si>
    <t>Plazo Inicio</t>
  </si>
  <si>
    <t>Plazo Término</t>
  </si>
  <si>
    <t>Modificado Inicio</t>
  </si>
  <si>
    <t>Modificado Término</t>
  </si>
  <si>
    <t>Modificación Adscripción</t>
  </si>
  <si>
    <t>Modificación UR</t>
  </si>
  <si>
    <t>Procede</t>
  </si>
  <si>
    <t>Tipo de Modificación</t>
  </si>
  <si>
    <t>Justificación</t>
  </si>
  <si>
    <t>Fabiola</t>
  </si>
  <si>
    <t>Plazo</t>
  </si>
  <si>
    <t>En fecha 30 de septiembre del presente año, fue publicado en el Periódico Oficial del Estado de Coahuila de Zaragoza, el  Decreto 271, a través del cual se reforman y adicionan diversas disposiciones del Código Electoral para el Estado de Coahuila de Zaragoza. Entre los artículos impactados por el referido decreto, se encuentra el artículo 96, mismo que derivado de la  reforma establece lo siguiente: 
“… Artículo 96. 
1. Los actos tendentes a recabar el apoyo de la ciudadanía en los procesos en que se elijan la Gubernatura, diputaciones locales e integrantes de los ayuntamientos, iniciaran a partir del día siguiente de la fecha en que se  obtenga la calidad de aspirante hasta que concluya la precampaña de la elección de que se trate…”
En este sentido y toda vez que acorde a lo establecido en el Calendario de Coordinación aprobado por el Consejo General  del INE, el plazo para que el Consejo General de este Instituto resuelva sobre la procedencia de manifestación de intención  de las y los aspirantes a candidaturas independientes para Gubernatura es el 5 de febrero de 2023, se solicita atentamente  la modificación de la actividad señalada, lo anterior con fundamento en la reforma de la legislación local antes señalada.</t>
  </si>
  <si>
    <t>Carolina</t>
  </si>
  <si>
    <t>Si</t>
  </si>
  <si>
    <t>En atención al oficio número INE/UTVOPL-UTF/01/2022, remitido el 07/10/2022, por medio del cual indica la importancia de vincular los resultados de la fiscalización a la procedencia de registro de candidaturas o su cancelación, y que la fecha máxima para concluir el plazo de captación de apoyo de la ciudadanía, sería el 12 de febrero de 2023; para que el IEEM cuente con el resultado de fiscalización por parte del INE, antes del inicio de las campañas, al tomar en consideración la fecha indicada, se realizó un ajuste a las etapas del proceso de selección a una candidatura independiente, por lo que se solicita se modifiquen los plazos aprobados mediante Acuerdo INE/CG634/2022</t>
  </si>
  <si>
    <t>El 12 de octubre, el Consejo General del OPL del Estado de México, aprobó por unanimidad el Acuerdo IEEM/CG/51/2022, referente al Calendario para la elección de gubernatura 2023, en el que modifica la conclusión del periodo de apoyo ciudadano y precampañas por lo cual impacta en otras actividades.</t>
  </si>
  <si>
    <t>El 18 de octubre de 2022, el Consejo General del OPL de Coahuila, aprobó el acuerdo IEC/CG/065/2022, relativo al calendario integral para el Proceso Electoral Local Ordinario 2023.</t>
  </si>
  <si>
    <t>fabiola</t>
  </si>
  <si>
    <t>El 18 de octubre de 2022, el Consejo General del OPL de Coahuila, aprobó el acuerdo IEC/CG/065/2022, relativo al calendario integral para el Proceso Electoral Local Ordinario 2023. Por lo que se solicitó a la UTF la revisión de los plazos mediante correo electrónico, mismo que contestó el lunes 24 de octubre con las modificaciones a las actividades 8.1, 8.2 y 8.3.</t>
  </si>
  <si>
    <t>El 12 de octubre, el Consejo General del OPL del Estado de México, aprobó por unanimidad el Acuerdo IEEM/CG/51/2022, referente al Calendario para la elección de gubernatura 2023, en el que modifica la conclusión del periodo de apoyo ciudadano y precampañas por lo cual impacta en otras actividades. Por lo que se solicitó a la UTF la revisión de los plazos mediante correo electrónico, mismo que contestó el lunes 24 de octubre con las modificaciones a las actividades 8.1, 8.2 y 8.3.</t>
  </si>
  <si>
    <t>El 18 de octubre de 2022, el Consejo General del OPL de Coahuila, aprobó el acuerdo IEC/CG/065/2022, relativo al calendario integral para el Proceso Electoral Local Ordinario 2023. Por lo que se solicitó a la DERFE la revisión de los plazos mediante correo electrónico, mismo que contestó el martes 25 de octubre con la modificación a la actividad 10.8.</t>
  </si>
  <si>
    <t>El 12 de octubre, el Consejo General del OPL del Estado de México, aprobó por unanimidad el Acuerdo IEEM/CG/51/2022, referente al Calendario para la elección de gubernatura 2023, en el que modifica la conclusión del periodo de apoyo ciudadano y precampañas por lo cual impacta en otras actividades. Por lo que se solicitó a la DERFE la revisión de los plazos mediante correo electrónico, mismo que contestó el martes 25 de octubre con la modificación a la actividad 10.8.</t>
  </si>
  <si>
    <t>Sandra</t>
  </si>
  <si>
    <t>Desarrollo del Segundo Simulacro del SIJE</t>
  </si>
  <si>
    <t>Mediante acuerdo INE/COTSPEL2023/003/2022, la COTSPEL aprobó las fechas para la realización de los simulacros del SIJE, entre ellas el del segundo ejercicio; por lo que la Dirección Ejecutiva de Organización Electoral remitió la solicitud de modificación con fecha 27 de octubre de 2022.</t>
  </si>
  <si>
    <t>Por iniciar</t>
  </si>
  <si>
    <t>Concluidas fuera y dentro del plazo</t>
  </si>
  <si>
    <t>Concluidas fuera del plazo</t>
  </si>
  <si>
    <t>COUNTA of Estatus</t>
  </si>
  <si>
    <t>Total general</t>
  </si>
  <si>
    <t>En proceso fuera de plazo</t>
  </si>
  <si>
    <t>En proceso dentro de plazo</t>
  </si>
  <si>
    <t xml:space="preserv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</si>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</sst>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quot;/&quot;mm&quot;/&quot;yyyy"/>
    <numFmt numFmtId="165" formatCode="d/m/yyyy"/>
    <numFmt numFmtId="166" formatCode="d/mm/yyyy"/>
    <numFmt numFmtId="167" formatCode="d\.m"/>
  </numFmts>
  <fonts count="29" x14ac:knownFonts="1">
    <font>
      <sz val="11"/>
      <color theme="1"/>
      <name val="Calibri"/>
      <scheme val="minor"/>
    </font>
    <font>
      <sz val="11"/>
      <color theme="1"/>
      <name val="Calibri"/>
      <family val="2"/>
    </font>
    <font>
      <b/>
      <sz val="12"/>
      <color theme="1"/>
      <name val="Calibri"/>
      <family val="2"/>
    </font>
    <font>
      <b/>
      <sz val="11"/>
      <color theme="1"/>
      <name val="Calibri"/>
      <family val="2"/>
    </font>
    <font>
      <sz val="12"/>
      <color rgb="FF000000"/>
      <name val="Arial"/>
      <family val="2"/>
    </font>
    <font>
      <b/>
      <sz val="26"/>
      <color rgb="FF000000"/>
      <name val="Cambria"/>
      <family val="1"/>
    </font>
    <font>
      <sz val="16"/>
      <color rgb="FF000000"/>
      <name val="Arial"/>
      <family val="2"/>
    </font>
    <font>
      <b/>
      <sz val="14"/>
      <color rgb="FFFFFFFF"/>
      <name val="Calibri"/>
      <family val="2"/>
    </font>
    <font>
      <b/>
      <sz val="12"/>
      <color rgb="FFFFFFFF"/>
      <name val="Calibri"/>
      <family val="2"/>
    </font>
    <font>
      <sz val="12"/>
      <color theme="1"/>
      <name val="Arial"/>
      <family val="2"/>
    </font>
    <font>
      <sz val="11"/>
      <color rgb="FF000000"/>
      <name val="Arial"/>
      <family val="2"/>
    </font>
    <font>
      <sz val="11"/>
      <color theme="1"/>
      <name val="Calibri"/>
      <family val="2"/>
      <scheme val="minor"/>
    </font>
    <font>
      <b/>
      <sz val="12"/>
      <color rgb="FFFFFFFF"/>
      <name val="Arial"/>
      <family val="2"/>
    </font>
    <font>
      <sz val="11"/>
      <color rgb="FF000000"/>
      <name val="Calibri"/>
      <family val="2"/>
    </font>
    <font>
      <u/>
      <sz val="11"/>
      <color rgb="FF0000FF"/>
      <name val="Calibri"/>
      <family val="2"/>
    </font>
    <font>
      <u/>
      <sz val="11"/>
      <color theme="1"/>
      <name val="Calibri"/>
      <family val="2"/>
    </font>
    <font>
      <u/>
      <sz val="11"/>
      <color rgb="FF1155CC"/>
      <name val="Calibri"/>
      <family val="2"/>
    </font>
    <font>
      <u/>
      <sz val="11"/>
      <color rgb="FF0563C1"/>
      <name val="Calibri"/>
      <family val="2"/>
    </font>
    <font>
      <b/>
      <sz val="11"/>
      <color rgb="FF000000"/>
      <name val="Calibri"/>
      <family val="2"/>
    </font>
    <font>
      <sz val="11"/>
      <color theme="1"/>
      <name val="Arial"/>
      <family val="2"/>
    </font>
    <font>
      <sz val="11"/>
      <color rgb="FF000000"/>
      <name val="Roboto"/>
    </font>
    <font>
      <b/>
      <sz val="11"/>
      <color rgb="FFFFFFFF"/>
      <name val="Calibri"/>
      <family val="2"/>
    </font>
    <font>
      <sz val="11"/>
      <color rgb="FF4472C4"/>
      <name val="Calibri"/>
      <family val="2"/>
      <scheme val="minor"/>
    </font>
    <font>
      <b/>
      <sz val="11"/>
      <color theme="1"/>
      <name val="Calibri"/>
      <family val="2"/>
      <scheme val="minor"/>
    </font>
    <font>
      <sz val="11"/>
      <name val="Calibri"/>
      <family val="2"/>
    </font>
    <font>
      <b/>
      <sz val="11"/>
      <color theme="0"/>
      <name val="Calibri"/>
      <family val="2"/>
    </font>
    <font>
      <b/>
      <sz val="12"/>
      <color theme="0"/>
      <name val="Calibri"/>
      <family val="2"/>
    </font>
    <font>
      <u/>
      <sz val="11"/>
      <name val="Calibri"/>
      <family val="2"/>
    </font>
    <font>
      <u/>
      <sz val="11"/>
      <color theme="10"/>
      <name val="Calibri"/>
      <family val="2"/>
      <scheme val="minor"/>
    </font>
  </fonts>
  <fills count="22">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C27BA0"/>
        <bgColor rgb="FFC27BA0"/>
      </patternFill>
    </fill>
    <fill>
      <patternFill patternType="solid">
        <fgColor rgb="FF4A86E8"/>
        <bgColor rgb="FF4A86E8"/>
      </patternFill>
    </fill>
    <fill>
      <patternFill patternType="solid">
        <fgColor rgb="FFFFFFFF"/>
        <bgColor rgb="FFFFFFFF"/>
      </patternFill>
    </fill>
    <fill>
      <patternFill patternType="solid">
        <fgColor rgb="FFFFF2CC"/>
        <bgColor rgb="FFFFF2CC"/>
      </patternFill>
    </fill>
    <fill>
      <patternFill patternType="solid">
        <fgColor rgb="FFF4CCCC"/>
        <bgColor rgb="FFF4CCCC"/>
      </patternFill>
    </fill>
    <fill>
      <patternFill patternType="solid">
        <fgColor rgb="FFFFABCB"/>
        <bgColor rgb="FFFFABCB"/>
      </patternFill>
    </fill>
    <fill>
      <patternFill patternType="solid">
        <fgColor rgb="FFFFD966"/>
        <bgColor rgb="FFFFD966"/>
      </patternFill>
    </fill>
    <fill>
      <patternFill patternType="solid">
        <fgColor rgb="FFFFE599"/>
        <bgColor rgb="FFFFE599"/>
      </patternFill>
    </fill>
    <fill>
      <patternFill patternType="solid">
        <fgColor rgb="FFE69138"/>
        <bgColor rgb="FFE69138"/>
      </patternFill>
    </fill>
    <fill>
      <patternFill patternType="solid">
        <fgColor rgb="FFD5A6BD"/>
        <bgColor rgb="FFD5A6BD"/>
      </patternFill>
    </fill>
    <fill>
      <patternFill patternType="solid">
        <fgColor rgb="FFEAD1DC"/>
        <bgColor rgb="FFEAD1DC"/>
      </patternFill>
    </fill>
    <fill>
      <patternFill patternType="solid">
        <fgColor rgb="FFA64D79"/>
        <bgColor rgb="FFA64D79"/>
      </patternFill>
    </fill>
    <fill>
      <patternFill patternType="solid">
        <fgColor rgb="FF741B47"/>
        <bgColor rgb="FF741B47"/>
      </patternFill>
    </fill>
    <fill>
      <patternFill patternType="solid">
        <fgColor rgb="FFB4A7D6"/>
        <bgColor rgb="FFB4A7D6"/>
      </patternFill>
    </fill>
    <fill>
      <patternFill patternType="solid">
        <fgColor rgb="FF9900FF"/>
        <bgColor rgb="FF9900FF"/>
      </patternFill>
    </fill>
  </fills>
  <borders count="25">
    <border>
      <left/>
      <right/>
      <top/>
      <bottom/>
      <diagonal/>
    </border>
    <border>
      <left/>
      <right/>
      <top/>
      <bottom style="double">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999999"/>
      </left>
      <right/>
      <top style="thin">
        <color rgb="FF999999"/>
      </top>
      <bottom/>
      <diagonal/>
    </border>
    <border>
      <left style="thin">
        <color indexed="65"/>
      </left>
      <right style="thin">
        <color rgb="FF999999"/>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s>
  <cellStyleXfs count="2">
    <xf numFmtId="0" fontId="0" fillId="0" borderId="0"/>
    <xf numFmtId="0" fontId="28" fillId="0" borderId="0" applyNumberFormat="0" applyFill="0" applyBorder="0" applyAlignment="0" applyProtection="0"/>
  </cellStyleXfs>
  <cellXfs count="243">
    <xf numFmtId="0" fontId="0" fillId="0" borderId="0" xfId="0"/>
    <xf numFmtId="0" fontId="1" fillId="0" borderId="0" xfId="0" applyFont="1"/>
    <xf numFmtId="0" fontId="3" fillId="0" borderId="1" xfId="0" applyFont="1" applyBorder="1"/>
    <xf numFmtId="0" fontId="4" fillId="0" borderId="0" xfId="0" applyFont="1"/>
    <xf numFmtId="0" fontId="9" fillId="0" borderId="2" xfId="0" applyFont="1" applyBorder="1" applyAlignment="1">
      <alignment horizontal="left" vertical="center" wrapText="1"/>
    </xf>
    <xf numFmtId="0" fontId="9" fillId="0" borderId="2" xfId="0" applyFont="1" applyBorder="1" applyAlignment="1">
      <alignment horizontal="center" vertical="center" wrapText="1"/>
    </xf>
    <xf numFmtId="49" fontId="9" fillId="0" borderId="2" xfId="0" applyNumberFormat="1" applyFont="1" applyBorder="1" applyAlignment="1">
      <alignment horizontal="center" vertical="center" wrapText="1"/>
    </xf>
    <xf numFmtId="0" fontId="9" fillId="2" borderId="2" xfId="0" applyFont="1" applyFill="1" applyBorder="1" applyAlignment="1">
      <alignment horizontal="left" vertical="center" wrapText="1"/>
    </xf>
    <xf numFmtId="0" fontId="4" fillId="0" borderId="2" xfId="0" applyFont="1" applyBorder="1" applyAlignment="1">
      <alignment horizontal="left" vertical="center" wrapText="1"/>
    </xf>
    <xf numFmtId="0" fontId="10" fillId="0" borderId="2" xfId="0" applyFont="1" applyBorder="1" applyAlignment="1">
      <alignment horizontal="center"/>
    </xf>
    <xf numFmtId="49" fontId="9" fillId="2" borderId="2" xfId="0" applyNumberFormat="1" applyFont="1" applyFill="1" applyBorder="1" applyAlignment="1">
      <alignment horizontal="center" vertical="center" wrapText="1"/>
    </xf>
    <xf numFmtId="0" fontId="4" fillId="0" borderId="2" xfId="0" applyFont="1" applyBorder="1" applyAlignment="1">
      <alignment wrapText="1"/>
    </xf>
    <xf numFmtId="0" fontId="4" fillId="0" borderId="2" xfId="0" applyFont="1" applyBorder="1" applyAlignment="1">
      <alignment horizontal="center" wrapText="1"/>
    </xf>
    <xf numFmtId="0" fontId="4" fillId="0" borderId="2" xfId="0" applyFont="1" applyBorder="1" applyAlignment="1">
      <alignment horizontal="left" wrapText="1"/>
    </xf>
    <xf numFmtId="49" fontId="4" fillId="0" borderId="2" xfId="0" applyNumberFormat="1" applyFont="1" applyBorder="1" applyAlignment="1">
      <alignment horizontal="center" wrapText="1"/>
    </xf>
    <xf numFmtId="49" fontId="4" fillId="0" borderId="0" xfId="0" applyNumberFormat="1" applyFont="1"/>
    <xf numFmtId="49"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11" fillId="0" borderId="0" xfId="0" applyFont="1" applyAlignment="1">
      <alignment horizontal="center" vertical="center"/>
    </xf>
    <xf numFmtId="0" fontId="11" fillId="0" borderId="0" xfId="0" applyFont="1" applyAlignment="1">
      <alignment vertical="center"/>
    </xf>
    <xf numFmtId="0" fontId="11" fillId="0" borderId="0" xfId="0" applyFont="1" applyAlignment="1">
      <alignment horizontal="center" vertical="center"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left" vertical="center" wrapText="1"/>
    </xf>
    <xf numFmtId="0" fontId="12" fillId="6"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164" fontId="7" fillId="6" borderId="2" xfId="0" applyNumberFormat="1"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165" fontId="7" fillId="8" borderId="2" xfId="0" applyNumberFormat="1"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2" xfId="0" applyFont="1" applyFill="1" applyBorder="1" applyAlignment="1">
      <alignment horizontal="left" vertical="center" wrapText="1"/>
    </xf>
    <xf numFmtId="0" fontId="1" fillId="0" borderId="2" xfId="0" applyFont="1" applyBorder="1" applyAlignment="1">
      <alignment horizontal="left" vertical="center" wrapText="1"/>
    </xf>
    <xf numFmtId="0" fontId="13" fillId="0" borderId="2" xfId="0" applyFont="1" applyBorder="1" applyAlignment="1">
      <alignment vertical="center" wrapText="1"/>
    </xf>
    <xf numFmtId="0" fontId="1" fillId="0" borderId="2" xfId="0" applyFont="1" applyBorder="1" applyAlignment="1">
      <alignment horizontal="center" vertical="center"/>
    </xf>
    <xf numFmtId="166" fontId="1" fillId="0" borderId="2" xfId="0" applyNumberFormat="1" applyFont="1" applyBorder="1" applyAlignment="1">
      <alignment horizontal="center" vertical="center"/>
    </xf>
    <xf numFmtId="0" fontId="1" fillId="2" borderId="2"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2" xfId="0" applyFont="1" applyFill="1" applyBorder="1" applyAlignment="1">
      <alignment vertical="center" wrapText="1"/>
    </xf>
    <xf numFmtId="0" fontId="14" fillId="2" borderId="2" xfId="0" applyFont="1" applyFill="1" applyBorder="1" applyAlignment="1">
      <alignment vertical="center"/>
    </xf>
    <xf numFmtId="0" fontId="1" fillId="2" borderId="2" xfId="0" applyFont="1" applyFill="1" applyBorder="1" applyAlignment="1">
      <alignment vertical="center"/>
    </xf>
    <xf numFmtId="49" fontId="1" fillId="2" borderId="2" xfId="0" applyNumberFormat="1" applyFont="1" applyFill="1" applyBorder="1" applyAlignment="1">
      <alignment vertical="center"/>
    </xf>
    <xf numFmtId="165" fontId="1" fillId="2" borderId="2" xfId="0" applyNumberFormat="1" applyFont="1" applyFill="1" applyBorder="1" applyAlignment="1">
      <alignment vertical="center"/>
    </xf>
    <xf numFmtId="164" fontId="1" fillId="2" borderId="2"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wrapText="1"/>
    </xf>
    <xf numFmtId="0" fontId="15" fillId="2" borderId="2" xfId="0" applyFont="1" applyFill="1" applyBorder="1" applyAlignment="1">
      <alignment vertical="center"/>
    </xf>
    <xf numFmtId="166" fontId="13" fillId="0" borderId="2" xfId="0" applyNumberFormat="1" applyFont="1" applyBorder="1" applyAlignment="1">
      <alignment horizontal="center" vertical="center"/>
    </xf>
    <xf numFmtId="14" fontId="1" fillId="2" borderId="2" xfId="0" applyNumberFormat="1" applyFont="1" applyFill="1" applyBorder="1" applyAlignment="1">
      <alignment horizontal="center" vertical="center"/>
    </xf>
    <xf numFmtId="166" fontId="1" fillId="0" borderId="2" xfId="0" applyNumberFormat="1" applyFont="1" applyBorder="1" applyAlignment="1">
      <alignment horizontal="center" vertical="center" wrapText="1"/>
    </xf>
    <xf numFmtId="164" fontId="1" fillId="2" borderId="2" xfId="0" applyNumberFormat="1" applyFont="1" applyFill="1" applyBorder="1" applyAlignment="1">
      <alignment vertical="center"/>
    </xf>
    <xf numFmtId="14" fontId="1" fillId="2" borderId="2" xfId="0" applyNumberFormat="1" applyFont="1" applyFill="1" applyBorder="1" applyAlignment="1">
      <alignment horizontal="center" vertical="center" wrapText="1"/>
    </xf>
    <xf numFmtId="0" fontId="16" fillId="2" borderId="2" xfId="0" applyFont="1" applyFill="1" applyBorder="1" applyAlignment="1">
      <alignment vertical="center" wrapText="1"/>
    </xf>
    <xf numFmtId="166" fontId="1" fillId="2" borderId="2" xfId="0" applyNumberFormat="1" applyFont="1" applyFill="1" applyBorder="1" applyAlignment="1">
      <alignment horizontal="center" vertical="center"/>
    </xf>
    <xf numFmtId="166" fontId="1" fillId="10" borderId="2" xfId="0" applyNumberFormat="1" applyFont="1" applyFill="1" applyBorder="1" applyAlignment="1">
      <alignment horizontal="center" vertical="center"/>
    </xf>
    <xf numFmtId="0" fontId="17" fillId="2" borderId="2" xfId="0" applyFont="1" applyFill="1" applyBorder="1" applyAlignment="1">
      <alignment vertical="center" wrapText="1"/>
    </xf>
    <xf numFmtId="0" fontId="1" fillId="0" borderId="2" xfId="0" applyFont="1" applyBorder="1" applyAlignment="1">
      <alignment horizontal="center" vertical="center" wrapText="1"/>
    </xf>
    <xf numFmtId="166" fontId="1" fillId="2" borderId="2" xfId="0" applyNumberFormat="1" applyFont="1" applyFill="1" applyBorder="1" applyAlignment="1">
      <alignment horizontal="center" vertical="center" wrapText="1"/>
    </xf>
    <xf numFmtId="166" fontId="1" fillId="11" borderId="2" xfId="0" applyNumberFormat="1" applyFont="1" applyFill="1" applyBorder="1" applyAlignment="1">
      <alignment horizontal="center" vertical="center"/>
    </xf>
    <xf numFmtId="0" fontId="18" fillId="0" borderId="2" xfId="0" applyFont="1" applyBorder="1" applyAlignment="1">
      <alignment vertical="center" wrapText="1"/>
    </xf>
    <xf numFmtId="166" fontId="3" fillId="0" borderId="2" xfId="0" applyNumberFormat="1" applyFont="1" applyBorder="1" applyAlignment="1">
      <alignment horizontal="center" vertical="center"/>
    </xf>
    <xf numFmtId="0" fontId="13" fillId="2" borderId="2" xfId="0" applyFont="1" applyFill="1" applyBorder="1" applyAlignment="1">
      <alignment vertical="center" wrapText="1"/>
    </xf>
    <xf numFmtId="166" fontId="13" fillId="0" borderId="4" xfId="0" applyNumberFormat="1" applyFont="1" applyBorder="1" applyAlignment="1">
      <alignment horizontal="center" vertical="center"/>
    </xf>
    <xf numFmtId="0" fontId="1" fillId="0" borderId="2" xfId="0" applyFont="1" applyBorder="1" applyAlignment="1">
      <alignment vertical="center" wrapText="1"/>
    </xf>
    <xf numFmtId="166" fontId="1" fillId="0" borderId="4" xfId="0" applyNumberFormat="1" applyFont="1" applyBorder="1" applyAlignment="1">
      <alignment horizontal="center" vertical="center"/>
    </xf>
    <xf numFmtId="0" fontId="1" fillId="2" borderId="2" xfId="0" applyFont="1" applyFill="1" applyBorder="1" applyAlignment="1">
      <alignment horizontal="left" vertical="center" wrapText="1"/>
    </xf>
    <xf numFmtId="0" fontId="1" fillId="12" borderId="2" xfId="0" applyFont="1" applyFill="1" applyBorder="1" applyAlignment="1">
      <alignment horizontal="center" vertical="center" wrapText="1"/>
    </xf>
    <xf numFmtId="0" fontId="1" fillId="12" borderId="2" xfId="0" applyFont="1" applyFill="1" applyBorder="1" applyAlignment="1">
      <alignment vertical="center" wrapText="1"/>
    </xf>
    <xf numFmtId="0" fontId="1" fillId="9" borderId="2" xfId="0" applyFont="1" applyFill="1" applyBorder="1" applyAlignment="1">
      <alignment vertical="center" wrapText="1"/>
    </xf>
    <xf numFmtId="164" fontId="1" fillId="13" borderId="5" xfId="0" applyNumberFormat="1" applyFont="1" applyFill="1" applyBorder="1" applyAlignment="1">
      <alignment horizontal="center" vertical="center" wrapText="1"/>
    </xf>
    <xf numFmtId="166" fontId="1" fillId="14" borderId="2" xfId="0" applyNumberFormat="1" applyFont="1" applyFill="1" applyBorder="1" applyAlignment="1">
      <alignment horizontal="center" vertical="center" wrapText="1"/>
    </xf>
    <xf numFmtId="0" fontId="13" fillId="9" borderId="0" xfId="0" applyFont="1" applyFill="1" applyAlignment="1">
      <alignment horizontal="left" wrapText="1"/>
    </xf>
    <xf numFmtId="0" fontId="20" fillId="0" borderId="0" xfId="0" applyFont="1"/>
    <xf numFmtId="0" fontId="3" fillId="2" borderId="2" xfId="0" applyFont="1" applyFill="1" applyBorder="1" applyAlignment="1">
      <alignment vertical="center" wrapText="1"/>
    </xf>
    <xf numFmtId="166" fontId="1" fillId="9" borderId="2" xfId="0" applyNumberFormat="1" applyFont="1" applyFill="1" applyBorder="1" applyAlignment="1">
      <alignment horizontal="center" vertical="center"/>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164" fontId="1" fillId="2" borderId="0" xfId="0" applyNumberFormat="1" applyFont="1" applyFill="1" applyAlignment="1">
      <alignment horizontal="center" vertical="center" wrapText="1"/>
    </xf>
    <xf numFmtId="0" fontId="1" fillId="2" borderId="0" xfId="0" applyFont="1" applyFill="1"/>
    <xf numFmtId="49" fontId="1" fillId="2" borderId="0" xfId="0" applyNumberFormat="1" applyFont="1" applyFill="1"/>
    <xf numFmtId="165" fontId="1" fillId="2" borderId="0" xfId="0" applyNumberFormat="1" applyFont="1" applyFill="1"/>
    <xf numFmtId="0" fontId="1" fillId="2" borderId="0" xfId="0" applyFont="1" applyFill="1" applyAlignment="1">
      <alignment wrapText="1"/>
    </xf>
    <xf numFmtId="164" fontId="1" fillId="2" borderId="0" xfId="0" applyNumberFormat="1" applyFont="1" applyFill="1" applyAlignment="1">
      <alignment horizontal="center" vertical="center"/>
    </xf>
    <xf numFmtId="14" fontId="1" fillId="2" borderId="0" xfId="0" applyNumberFormat="1" applyFont="1" applyFill="1" applyAlignment="1">
      <alignment horizontal="center" vertical="center"/>
    </xf>
    <xf numFmtId="0" fontId="1" fillId="2" borderId="0" xfId="0" applyFont="1" applyFill="1" applyAlignment="1">
      <alignment horizontal="center"/>
    </xf>
    <xf numFmtId="166" fontId="1" fillId="2" borderId="0" xfId="0" applyNumberFormat="1" applyFont="1" applyFill="1" applyAlignment="1">
      <alignment horizontal="center" vertical="center"/>
    </xf>
    <xf numFmtId="14" fontId="1" fillId="2" borderId="0" xfId="0" applyNumberFormat="1" applyFont="1" applyFill="1" applyAlignment="1">
      <alignment horizontal="center" vertical="center" wrapText="1"/>
    </xf>
    <xf numFmtId="165" fontId="1" fillId="2" borderId="0" xfId="0" applyNumberFormat="1" applyFont="1" applyFill="1" applyAlignment="1">
      <alignment horizontal="center" vertical="center" wrapText="1"/>
    </xf>
    <xf numFmtId="0" fontId="1" fillId="2" borderId="0" xfId="0" applyFont="1" applyFill="1" applyAlignment="1">
      <alignment horizontal="right" wrapText="1"/>
    </xf>
    <xf numFmtId="166" fontId="1" fillId="2" borderId="0" xfId="0" applyNumberFormat="1" applyFont="1" applyFill="1" applyAlignment="1">
      <alignment horizontal="center" vertical="center" wrapText="1"/>
    </xf>
    <xf numFmtId="164" fontId="3" fillId="2" borderId="0" xfId="0" applyNumberFormat="1" applyFont="1" applyFill="1" applyAlignment="1">
      <alignment horizontal="center" vertical="center"/>
    </xf>
    <xf numFmtId="0" fontId="3" fillId="3" borderId="2" xfId="0" applyFont="1" applyFill="1" applyBorder="1"/>
    <xf numFmtId="0" fontId="1" fillId="0" borderId="4" xfId="0" applyFont="1" applyBorder="1" applyAlignment="1">
      <alignment horizontal="right"/>
    </xf>
    <xf numFmtId="0" fontId="3" fillId="3" borderId="3" xfId="0" applyFont="1" applyFill="1" applyBorder="1"/>
    <xf numFmtId="0" fontId="1" fillId="0" borderId="5" xfId="0" applyFont="1" applyBorder="1" applyAlignment="1">
      <alignment horizontal="right"/>
    </xf>
    <xf numFmtId="10" fontId="1" fillId="0" borderId="5" xfId="0" applyNumberFormat="1" applyFont="1" applyBorder="1" applyAlignment="1">
      <alignment horizontal="right"/>
    </xf>
    <xf numFmtId="0" fontId="21" fillId="15" borderId="2" xfId="0" applyFont="1" applyFill="1" applyBorder="1" applyAlignment="1">
      <alignment horizontal="center" wrapText="1"/>
    </xf>
    <xf numFmtId="164" fontId="21" fillId="15" borderId="4" xfId="0" applyNumberFormat="1" applyFont="1" applyFill="1" applyBorder="1" applyAlignment="1">
      <alignment horizontal="center" wrapText="1"/>
    </xf>
    <xf numFmtId="0" fontId="21" fillId="15" borderId="4" xfId="0" applyFont="1" applyFill="1" applyBorder="1" applyAlignment="1">
      <alignment horizontal="center" wrapText="1"/>
    </xf>
    <xf numFmtId="49" fontId="21" fillId="15" borderId="4" xfId="0" applyNumberFormat="1" applyFont="1" applyFill="1" applyBorder="1" applyAlignment="1">
      <alignment horizontal="center" wrapText="1"/>
    </xf>
    <xf numFmtId="0" fontId="21" fillId="15" borderId="4" xfId="0" applyFont="1" applyFill="1" applyBorder="1" applyAlignment="1">
      <alignment wrapText="1"/>
    </xf>
    <xf numFmtId="0" fontId="1" fillId="9" borderId="3" xfId="0" applyFont="1" applyFill="1" applyBorder="1"/>
    <xf numFmtId="164" fontId="1" fillId="9" borderId="5" xfId="0" applyNumberFormat="1" applyFont="1" applyFill="1" applyBorder="1" applyAlignment="1">
      <alignment horizontal="center"/>
    </xf>
    <xf numFmtId="0" fontId="1" fillId="9" borderId="5" xfId="0" applyFont="1" applyFill="1" applyBorder="1"/>
    <xf numFmtId="49" fontId="1" fillId="9" borderId="5" xfId="0" applyNumberFormat="1" applyFont="1" applyFill="1" applyBorder="1" applyAlignment="1">
      <alignment horizontal="center" wrapText="1"/>
    </xf>
    <xf numFmtId="166" fontId="1" fillId="9" borderId="5" xfId="0" applyNumberFormat="1" applyFont="1" applyFill="1" applyBorder="1" applyAlignment="1">
      <alignment horizontal="center" wrapText="1"/>
    </xf>
    <xf numFmtId="0" fontId="1" fillId="0" borderId="5" xfId="0" applyFont="1" applyBorder="1"/>
    <xf numFmtId="0" fontId="1" fillId="0" borderId="5" xfId="0" applyFont="1" applyBorder="1" applyAlignment="1">
      <alignment wrapText="1"/>
    </xf>
    <xf numFmtId="0" fontId="1" fillId="9" borderId="5" xfId="0" applyFont="1" applyFill="1" applyBorder="1" applyAlignment="1">
      <alignment wrapText="1"/>
    </xf>
    <xf numFmtId="166" fontId="1" fillId="0" borderId="5" xfId="0" applyNumberFormat="1" applyFont="1" applyBorder="1" applyAlignment="1">
      <alignment horizontal="center" wrapText="1"/>
    </xf>
    <xf numFmtId="164" fontId="1" fillId="0" borderId="5" xfId="0" applyNumberFormat="1" applyFont="1" applyBorder="1" applyAlignment="1">
      <alignment horizontal="center" wrapText="1"/>
    </xf>
    <xf numFmtId="164" fontId="13" fillId="0" borderId="2" xfId="0" applyNumberFormat="1" applyFont="1" applyBorder="1" applyAlignment="1">
      <alignment horizontal="center"/>
    </xf>
    <xf numFmtId="164" fontId="13" fillId="0" borderId="4" xfId="0" applyNumberFormat="1" applyFont="1" applyBorder="1" applyAlignment="1">
      <alignment horizontal="center"/>
    </xf>
    <xf numFmtId="164" fontId="13" fillId="9" borderId="2" xfId="0" applyNumberFormat="1" applyFont="1" applyFill="1" applyBorder="1" applyAlignment="1">
      <alignment horizontal="center"/>
    </xf>
    <xf numFmtId="164" fontId="1" fillId="0" borderId="5" xfId="0" applyNumberFormat="1" applyFont="1" applyBorder="1" applyAlignment="1">
      <alignment horizontal="center"/>
    </xf>
    <xf numFmtId="0" fontId="1" fillId="9" borderId="3" xfId="0" applyFont="1" applyFill="1" applyBorder="1" applyAlignment="1">
      <alignment vertical="center"/>
    </xf>
    <xf numFmtId="164" fontId="1" fillId="9" borderId="5" xfId="0" applyNumberFormat="1" applyFont="1" applyFill="1" applyBorder="1" applyAlignment="1">
      <alignment horizontal="center" vertical="center"/>
    </xf>
    <xf numFmtId="0" fontId="1" fillId="9" borderId="5" xfId="0" applyFont="1" applyFill="1" applyBorder="1" applyAlignment="1">
      <alignment vertical="center"/>
    </xf>
    <xf numFmtId="49" fontId="13" fillId="9" borderId="2" xfId="0" applyNumberFormat="1" applyFont="1" applyFill="1" applyBorder="1" applyAlignment="1">
      <alignment horizontal="center" vertical="center"/>
    </xf>
    <xf numFmtId="0" fontId="13" fillId="9" borderId="2" xfId="0" applyFont="1" applyFill="1" applyBorder="1" applyAlignment="1">
      <alignment vertical="center"/>
    </xf>
    <xf numFmtId="0" fontId="1" fillId="0" borderId="5" xfId="0" applyFont="1" applyBorder="1" applyAlignment="1">
      <alignment vertical="center"/>
    </xf>
    <xf numFmtId="164" fontId="1" fillId="0" borderId="5" xfId="0" applyNumberFormat="1" applyFont="1" applyBorder="1" applyAlignment="1">
      <alignment horizontal="center" vertical="center" wrapText="1"/>
    </xf>
    <xf numFmtId="0" fontId="1" fillId="0" borderId="5" xfId="0" applyFont="1" applyBorder="1" applyAlignment="1">
      <alignment vertical="center" wrapText="1"/>
    </xf>
    <xf numFmtId="0" fontId="1" fillId="9" borderId="5" xfId="0" applyFont="1" applyFill="1" applyBorder="1" applyAlignment="1">
      <alignment vertical="center" wrapText="1"/>
    </xf>
    <xf numFmtId="49" fontId="13" fillId="9" borderId="3" xfId="0" applyNumberFormat="1" applyFont="1" applyFill="1" applyBorder="1" applyAlignment="1">
      <alignment horizontal="center" vertical="center"/>
    </xf>
    <xf numFmtId="0" fontId="13" fillId="9" borderId="3" xfId="0" applyFont="1" applyFill="1" applyBorder="1" applyAlignment="1">
      <alignment vertical="center"/>
    </xf>
    <xf numFmtId="49" fontId="13" fillId="9" borderId="6" xfId="0" applyNumberFormat="1" applyFont="1" applyFill="1" applyBorder="1" applyAlignment="1">
      <alignment horizontal="center" vertical="center"/>
    </xf>
    <xf numFmtId="0" fontId="13" fillId="9" borderId="6" xfId="0" applyFont="1" applyFill="1" applyBorder="1" applyAlignment="1">
      <alignment vertical="center"/>
    </xf>
    <xf numFmtId="49" fontId="1" fillId="9" borderId="5" xfId="0" applyNumberFormat="1" applyFont="1" applyFill="1" applyBorder="1" applyAlignment="1">
      <alignment horizontal="center" vertical="center" wrapText="1"/>
    </xf>
    <xf numFmtId="164" fontId="1" fillId="0" borderId="5" xfId="0" applyNumberFormat="1" applyFont="1" applyBorder="1" applyAlignment="1">
      <alignment horizontal="center" vertical="center"/>
    </xf>
    <xf numFmtId="0" fontId="13" fillId="9" borderId="2" xfId="0" applyFont="1" applyFill="1" applyBorder="1" applyAlignment="1">
      <alignment vertical="center" wrapText="1"/>
    </xf>
    <xf numFmtId="165" fontId="22" fillId="0" borderId="0" xfId="0" applyNumberFormat="1" applyFont="1" applyAlignment="1">
      <alignment horizontal="center"/>
    </xf>
    <xf numFmtId="0" fontId="11" fillId="0" borderId="0" xfId="0" applyFont="1"/>
    <xf numFmtId="0" fontId="25" fillId="6" borderId="2" xfId="0" applyFont="1" applyFill="1" applyBorder="1" applyAlignment="1">
      <alignment horizontal="center" vertical="center"/>
    </xf>
    <xf numFmtId="0" fontId="1" fillId="0" borderId="2" xfId="0" applyFont="1" applyBorder="1"/>
    <xf numFmtId="0" fontId="1" fillId="12" borderId="2" xfId="0" applyFont="1" applyFill="1" applyBorder="1" applyAlignment="1">
      <alignment horizontal="left" vertical="center"/>
    </xf>
    <xf numFmtId="165" fontId="1" fillId="0" borderId="2" xfId="0" applyNumberFormat="1" applyFont="1" applyBorder="1"/>
    <xf numFmtId="165" fontId="1" fillId="0" borderId="2" xfId="0" applyNumberFormat="1" applyFont="1" applyBorder="1" applyAlignment="1">
      <alignment horizontal="center" vertical="center"/>
    </xf>
    <xf numFmtId="0" fontId="1" fillId="0" borderId="2" xfId="0" applyFont="1" applyBorder="1" applyAlignment="1">
      <alignment horizontal="center"/>
    </xf>
    <xf numFmtId="0" fontId="26" fillId="7" borderId="2"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1" fillId="12" borderId="2" xfId="0" applyFont="1" applyFill="1" applyBorder="1" applyAlignment="1">
      <alignment horizontal="left" vertical="center" wrapText="1"/>
    </xf>
    <xf numFmtId="165" fontId="1" fillId="0" borderId="2" xfId="0" applyNumberFormat="1" applyFont="1" applyBorder="1" applyAlignment="1">
      <alignment horizontal="center" vertical="center" wrapText="1"/>
    </xf>
    <xf numFmtId="0" fontId="28" fillId="2" borderId="2" xfId="1" applyFill="1" applyBorder="1" applyAlignment="1">
      <alignment vertical="center"/>
    </xf>
    <xf numFmtId="49" fontId="1" fillId="0" borderId="2" xfId="0" applyNumberFormat="1" applyFont="1" applyBorder="1" applyAlignment="1">
      <alignment horizontal="center" vertical="center" wrapText="1"/>
    </xf>
    <xf numFmtId="166" fontId="13" fillId="0" borderId="2" xfId="0" applyNumberFormat="1" applyFont="1" applyBorder="1" applyAlignment="1">
      <alignment horizontal="center" vertical="center" wrapText="1"/>
    </xf>
    <xf numFmtId="0" fontId="13" fillId="0" borderId="2" xfId="0" applyFont="1" applyBorder="1" applyAlignment="1">
      <alignment horizontal="left" vertical="center" wrapText="1"/>
    </xf>
    <xf numFmtId="0" fontId="13" fillId="0" borderId="2" xfId="0" applyFont="1" applyBorder="1" applyAlignment="1">
      <alignment horizontal="center" vertical="center" wrapText="1"/>
    </xf>
    <xf numFmtId="166" fontId="1" fillId="10" borderId="2" xfId="0" applyNumberFormat="1" applyFont="1" applyFill="1" applyBorder="1" applyAlignment="1">
      <alignment horizontal="center" vertical="center" wrapText="1"/>
    </xf>
    <xf numFmtId="167" fontId="1" fillId="0" borderId="2" xfId="0" applyNumberFormat="1" applyFont="1" applyBorder="1" applyAlignment="1">
      <alignment horizontal="center" vertical="center" wrapText="1"/>
    </xf>
    <xf numFmtId="0" fontId="13" fillId="9" borderId="2" xfId="0" applyFont="1" applyFill="1" applyBorder="1" applyAlignment="1">
      <alignment horizontal="center" vertical="center" wrapText="1"/>
    </xf>
    <xf numFmtId="0" fontId="13" fillId="0" borderId="3" xfId="0" applyFont="1" applyBorder="1" applyAlignment="1">
      <alignment horizontal="center" vertical="center" wrapText="1"/>
    </xf>
    <xf numFmtId="166" fontId="1" fillId="11" borderId="2" xfId="0" applyNumberFormat="1" applyFont="1" applyFill="1" applyBorder="1" applyAlignment="1">
      <alignment horizontal="center" vertical="center" wrapText="1"/>
    </xf>
    <xf numFmtId="166" fontId="3" fillId="0" borderId="2" xfId="0" applyNumberFormat="1" applyFont="1" applyBorder="1" applyAlignment="1">
      <alignment horizontal="center" vertical="center" wrapText="1"/>
    </xf>
    <xf numFmtId="166" fontId="13" fillId="0" borderId="4" xfId="0" applyNumberFormat="1" applyFont="1" applyBorder="1" applyAlignment="1">
      <alignment horizontal="center" vertical="center" wrapText="1"/>
    </xf>
    <xf numFmtId="49" fontId="1" fillId="2" borderId="2" xfId="0" applyNumberFormat="1" applyFont="1" applyFill="1" applyBorder="1" applyAlignment="1">
      <alignment horizontal="center" vertical="center" wrapText="1"/>
    </xf>
    <xf numFmtId="0" fontId="1" fillId="2" borderId="7" xfId="0" applyFont="1" applyFill="1" applyBorder="1"/>
    <xf numFmtId="0" fontId="1" fillId="3" borderId="7" xfId="0" applyFont="1" applyFill="1" applyBorder="1"/>
    <xf numFmtId="0" fontId="1" fillId="4" borderId="7" xfId="0" applyFont="1" applyFill="1" applyBorder="1"/>
    <xf numFmtId="0" fontId="1" fillId="5" borderId="7" xfId="0" applyFont="1" applyFill="1" applyBorder="1"/>
    <xf numFmtId="0" fontId="7" fillId="6" borderId="8" xfId="0" applyFont="1" applyFill="1" applyBorder="1" applyAlignment="1">
      <alignment horizontal="center" vertical="center" wrapText="1"/>
    </xf>
    <xf numFmtId="0" fontId="8" fillId="6" borderId="8" xfId="0" applyFont="1" applyFill="1" applyBorder="1" applyAlignment="1">
      <alignment horizontal="center" vertical="center" wrapText="1"/>
    </xf>
    <xf numFmtId="49" fontId="7" fillId="6" borderId="8" xfId="0" applyNumberFormat="1" applyFont="1" applyFill="1" applyBorder="1" applyAlignment="1">
      <alignment horizontal="center" vertical="center" wrapText="1"/>
    </xf>
    <xf numFmtId="166" fontId="13" fillId="9" borderId="4" xfId="0" applyNumberFormat="1" applyFont="1" applyFill="1" applyBorder="1" applyAlignment="1">
      <alignment horizontal="center" vertical="center" wrapText="1"/>
    </xf>
    <xf numFmtId="166" fontId="13" fillId="9" borderId="4" xfId="0" applyNumberFormat="1" applyFont="1" applyFill="1" applyBorder="1" applyAlignment="1">
      <alignment horizontal="center" vertical="center"/>
    </xf>
    <xf numFmtId="0" fontId="14" fillId="2" borderId="2" xfId="0" applyFont="1" applyFill="1" applyBorder="1" applyAlignment="1">
      <alignment vertical="center" wrapText="1"/>
    </xf>
    <xf numFmtId="0" fontId="15" fillId="2" borderId="2" xfId="0" applyFont="1" applyFill="1" applyBorder="1" applyAlignment="1">
      <alignment vertical="center" wrapText="1"/>
    </xf>
    <xf numFmtId="166" fontId="13" fillId="9" borderId="5" xfId="0" applyNumberFormat="1" applyFont="1" applyFill="1" applyBorder="1" applyAlignment="1">
      <alignment horizontal="center" vertical="center" wrapText="1"/>
    </xf>
    <xf numFmtId="0" fontId="13" fillId="9" borderId="3" xfId="0" applyFont="1" applyFill="1" applyBorder="1" applyAlignment="1">
      <alignment horizontal="center" vertical="center" wrapText="1"/>
    </xf>
    <xf numFmtId="0" fontId="17" fillId="2" borderId="2" xfId="0" applyFont="1" applyFill="1" applyBorder="1" applyAlignment="1">
      <alignment vertical="center"/>
    </xf>
    <xf numFmtId="166" fontId="19" fillId="2" borderId="5" xfId="0" applyNumberFormat="1" applyFont="1" applyFill="1" applyBorder="1" applyAlignment="1">
      <alignment horizontal="center" vertical="center"/>
    </xf>
    <xf numFmtId="166" fontId="1" fillId="2" borderId="4" xfId="0" applyNumberFormat="1" applyFont="1" applyFill="1" applyBorder="1" applyAlignment="1">
      <alignment horizontal="center" vertical="center"/>
    </xf>
    <xf numFmtId="166" fontId="19" fillId="2" borderId="5" xfId="0" applyNumberFormat="1" applyFont="1" applyFill="1" applyBorder="1" applyAlignment="1">
      <alignment horizontal="center" vertical="center" wrapText="1"/>
    </xf>
    <xf numFmtId="166" fontId="1" fillId="2" borderId="5" xfId="0" applyNumberFormat="1" applyFont="1" applyFill="1" applyBorder="1" applyAlignment="1">
      <alignment horizontal="center" vertical="center"/>
    </xf>
    <xf numFmtId="166" fontId="1" fillId="14" borderId="5" xfId="0" applyNumberFormat="1" applyFont="1" applyFill="1" applyBorder="1" applyAlignment="1">
      <alignment horizontal="center" vertical="center"/>
    </xf>
    <xf numFmtId="166" fontId="1" fillId="14" borderId="5" xfId="0" applyNumberFormat="1" applyFont="1" applyFill="1" applyBorder="1" applyAlignment="1">
      <alignment horizontal="center" vertical="center" wrapText="1"/>
    </xf>
    <xf numFmtId="166" fontId="1" fillId="10" borderId="5" xfId="0" applyNumberFormat="1" applyFont="1" applyFill="1" applyBorder="1" applyAlignment="1">
      <alignment horizontal="center" vertical="center" wrapText="1"/>
    </xf>
    <xf numFmtId="166" fontId="1" fillId="10" borderId="5" xfId="0" applyNumberFormat="1" applyFont="1" applyFill="1" applyBorder="1" applyAlignment="1">
      <alignment horizontal="center" vertical="center"/>
    </xf>
    <xf numFmtId="166" fontId="1" fillId="2" borderId="5" xfId="0" applyNumberFormat="1"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0" xfId="0" applyFont="1" applyFill="1" applyAlignment="1">
      <alignment wrapText="1"/>
    </xf>
    <xf numFmtId="0" fontId="15" fillId="2" borderId="0" xfId="0" applyFont="1" applyFill="1" applyAlignment="1">
      <alignment wrapText="1"/>
    </xf>
    <xf numFmtId="0" fontId="16" fillId="2" borderId="0" xfId="0" applyFont="1" applyFill="1" applyAlignment="1">
      <alignment wrapText="1"/>
    </xf>
    <xf numFmtId="0" fontId="17" fillId="2" borderId="0" xfId="0" applyFont="1" applyFill="1"/>
    <xf numFmtId="0" fontId="15" fillId="2" borderId="0" xfId="0" applyFont="1" applyFill="1"/>
    <xf numFmtId="166" fontId="13" fillId="9" borderId="5" xfId="0" applyNumberFormat="1" applyFont="1" applyFill="1" applyBorder="1" applyAlignment="1">
      <alignment horizontal="center" vertical="center"/>
    </xf>
    <xf numFmtId="0" fontId="2" fillId="0" borderId="0" xfId="0" applyFont="1" applyAlignment="1">
      <alignment horizontal="center" vertical="center" wrapText="1"/>
    </xf>
    <xf numFmtId="0" fontId="0" fillId="0" borderId="0" xfId="0"/>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1" fillId="0" borderId="0" xfId="0" applyFont="1" applyAlignment="1">
      <alignment vertical="center" wrapText="1"/>
    </xf>
    <xf numFmtId="0" fontId="23" fillId="0" borderId="0" xfId="0" applyFont="1" applyAlignment="1">
      <alignment horizontal="center"/>
    </xf>
    <xf numFmtId="0" fontId="1" fillId="0" borderId="12" xfId="0" applyFont="1" applyBorder="1"/>
    <xf numFmtId="0" fontId="24" fillId="0" borderId="4" xfId="0" applyFont="1" applyBorder="1"/>
    <xf numFmtId="0" fontId="1" fillId="0" borderId="0" xfId="0" applyFont="1" applyAlignment="1">
      <alignment wrapText="1"/>
    </xf>
    <xf numFmtId="0" fontId="1" fillId="0" borderId="0" xfId="0" applyFont="1"/>
    <xf numFmtId="0" fontId="1" fillId="0" borderId="8" xfId="0" applyFont="1" applyBorder="1" applyAlignment="1">
      <alignment horizontal="center" vertical="center"/>
    </xf>
    <xf numFmtId="0" fontId="24" fillId="0" borderId="6" xfId="0" applyFont="1" applyBorder="1"/>
    <xf numFmtId="0" fontId="24" fillId="0" borderId="3" xfId="0" applyFont="1" applyBorder="1"/>
    <xf numFmtId="0" fontId="1" fillId="3" borderId="8" xfId="0" applyFont="1" applyFill="1" applyBorder="1" applyAlignment="1">
      <alignment horizontal="left" vertical="center" wrapText="1"/>
    </xf>
    <xf numFmtId="165" fontId="1" fillId="0" borderId="9" xfId="0" applyNumberFormat="1" applyFont="1" applyBorder="1" applyAlignment="1">
      <alignment horizontal="center" vertical="center"/>
    </xf>
    <xf numFmtId="0" fontId="24" fillId="0" borderId="11" xfId="0" applyFont="1" applyBorder="1"/>
    <xf numFmtId="0" fontId="24" fillId="0" borderId="14" xfId="0" applyFont="1" applyBorder="1"/>
    <xf numFmtId="0" fontId="24" fillId="0" borderId="15" xfId="0" applyFont="1" applyBorder="1"/>
    <xf numFmtId="0" fontId="24" fillId="0" borderId="16" xfId="0" applyFont="1" applyBorder="1"/>
    <xf numFmtId="0" fontId="24" fillId="0" borderId="5" xfId="0" applyFont="1" applyBorder="1"/>
    <xf numFmtId="165" fontId="1" fillId="0" borderId="8" xfId="0" applyNumberFormat="1" applyFont="1" applyBorder="1" applyAlignment="1">
      <alignment horizontal="center" vertical="center"/>
    </xf>
    <xf numFmtId="165" fontId="1" fillId="0" borderId="8" xfId="0" applyNumberFormat="1" applyFont="1" applyBorder="1" applyAlignment="1">
      <alignment vertical="center"/>
    </xf>
    <xf numFmtId="0" fontId="1" fillId="0" borderId="8" xfId="0" applyFont="1" applyBorder="1" applyAlignment="1">
      <alignment horizontal="left" vertical="center" wrapText="1"/>
    </xf>
    <xf numFmtId="0" fontId="21" fillId="6" borderId="7" xfId="0" applyFont="1" applyFill="1" applyBorder="1" applyAlignment="1">
      <alignment horizontal="center" vertical="center"/>
    </xf>
    <xf numFmtId="0" fontId="24" fillId="0" borderId="7" xfId="0" applyFont="1" applyBorder="1"/>
    <xf numFmtId="0" fontId="25" fillId="6" borderId="8" xfId="0" applyFont="1" applyFill="1" applyBorder="1" applyAlignment="1">
      <alignment horizontal="center" vertical="center"/>
    </xf>
    <xf numFmtId="0" fontId="25" fillId="6" borderId="9" xfId="0" applyFont="1" applyFill="1" applyBorder="1" applyAlignment="1">
      <alignment horizontal="center" vertical="center"/>
    </xf>
    <xf numFmtId="0" fontId="24" fillId="0" borderId="10" xfId="0" applyFont="1" applyBorder="1"/>
    <xf numFmtId="0" fontId="24" fillId="0" borderId="17" xfId="0" applyFont="1" applyBorder="1"/>
    <xf numFmtId="0" fontId="25" fillId="6" borderId="12" xfId="0" applyFont="1" applyFill="1" applyBorder="1" applyAlignment="1">
      <alignment horizontal="center" vertical="center"/>
    </xf>
    <xf numFmtId="0" fontId="24" fillId="0" borderId="13" xfId="0" applyFont="1" applyBorder="1"/>
    <xf numFmtId="0" fontId="21" fillId="6" borderId="12" xfId="0" applyFont="1" applyFill="1" applyBorder="1" applyAlignment="1">
      <alignment horizontal="center" vertical="center"/>
    </xf>
    <xf numFmtId="0" fontId="21" fillId="6" borderId="8" xfId="0" applyFont="1" applyFill="1" applyBorder="1" applyAlignment="1">
      <alignment horizontal="center" vertical="center" wrapText="1"/>
    </xf>
    <xf numFmtId="165" fontId="1" fillId="0" borderId="12" xfId="0" applyNumberFormat="1" applyFont="1" applyBorder="1" applyAlignment="1">
      <alignment horizontal="center" vertical="center"/>
    </xf>
    <xf numFmtId="0" fontId="25" fillId="7" borderId="8" xfId="0" applyFont="1" applyFill="1" applyBorder="1" applyAlignment="1">
      <alignment horizontal="center" vertical="center"/>
    </xf>
    <xf numFmtId="0" fontId="21" fillId="20" borderId="8" xfId="0" applyFont="1" applyFill="1" applyBorder="1" applyAlignment="1">
      <alignment horizontal="center" wrapText="1"/>
    </xf>
    <xf numFmtId="0" fontId="21" fillId="21" borderId="8" xfId="0" applyFont="1" applyFill="1" applyBorder="1" applyAlignment="1">
      <alignment horizontal="center" vertical="center" wrapText="1"/>
    </xf>
    <xf numFmtId="0" fontId="25" fillId="18" borderId="12" xfId="0" applyFont="1" applyFill="1" applyBorder="1" applyAlignment="1">
      <alignment horizontal="center" vertical="center" wrapText="1"/>
    </xf>
    <xf numFmtId="0" fontId="21" fillId="19" borderId="12" xfId="0" applyFont="1" applyFill="1" applyBorder="1" applyAlignment="1">
      <alignment horizontal="center" vertical="center"/>
    </xf>
    <xf numFmtId="0" fontId="21" fillId="20" borderId="8" xfId="0" applyFont="1" applyFill="1" applyBorder="1" applyAlignment="1">
      <alignment horizontal="center" vertical="center" wrapText="1"/>
    </xf>
    <xf numFmtId="0" fontId="3" fillId="12" borderId="12" xfId="0" applyFont="1" applyFill="1" applyBorder="1" applyAlignment="1">
      <alignment horizontal="center" vertical="center" wrapText="1"/>
    </xf>
    <xf numFmtId="0" fontId="3" fillId="16" borderId="12" xfId="0" applyFont="1" applyFill="1" applyBorder="1" applyAlignment="1">
      <alignment horizontal="center" vertical="center"/>
    </xf>
    <xf numFmtId="0" fontId="3" fillId="17" borderId="12" xfId="0" applyFont="1" applyFill="1" applyBorder="1" applyAlignment="1">
      <alignment horizontal="center" vertical="center" wrapText="1"/>
    </xf>
    <xf numFmtId="0" fontId="0" fillId="0" borderId="18" xfId="0" pivotButton="1" applyBorder="1"/>
    <xf numFmtId="0" fontId="0" fillId="0" borderId="19" xfId="0" applyBorder="1"/>
    <xf numFmtId="0" fontId="0" fillId="0" borderId="18" xfId="0" applyBorder="1"/>
    <xf numFmtId="0" fontId="0" fillId="0" borderId="20" xfId="0" applyBorder="1"/>
    <xf numFmtId="0" fontId="0" fillId="0" borderId="18" xfId="0" applyNumberFormat="1" applyBorder="1"/>
    <xf numFmtId="0" fontId="0" fillId="0" borderId="20" xfId="0" applyNumberFormat="1" applyBorder="1"/>
    <xf numFmtId="0" fontId="0" fillId="0" borderId="21" xfId="0" applyBorder="1"/>
    <xf numFmtId="0" fontId="0" fillId="0" borderId="21" xfId="0" applyNumberFormat="1" applyBorder="1"/>
    <xf numFmtId="0" fontId="0" fillId="0" borderId="22" xfId="0" applyNumberFormat="1" applyBorder="1"/>
    <xf numFmtId="0" fontId="0" fillId="0" borderId="23" xfId="0" applyBorder="1"/>
    <xf numFmtId="0" fontId="0" fillId="0" borderId="23" xfId="0" applyNumberFormat="1" applyBorder="1"/>
    <xf numFmtId="0" fontId="0" fillId="0" borderId="24" xfId="0" applyNumberFormat="1" applyBorder="1"/>
    <xf numFmtId="0" fontId="0" fillId="0" borderId="24" xfId="0" pivotButton="1" applyBorder="1"/>
    <xf numFmtId="0" fontId="0" fillId="0" borderId="24" xfId="0"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0" Type="http://schemas.openxmlformats.org/officeDocument/2006/relationships/externalLink" Target="externalLinks/externalLink1.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600" b="1">
                <a:solidFill>
                  <a:srgbClr val="000000"/>
                </a:solidFill>
                <a:latin typeface="Arial"/>
              </a:defRPr>
            </a:pPr>
            <a:r>
              <a:rPr lang="es-MX" sz="1600" b="1">
                <a:solidFill>
                  <a:srgbClr val="000000"/>
                </a:solidFill>
                <a:latin typeface="Arial"/>
              </a:rPr>
              <a:t>Actividades concluidas fuera y dentro del plazo</a:t>
            </a:r>
          </a:p>
        </c:rich>
      </c:tx>
      <c:overlay val="0"/>
    </c:title>
    <c:autoTitleDeleted val="0"/>
    <c:plotArea>
      <c:layout/>
      <c:barChart>
        <c:barDir val="bar"/>
        <c:grouping val="stacked"/>
        <c:varyColors val="1"/>
        <c:ser>
          <c:idx val="0"/>
          <c:order val="0"/>
          <c:tx>
            <c:strRef>
              <c:f>Gráficas!$B$25</c:f>
              <c:strCache>
                <c:ptCount val="1"/>
                <c:pt idx="0">
                  <c:v>Por iniciar</c:v>
                </c:pt>
              </c:strCache>
            </c:strRef>
          </c:tx>
          <c:spPr>
            <a:solidFill>
              <a:srgbClr val="4472C4"/>
            </a:solidFill>
            <a:ln cmpd="sng">
              <a:solidFill>
                <a:srgbClr val="000000"/>
              </a:solidFill>
            </a:ln>
          </c:spPr>
          <c:invertIfNegative val="1"/>
          <c:dLbls>
            <c:spPr>
              <a:noFill/>
              <a:ln>
                <a:noFill/>
              </a:ln>
              <a:effectLst/>
            </c:spPr>
            <c:txPr>
              <a:bodyPr/>
              <a:lstStyle/>
              <a:p>
                <a:pPr lvl="0">
                  <a:defRPr b="1">
                    <a:solidFill>
                      <a:srgbClr val="000000"/>
                    </a:solidFill>
                    <a:latin typeface="Arial"/>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Gráficas!$A$26:$A$27</c:f>
              <c:strCache>
                <c:ptCount val="2"/>
                <c:pt idx="0">
                  <c:v>Coahuila</c:v>
                </c:pt>
                <c:pt idx="1">
                  <c:v>Estado de México</c:v>
                </c:pt>
              </c:strCache>
            </c:strRef>
          </c:cat>
          <c:val>
            <c:numRef>
              <c:f>Gráficas!$B$26:$B$27</c:f>
              <c:numCache>
                <c:formatCode>General</c:formatCode>
                <c:ptCount val="2"/>
                <c:pt idx="0">
                  <c:v>167</c:v>
                </c:pt>
                <c:pt idx="1">
                  <c:v>157</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593-48B3-B10C-803131FAEFFC}"/>
            </c:ext>
          </c:extLst>
        </c:ser>
        <c:ser>
          <c:idx val="1"/>
          <c:order val="1"/>
          <c:tx>
            <c:strRef>
              <c:f>Gráficas!$C$25</c:f>
              <c:strCache>
                <c:ptCount val="1"/>
                <c:pt idx="0">
                  <c:v>Total general</c:v>
                </c:pt>
              </c:strCache>
            </c:strRef>
          </c:tx>
          <c:spPr>
            <a:solidFill>
              <a:srgbClr val="FF3398"/>
            </a:solidFill>
            <a:ln cmpd="sng">
              <a:solidFill>
                <a:srgbClr val="000000"/>
              </a:solidFill>
            </a:ln>
          </c:spPr>
          <c:invertIfNegative val="1"/>
          <c:dLbls>
            <c:spPr>
              <a:noFill/>
              <a:ln>
                <a:noFill/>
              </a:ln>
              <a:effectLst/>
            </c:spPr>
            <c:txPr>
              <a:bodyPr/>
              <a:lstStyle/>
              <a:p>
                <a:pPr lvl="0">
                  <a:defRPr b="1">
                    <a:solidFill>
                      <a:srgbClr val="000000"/>
                    </a:solidFill>
                    <a:latin typeface="Arial"/>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Gráficas!$A$26:$A$27</c:f>
              <c:strCache>
                <c:ptCount val="2"/>
                <c:pt idx="0">
                  <c:v>Coahuila</c:v>
                </c:pt>
                <c:pt idx="1">
                  <c:v>Estado de México</c:v>
                </c:pt>
              </c:strCache>
            </c:strRef>
          </c:cat>
          <c:val>
            <c:numRef>
              <c:f>Gráficas!$C$26:$C$27</c:f>
              <c:numCache>
                <c:formatCode>General</c:formatCode>
                <c:ptCount val="2"/>
                <c:pt idx="0">
                  <c:v>167</c:v>
                </c:pt>
                <c:pt idx="1">
                  <c:v>157</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593-48B3-B10C-803131FAEFFC}"/>
            </c:ext>
          </c:extLst>
        </c:ser>
        <c:dLbls>
          <c:showLegendKey val="0"/>
          <c:showVal val="0"/>
          <c:showCatName val="0"/>
          <c:showSerName val="0"/>
          <c:showPercent val="0"/>
          <c:showBubbleSize val="0"/>
        </c:dLbls>
        <c:gapWidth val="150"/>
        <c:overlap val="100"/>
        <c:axId val="522118228"/>
        <c:axId val="442292188"/>
      </c:barChart>
      <c:catAx>
        <c:axId val="522118228"/>
        <c:scaling>
          <c:orientation val="maxMin"/>
        </c:scaling>
        <c:delete val="0"/>
        <c:axPos val="l"/>
        <c:title>
          <c:tx>
            <c:rich>
              <a:bodyPr/>
              <a:lstStyle/>
              <a:p>
                <a:pPr lvl="0">
                  <a:defRPr b="0">
                    <a:solidFill>
                      <a:srgbClr val="000000"/>
                    </a:solidFill>
                    <a:latin typeface="+mn-lt"/>
                  </a:defRPr>
                </a:pPr>
                <a:endParaRPr lang="es-MX"/>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MX"/>
          </a:p>
        </c:txPr>
        <c:crossAx val="442292188"/>
        <c:crosses val="autoZero"/>
        <c:auto val="1"/>
        <c:lblAlgn val="ctr"/>
        <c:lblOffset val="100"/>
        <c:noMultiLvlLbl val="1"/>
      </c:catAx>
      <c:valAx>
        <c:axId val="442292188"/>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MX"/>
              </a:p>
            </c:rich>
          </c:tx>
          <c:overlay val="0"/>
        </c:title>
        <c:numFmt formatCode="General" sourceLinked="1"/>
        <c:majorTickMark val="none"/>
        <c:minorTickMark val="none"/>
        <c:tickLblPos val="nextTo"/>
        <c:spPr>
          <a:ln/>
        </c:spPr>
        <c:txPr>
          <a:bodyPr/>
          <a:lstStyle/>
          <a:p>
            <a:pPr lvl="0">
              <a:defRPr b="0">
                <a:solidFill>
                  <a:srgbClr val="FFFFFF"/>
                </a:solidFill>
                <a:latin typeface="Arial"/>
              </a:defRPr>
            </a:pPr>
            <a:endParaRPr lang="es-MX"/>
          </a:p>
        </c:txPr>
        <c:crossAx val="522118228"/>
        <c:crosses val="max"/>
        <c:crossBetween val="between"/>
      </c:valAx>
    </c:plotArea>
    <c:legend>
      <c:legendPos val="r"/>
      <c:overlay val="0"/>
      <c:txPr>
        <a:bodyPr/>
        <a:lstStyle/>
        <a:p>
          <a:pPr lvl="0">
            <a:defRPr b="0">
              <a:solidFill>
                <a:srgbClr val="000000"/>
              </a:solidFill>
              <a:latin typeface="Arial"/>
            </a:defRPr>
          </a:pPr>
          <a:endParaRPr lang="es-MX"/>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Concentrado!A212:H212"/><Relationship Id="rId1" Type="http://schemas.openxmlformats.org/officeDocument/2006/relationships/hyperlink" Target="#Concentrado!A7:H7"/><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123825</xdr:rowOff>
    </xdr:from>
    <xdr:ext cx="28575" cy="9525"/>
    <xdr:sp macro="" textlink="">
      <xdr:nvSpPr>
        <xdr:cNvPr id="3" name="Shape 3">
          <a:extLst>
            <a:ext uri="{FF2B5EF4-FFF2-40B4-BE49-F238E27FC236}">
              <a16:creationId xmlns:a16="http://schemas.microsoft.com/office/drawing/2014/main" id="{00000000-0008-0000-0000-000003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 name="Shape 4">
          <a:extLst>
            <a:ext uri="{FF2B5EF4-FFF2-40B4-BE49-F238E27FC236}">
              <a16:creationId xmlns:a16="http://schemas.microsoft.com/office/drawing/2014/main" id="{00000000-0008-0000-0000-000004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5" name="Shape 5">
          <a:extLst>
            <a:ext uri="{FF2B5EF4-FFF2-40B4-BE49-F238E27FC236}">
              <a16:creationId xmlns:a16="http://schemas.microsoft.com/office/drawing/2014/main" id="{00000000-0008-0000-0000-000005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952500" cy="1209675"/>
    <xdr:sp macro="" textlink="">
      <xdr:nvSpPr>
        <xdr:cNvPr id="6" name="Shape 6">
          <a:extLst>
            <a:ext uri="{FF2B5EF4-FFF2-40B4-BE49-F238E27FC236}">
              <a16:creationId xmlns:a16="http://schemas.microsoft.com/office/drawing/2014/main" id="{00000000-0008-0000-0000-000006000000}"/>
            </a:ext>
          </a:extLst>
        </xdr:cNvPr>
        <xdr:cNvSpPr/>
      </xdr:nvSpPr>
      <xdr:spPr>
        <a:xfrm>
          <a:off x="4869750" y="3175163"/>
          <a:ext cx="95250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552450</xdr:colOff>
      <xdr:row>7</xdr:row>
      <xdr:rowOff>28575</xdr:rowOff>
    </xdr:from>
    <xdr:ext cx="1533525"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5679621" y="1356632"/>
          <a:ext cx="1533525" cy="2533650"/>
          <a:chOff x="4579238" y="2513175"/>
          <a:chExt cx="1533525" cy="2533650"/>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4579238" y="2513175"/>
            <a:ext cx="1533525" cy="2533650"/>
            <a:chOff x="5709921" y="1344706"/>
            <a:chExt cx="1592035" cy="2524588"/>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5709921" y="1344706"/>
              <a:ext cx="1592025" cy="2524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9">
              <a:extLst>
                <a:ext uri="{FF2B5EF4-FFF2-40B4-BE49-F238E27FC236}">
                  <a16:creationId xmlns:a16="http://schemas.microsoft.com/office/drawing/2014/main" id="{00000000-0008-0000-0000-000009000000}"/>
                </a:ext>
              </a:extLst>
            </xdr:cNvPr>
            <xdr:cNvCxnSpPr/>
          </xdr:nvCxnSpPr>
          <xdr:spPr>
            <a:xfrm rot="10800000" flipH="1">
              <a:off x="6309996" y="1916669"/>
              <a:ext cx="991960" cy="1455065"/>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1" name="Shape 11">
              <a:extLst>
                <a:ext uri="{FF2B5EF4-FFF2-40B4-BE49-F238E27FC236}">
                  <a16:creationId xmlns:a16="http://schemas.microsoft.com/office/drawing/2014/main" id="{00000000-0008-0000-0000-00000B000000}"/>
                </a:ext>
              </a:extLst>
            </xdr:cNvPr>
            <xdr:cNvCxnSpPr/>
          </xdr:nvCxnSpPr>
          <xdr:spPr>
            <a:xfrm rot="10800000" flipH="1">
              <a:off x="5709921" y="1916669"/>
              <a:ext cx="496660" cy="1171575"/>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2" name="Shape 12">
              <a:extLst>
                <a:ext uri="{FF2B5EF4-FFF2-40B4-BE49-F238E27FC236}">
                  <a16:creationId xmlns:a16="http://schemas.microsoft.com/office/drawing/2014/main" id="{00000000-0008-0000-0000-00000C000000}"/>
                </a:ext>
              </a:extLst>
            </xdr:cNvPr>
            <xdr:cNvCxnSpPr/>
          </xdr:nvCxnSpPr>
          <xdr:spPr>
            <a:xfrm rot="10800000" flipH="1">
              <a:off x="5709921" y="2664163"/>
              <a:ext cx="714375" cy="1205131"/>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7</xdr:col>
      <xdr:colOff>257175</xdr:colOff>
      <xdr:row>14</xdr:row>
      <xdr:rowOff>85725</xdr:rowOff>
    </xdr:from>
    <xdr:ext cx="2505075" cy="2514600"/>
    <xdr:grpSp>
      <xdr:nvGrpSpPr>
        <xdr:cNvPr id="13" name="Shape 2">
          <a:extLst>
            <a:ext uri="{FF2B5EF4-FFF2-40B4-BE49-F238E27FC236}">
              <a16:creationId xmlns:a16="http://schemas.microsoft.com/office/drawing/2014/main" id="{00000000-0008-0000-0000-00000D000000}"/>
            </a:ext>
          </a:extLst>
        </xdr:cNvPr>
        <xdr:cNvGrpSpPr/>
      </xdr:nvGrpSpPr>
      <xdr:grpSpPr>
        <a:xfrm>
          <a:off x="6168118" y="2632982"/>
          <a:ext cx="2505075" cy="2514600"/>
          <a:chOff x="4093463" y="2522700"/>
          <a:chExt cx="2505075" cy="2514600"/>
        </a:xfrm>
      </xdr:grpSpPr>
      <xdr:grpSp>
        <xdr:nvGrpSpPr>
          <xdr:cNvPr id="14" name="Shape 13">
            <a:extLst>
              <a:ext uri="{FF2B5EF4-FFF2-40B4-BE49-F238E27FC236}">
                <a16:creationId xmlns:a16="http://schemas.microsoft.com/office/drawing/2014/main" id="{00000000-0008-0000-0000-00000E000000}"/>
              </a:ext>
            </a:extLst>
          </xdr:cNvPr>
          <xdr:cNvGrpSpPr/>
        </xdr:nvGrpSpPr>
        <xdr:grpSpPr>
          <a:xfrm>
            <a:off x="4093463" y="2522700"/>
            <a:ext cx="2505075" cy="2514600"/>
            <a:chOff x="6206581" y="2664163"/>
            <a:chExt cx="2587235" cy="2481945"/>
          </a:xfrm>
        </xdr:grpSpPr>
        <xdr:sp macro="" textlink="">
          <xdr:nvSpPr>
            <xdr:cNvPr id="15" name="Shape 8">
              <a:extLst>
                <a:ext uri="{FF2B5EF4-FFF2-40B4-BE49-F238E27FC236}">
                  <a16:creationId xmlns:a16="http://schemas.microsoft.com/office/drawing/2014/main" id="{00000000-0008-0000-0000-00000F000000}"/>
                </a:ext>
              </a:extLst>
            </xdr:cNvPr>
            <xdr:cNvSpPr/>
          </xdr:nvSpPr>
          <xdr:spPr>
            <a:xfrm>
              <a:off x="6206581" y="2664163"/>
              <a:ext cx="2587225" cy="248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6" name="Shape 14">
              <a:extLst>
                <a:ext uri="{FF2B5EF4-FFF2-40B4-BE49-F238E27FC236}">
                  <a16:creationId xmlns:a16="http://schemas.microsoft.com/office/drawing/2014/main" id="{00000000-0008-0000-0000-000010000000}"/>
                </a:ext>
              </a:extLst>
            </xdr:cNvPr>
            <xdr:cNvCxnSpPr/>
          </xdr:nvCxnSpPr>
          <xdr:spPr>
            <a:xfrm rot="10800000" flipH="1">
              <a:off x="6309996" y="2664163"/>
              <a:ext cx="1524000" cy="2163319"/>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7" name="Shape 15">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8" name="Shape 16">
              <a:extLst>
                <a:ext uri="{FF2B5EF4-FFF2-40B4-BE49-F238E27FC236}">
                  <a16:creationId xmlns:a16="http://schemas.microsoft.com/office/drawing/2014/main" id="{00000000-0008-0000-0000-000012000000}"/>
                </a:ext>
              </a:extLst>
            </xdr:cNvPr>
            <xdr:cNvCxnSpPr/>
          </xdr:nvCxnSpPr>
          <xdr:spPr>
            <a:xfrm rot="10800000" flipH="1">
              <a:off x="6527711" y="3602253"/>
              <a:ext cx="2162690" cy="1435241"/>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9" name="Shape 17">
              <a:hlinkClick xmlns:r="http://schemas.openxmlformats.org/officeDocument/2006/relationships" r:id="rId2"/>
              <a:extLst>
                <a:ext uri="{FF2B5EF4-FFF2-40B4-BE49-F238E27FC236}">
                  <a16:creationId xmlns:a16="http://schemas.microsoft.com/office/drawing/2014/main" id="{00000000-0008-0000-0000-000013000000}"/>
                </a:ext>
              </a:extLst>
            </xdr:cNvPr>
            <xdr:cNvCxnSpPr/>
          </xdr:nvCxnSpPr>
          <xdr:spPr>
            <a:xfrm rot="10800000" flipH="1">
              <a:off x="6206581" y="2888219"/>
              <a:ext cx="2227490" cy="2257889"/>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3</xdr:col>
      <xdr:colOff>371475</xdr:colOff>
      <xdr:row>12</xdr:row>
      <xdr:rowOff>85725</xdr:rowOff>
    </xdr:from>
    <xdr:ext cx="5219700" cy="3590925"/>
    <xdr:pic>
      <xdr:nvPicPr>
        <xdr:cNvPr id="20" name="image1.png">
          <a:extLst>
            <a:ext uri="{FF2B5EF4-FFF2-40B4-BE49-F238E27FC236}">
              <a16:creationId xmlns:a16="http://schemas.microsoft.com/office/drawing/2014/main" id="{00000000-0008-0000-0000-00001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0</xdr:row>
      <xdr:rowOff>9525</xdr:rowOff>
    </xdr:from>
    <xdr:ext cx="2400300" cy="1057275"/>
    <xdr:pic>
      <xdr:nvPicPr>
        <xdr:cNvPr id="21" name="image2.gif" title="Imagen">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61950" cy="361950"/>
    <xdr:sp macro="" textlink="">
      <xdr:nvSpPr>
        <xdr:cNvPr id="18"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1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61950" cy="361950"/>
    <xdr:sp macro="" textlink="">
      <xdr:nvSpPr>
        <xdr:cNvPr id="2"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2009775" cy="933450"/>
    <xdr:pic>
      <xdr:nvPicPr>
        <xdr:cNvPr id="3" name="image3.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180975</xdr:rowOff>
    </xdr:from>
    <xdr:ext cx="5715000" cy="3533775"/>
    <xdr:pic>
      <xdr:nvPicPr>
        <xdr:cNvPr id="1914139904" name="Chart1" title="Gráfico">
          <a:extLst>
            <a:ext uri="{FF2B5EF4-FFF2-40B4-BE49-F238E27FC236}">
              <a16:creationId xmlns:a16="http://schemas.microsoft.com/office/drawing/2014/main" id="{00000000-0008-0000-0600-000000751772}"/>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6</xdr:col>
      <xdr:colOff>438150</xdr:colOff>
      <xdr:row>0</xdr:row>
      <xdr:rowOff>180975</xdr:rowOff>
    </xdr:from>
    <xdr:ext cx="5715000" cy="3533775"/>
    <xdr:pic>
      <xdr:nvPicPr>
        <xdr:cNvPr id="453406564" name="Chart2" title="Gráfico">
          <a:extLst>
            <a:ext uri="{FF2B5EF4-FFF2-40B4-BE49-F238E27FC236}">
              <a16:creationId xmlns:a16="http://schemas.microsoft.com/office/drawing/2014/main" id="{00000000-0008-0000-0600-0000646F061B}"/>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12</xdr:col>
      <xdr:colOff>828675</xdr:colOff>
      <xdr:row>0</xdr:row>
      <xdr:rowOff>180975</xdr:rowOff>
    </xdr:from>
    <xdr:ext cx="5715000" cy="4591050"/>
    <xdr:graphicFrame macro="">
      <xdr:nvGraphicFramePr>
        <xdr:cNvPr id="1186349771" name="Chart 3" title="Gráfico">
          <a:extLst>
            <a:ext uri="{FF2B5EF4-FFF2-40B4-BE49-F238E27FC236}">
              <a16:creationId xmlns:a16="http://schemas.microsoft.com/office/drawing/2014/main" id="{00000000-0008-0000-0600-0000CB42B6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123" refreshedDate="44888.447943402774" refreshedVersion="7" recordCount="424" xr:uid="{00000000-000A-0000-FFFF-FFFF00000000}">
  <cacheSource type="worksheet">
    <worksheetSource ref="B6:M430" sheet="Concentrado"/>
  </cacheSource>
  <cacheFields count="12">
    <cacheField name="Entidad" numFmtId="0">
      <sharedItems count="2">
        <s v="Coahuila"/>
        <s v="Estado de México"/>
      </sharedItems>
    </cacheField>
    <cacheField name="Subproceso" numFmtId="0">
      <sharedItems/>
    </cacheField>
    <cacheField name="Actividad" numFmtId="0">
      <sharedItems/>
    </cacheField>
    <cacheField name="Adscripción" numFmtId="0">
      <sharedItems/>
    </cacheField>
    <cacheField name="UR" numFmtId="0">
      <sharedItems/>
    </cacheField>
    <cacheField name="ID_Act" numFmtId="0">
      <sharedItems containsDate="1" containsMixedTypes="1" minDate="2022-01-11T00:00:00" maxDate="1900-01-03T04:55:04"/>
    </cacheField>
    <cacheField name="Inicio" numFmtId="0">
      <sharedItems containsSemiMixedTypes="0" containsNonDate="0" containsDate="1" containsString="0" minDate="2022-06-01T00:00:00" maxDate="2023-10-06T00:00:00"/>
    </cacheField>
    <cacheField name="Término" numFmtId="0">
      <sharedItems containsSemiMixedTypes="0" containsNonDate="0" containsDate="1" containsString="0" minDate="2022-06-10T00:00:00" maxDate="2023-10-10T00:00:00"/>
    </cacheField>
    <cacheField name="Fecha_INI_Real" numFmtId="0">
      <sharedItems containsNonDate="0" containsDate="1" containsString="0" containsBlank="1" minDate="2022-06-01T00:00:00" maxDate="2022-11-17T00:00:00"/>
    </cacheField>
    <cacheField name="Fecha_TER_Real" numFmtId="0">
      <sharedItems containsNonDate="0" containsDate="1" containsString="0" containsBlank="1" minDate="2022-06-10T00:00:00" maxDate="2022-11-08T00:00:00"/>
    </cacheField>
    <cacheField name="ID Estatus" numFmtId="0">
      <sharedItems containsSemiMixedTypes="0" containsString="0" containsNumber="1" containsInteger="1" minValue="1" maxValue="5"/>
    </cacheField>
    <cacheField name="Estatus" numFmtId="0">
      <sharedItems count="6">
        <s v="Concluida dentro de plazo"/>
        <s v="En proceso dentro de plazo"/>
        <s v="Por iniciar"/>
        <s v="Concluida fuera de plazo"/>
        <s v="En proceso fuera de plazo"/>
        <s v=""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4">
  <r>
    <x v="0"/>
    <s v="Mecanismos de coordinación"/>
    <s v="Aprobar Calendarios y Planes Integrales de los Procesos Electorales Locales"/>
    <s v="INE"/>
    <s v="CG"/>
    <s v="1.1"/>
    <d v="2022-08-01T00:00:00"/>
    <d v="2022-12-02T00:00:00"/>
    <d v="2022-08-01T00:00:00"/>
    <d v="2022-09-26T00:00:00"/>
    <n v="2"/>
    <x v="0"/>
  </r>
  <r>
    <x v="0"/>
    <s v="Mecanismos de coordinación"/>
    <s v="Elaborar un plan de trabajo conjunto para la promoción de la participación ciudadana"/>
    <s v="INE/OPL"/>
    <s v="DECEYEC/JLE/OPL"/>
    <s v="1.2"/>
    <d v="2022-11-02T00:00:00"/>
    <d v="2022-12-14T00:00:00"/>
    <d v="2022-11-02T00:00:00"/>
    <m/>
    <n v="4"/>
    <x v="1"/>
  </r>
  <r>
    <x v="0"/>
    <s v="Mecanismos de coordinación"/>
    <s v="Sesión para dar inicio al PEL"/>
    <s v="OPL"/>
    <s v="CG"/>
    <s v="1.3"/>
    <d v="2023-01-01T00:00:00"/>
    <d v="2023-01-01T00:00:00"/>
    <m/>
    <m/>
    <n v="1"/>
    <x v="2"/>
  </r>
  <r>
    <x v="0"/>
    <s v="Mecanismos de coordinación"/>
    <s v="Implementar un plan de trabajo conjunto para la promoción de la participación ciudadana"/>
    <s v="INE/OPL"/>
    <s v="DECEYEC/JLE/OPL"/>
    <s v="1.4"/>
    <d v="2023-01-16T00:00:00"/>
    <d v="2023-06-04T00:00:00"/>
    <m/>
    <m/>
    <n v="1"/>
    <x v="2"/>
  </r>
  <r>
    <x v="0"/>
    <s v="Mecanismos de coordinación"/>
    <s v="Presentar un informe parcial de Programa de Promoción de la Participación Ciudadana a la comisión correspondiente"/>
    <s v="INE/OPL"/>
    <s v="DECEYEC/JLE/OPL"/>
    <s v="1.5"/>
    <d v="2023-04-01T00:00:00"/>
    <d v="2023-04-30T00:00:00"/>
    <m/>
    <m/>
    <n v="1"/>
    <x v="2"/>
  </r>
  <r>
    <x v="0"/>
    <s v="Mecanismos de coordinación"/>
    <s v="Presentar un informe final de Programa de Promoción de la Participación Ciudadana a la comisión correspondiente"/>
    <s v="INE/OPL"/>
    <s v="DECEYEC/JLE/OPL"/>
    <s v="1.6"/>
    <d v="2023-07-01T00:00:00"/>
    <d v="2023-07-31T00:00:00"/>
    <m/>
    <m/>
    <n v="1"/>
    <x v="2"/>
  </r>
  <r>
    <x v="0"/>
    <s v="Integración de órganos desconcentrados"/>
    <s v="Convocatoria para la integración de los Órganos Distritales"/>
    <s v="OPL"/>
    <s v="CG"/>
    <s v="2.1"/>
    <d v="2022-06-10T00:00:00"/>
    <d v="2022-06-10T00:00:00"/>
    <d v="2022-06-10T00:00:00"/>
    <d v="2022-06-10T00:00:00"/>
    <n v="2"/>
    <x v="0"/>
  </r>
  <r>
    <x v="0"/>
    <s v="Integración de órganos desconcentrados"/>
    <s v="Sesión en la que se designan e integran los Órganos Distritales"/>
    <s v="OPL"/>
    <s v="CG"/>
    <s v="2.2"/>
    <d v="2022-10-24T00:00:00"/>
    <d v="2022-11-07T00:00:00"/>
    <d v="2022-10-24T00:00:00"/>
    <d v="2022-11-04T00:00:00"/>
    <n v="2"/>
    <x v="0"/>
  </r>
  <r>
    <x v="0"/>
    <s v="Integración de órganos desconcentrados"/>
    <s v="Instalación de los Órganos Distritales"/>
    <s v="OPL"/>
    <s v="OD"/>
    <s v="2.3"/>
    <d v="2022-11-07T00:00:00"/>
    <d v="2023-01-16T00:00:00"/>
    <d v="2022-11-07T00:00:00"/>
    <m/>
    <n v="4"/>
    <x v="1"/>
  </r>
  <r>
    <x v="0"/>
    <s v="Integración de órganos desconcentrados"/>
    <s v="Convocatoria para la integración de los Órganos Municipales"/>
    <s v="OPL"/>
    <s v="CG"/>
    <s v="2.4"/>
    <d v="2022-06-10T00:00:00"/>
    <d v="2022-06-10T00:00:00"/>
    <d v="2022-06-10T00:00:00"/>
    <d v="2022-06-10T00:00:00"/>
    <n v="2"/>
    <x v="0"/>
  </r>
  <r>
    <x v="0"/>
    <s v="Integración de órganos desconcentrados"/>
    <s v="Sesión en la que se designan e integran los Órganos Municipales"/>
    <s v="OPL"/>
    <s v="CG"/>
    <s v="2.5"/>
    <d v="2022-10-24T00:00:00"/>
    <d v="2022-11-07T00:00:00"/>
    <d v="2022-10-24T00:00:00"/>
    <d v="2022-11-04T00:00:00"/>
    <n v="2"/>
    <x v="0"/>
  </r>
  <r>
    <x v="0"/>
    <s v="Integración de órganos desconcentrados"/>
    <s v="Instalación de los Órganos Municipales"/>
    <s v="OPL"/>
    <s v="OD"/>
    <s v="2.6"/>
    <d v="2022-11-07T00:00:00"/>
    <d v="2023-01-16T00:00:00"/>
    <d v="2022-11-07T00:00:00"/>
    <m/>
    <n v="4"/>
    <x v="1"/>
  </r>
  <r>
    <x v="0"/>
    <s v="Integración de órganos desconcentrados"/>
    <s v="Designación y/o ratificación de las y los Consejeros Electorales del Consejo Local"/>
    <s v="INE"/>
    <s v="CG"/>
    <s v="2.7"/>
    <d v="2022-07-16T00:00:00"/>
    <d v="2022-09-30T00:00:00"/>
    <d v="2022-07-16T00:00:00"/>
    <d v="2022-10-19T00:00:00"/>
    <n v="3"/>
    <x v="3"/>
  </r>
  <r>
    <x v="0"/>
    <s v="Integración de órganos desconcentrados"/>
    <s v="Instalación del Consejo Local"/>
    <s v="INE"/>
    <s v="CL"/>
    <s v="2.8"/>
    <d v="2022-10-24T00:00:00"/>
    <d v="2022-10-27T00:00:00"/>
    <d v="2022-10-24T00:00:00"/>
    <d v="2022-10-27T00:00:00"/>
    <n v="2"/>
    <x v="0"/>
  </r>
  <r>
    <x v="0"/>
    <s v="Integración de órganos desconcentrados"/>
    <s v="Designación y/o ratificación de las y los Consejeros Electorales de los Consejos Distritales"/>
    <s v="INE"/>
    <s v="CL"/>
    <s v="2.9"/>
    <d v="2022-10-01T00:00:00"/>
    <d v="2022-11-23T00:00:00"/>
    <d v="2022-10-01T00:00:00"/>
    <d v="2022-10-27T00:00:00"/>
    <n v="2"/>
    <x v="0"/>
  </r>
  <r>
    <x v="0"/>
    <s v="Integración de órganos desconcentrados"/>
    <s v="Instalación de los Consejos Distritales"/>
    <s v="INE"/>
    <s v="CD"/>
    <s v="2.10"/>
    <d v="2022-11-16T00:00:00"/>
    <d v="2022-11-16T00:00:00"/>
    <m/>
    <m/>
    <n v="1"/>
    <x v="2"/>
  </r>
  <r>
    <x v="0"/>
    <s v="Integración de órganos desconcentrados"/>
    <s v="Publicación de la integración de los Consejos Locales y Distritales del INE"/>
    <s v="INE"/>
    <s v="CL"/>
    <s v="2.11"/>
    <d v="2023-01-02T00:00:00"/>
    <d v="2023-01-31T00:00:00"/>
    <m/>
    <m/>
    <n v="1"/>
    <x v="2"/>
  </r>
  <r>
    <x v="0"/>
    <s v="Lista Nominal de Electores"/>
    <s v="Entrega del catálogo cartográfico"/>
    <s v="INE"/>
    <s v="DERFE"/>
    <s v="3.1"/>
    <d v="2023-01-14T00:00:00"/>
    <d v="2023-02-27T00:00:00"/>
    <m/>
    <m/>
    <n v="1"/>
    <x v="2"/>
  </r>
  <r>
    <x v="0"/>
    <s v="Lista Nominal de Electores"/>
    <s v="Generación y entrega de la Lista Nominal de Electores para Revisión en medios ópticos a los representantes de los partidos políticos, y, en su caso, candidaturas independientes."/>
    <s v="INE"/>
    <s v="DERFE"/>
    <s v="3.2"/>
    <d v="2023-02-20T00:00:00"/>
    <d v="2023-02-20T00:00:00"/>
    <m/>
    <m/>
    <n v="1"/>
    <x v="2"/>
  </r>
  <r>
    <x v="0"/>
    <s v="Lista Nominal de Electores"/>
    <s v="Recepción de observaciones de los partidos políticos y en su caso, candidaturas independientes, a la Lista Nominal de Electores para revisión"/>
    <s v="INE/OPL"/>
    <s v="DERFE"/>
    <s v="3.3"/>
    <d v="2023-03-20T00:00:00"/>
    <d v="2023-03-20T00:00:00"/>
    <m/>
    <m/>
    <n v="1"/>
    <x v="2"/>
  </r>
  <r>
    <x v="0"/>
    <s v="Lista Nominal de Electores"/>
    <s v="Entrega en formato digital el informe respecto de la atención a las observaciones formuladas a la Lista Nominal de Electores para Revisión"/>
    <s v="INE"/>
    <s v="DERFE"/>
    <s v="3.4"/>
    <d v="2023-04-21T00:00:00"/>
    <d v="2023-04-21T00:00:00"/>
    <m/>
    <m/>
    <n v="1"/>
    <x v="2"/>
  </r>
  <r>
    <x v="0"/>
    <s v="Lista Nominal de Electores"/>
    <s v="Entrega de la Lista Nominal de Electores Definitiva con fotografía"/>
    <s v="INE"/>
    <s v="DERFE"/>
    <s v="3.5"/>
    <d v="2023-05-12T00:00:00"/>
    <d v="2023-05-12T00:00:00"/>
    <m/>
    <m/>
    <n v="1"/>
    <x v="2"/>
  </r>
  <r>
    <x v="0"/>
    <s v="Lista Nominal de Electores"/>
    <s v="Entrega de la Lista Nominal de Electores con fotografía Producto de Instancias Administrativas y Resoluciones del Tribunal (ADENDA)"/>
    <s v="INE"/>
    <s v="DERFE"/>
    <s v="3.6"/>
    <d v="2023-05-24T00:00:00"/>
    <d v="2023-05-24T00:00:00"/>
    <m/>
    <m/>
    <n v="1"/>
    <x v="2"/>
  </r>
  <r>
    <x v="0"/>
    <s v="Gestión de credencial para votar"/>
    <s v="Atender los trámites de la ciudadanía que acude a los Módulos de Atención Ciudadana a inscribirse y a actualizar su situación registral en el Padrón Electoral"/>
    <s v="INE"/>
    <s v="DERFE"/>
    <s v="4.1"/>
    <d v="2022-09-01T00:00:00"/>
    <d v="2023-02-07T00:00:00"/>
    <d v="2022-09-01T00:00:00"/>
    <m/>
    <n v="4"/>
    <x v="1"/>
  </r>
  <r>
    <x v="0"/>
    <s v="Gestión de credencial para votar"/>
    <s v="Atender los trámites de la ciudadanía que acude a los Módulos de Atención Ciudadana a solicitar la reposición de su CPV por robo, extravío o deterioro grave"/>
    <s v="INE"/>
    <s v="DERFE"/>
    <s v="4.2"/>
    <d v="2022-09-01T00:00:00"/>
    <d v="2023-02-13T00:00:00"/>
    <d v="2022-09-01T00:00:00"/>
    <m/>
    <n v="4"/>
    <x v="1"/>
  </r>
  <r>
    <x v="0"/>
    <s v="Gestión de credencial para votar"/>
    <s v="Entregar la Credencial para Votar con Fotografía a la ciudadanía en las Oficinas o Módulos de Atención Ciudadana que determine el INE"/>
    <s v="INE"/>
    <s v="DERFE"/>
    <s v="4.3"/>
    <d v="2022-09-01T00:00:00"/>
    <d v="2023-04-17T00:00:00"/>
    <d v="2022-09-01T00:00:00"/>
    <m/>
    <n v="4"/>
    <x v="1"/>
  </r>
  <r>
    <x v="0"/>
    <s v="Gestión de credencial para votar"/>
    <s v="Atender solicitudes de reimpresión de Credencial para Votar por extravío o robo"/>
    <s v="INE"/>
    <s v="DERFE"/>
    <s v="4.4"/>
    <d v="2023-02-14T00:00:00"/>
    <d v="2023-05-19T00:00:00"/>
    <m/>
    <m/>
    <n v="1"/>
    <x v="2"/>
  </r>
  <r>
    <x v="0"/>
    <s v="Observación Electoral"/>
    <s v="Emisión de la convocatoria para la ciudadanía que desee participar en la observación electoral"/>
    <s v="INE/OPL"/>
    <s v="JLE/CG"/>
    <s v="5.1"/>
    <d v="2022-10-27T00:00:00"/>
    <d v="2022-10-27T00:00:00"/>
    <d v="2022-10-27T00:00:00"/>
    <d v="2022-10-21T00:00:00"/>
    <n v="2"/>
    <x v="0"/>
  </r>
  <r>
    <x v="0"/>
    <s v="Observación Electoral"/>
    <s v="Recepción de solicitudes de la ciudadanía que desee participar en la observación electoral"/>
    <s v="INE/OPL"/>
    <s v="OPL/JL/JD"/>
    <s v="5.2"/>
    <d v="2022-10-27T00:00:00"/>
    <d v="2023-05-07T00:00:00"/>
    <d v="2022-10-27T00:00:00"/>
    <m/>
    <n v="4"/>
    <x v="1"/>
  </r>
  <r>
    <x v="0"/>
    <s v="Observación Electoral"/>
    <s v="Impartición de los cursos de capacitación, preparación o información"/>
    <s v="INE/OPL"/>
    <s v="OPL/JL/JD"/>
    <s v="5.3"/>
    <d v="2022-10-27T00:00:00"/>
    <d v="2023-05-15T00:00:00"/>
    <d v="2022-10-27T00:00:00"/>
    <m/>
    <n v="4"/>
    <x v="1"/>
  </r>
  <r>
    <x v="0"/>
    <s v="Observación Electoral"/>
    <s v="Acreditación de la ciudadanía como observadores u observadoras electorales"/>
    <s v="INE"/>
    <s v="CL/CD"/>
    <s v="5.4"/>
    <d v="2022-10-27T00:00:00"/>
    <d v="2023-06-03T00:00:00"/>
    <d v="2022-10-27T00:00:00"/>
    <m/>
    <n v="4"/>
    <x v="1"/>
  </r>
  <r>
    <x v="0"/>
    <s v="Observación Electoral"/>
    <s v="Seguimiento a los informes mensuales de acreditación de Observadores Electores"/>
    <s v="INE"/>
    <s v="CG"/>
    <s v="5.5"/>
    <d v="2022-10-27T00:00:00"/>
    <d v="2023-07-31T00:00:00"/>
    <d v="2022-10-27T00:00:00"/>
    <m/>
    <n v="4"/>
    <x v="1"/>
  </r>
  <r>
    <x v="0"/>
    <s v="Observación Electoral"/>
    <s v="Revisión, corrección, verificación y validación de materiales de capacitación para observadores electorales"/>
    <s v="INE/OPL"/>
    <s v="JLE/DECEYEC/OPL"/>
    <s v="5.6"/>
    <d v="2022-10-14T00:00:00"/>
    <d v="2022-11-17T00:00:00"/>
    <d v="2022-10-14T00:00:00"/>
    <d v="2022-11-07T00:00:00"/>
    <n v="2"/>
    <x v="0"/>
  </r>
  <r>
    <x v="0"/>
    <s v="Ubicación de casillas"/>
    <s v="Recorridos por las secciones de los distritos para localizar los lugares donde se ubicarán las casillas"/>
    <s v="INE/OPL"/>
    <s v="JDE/OPL"/>
    <s v="6.1"/>
    <d v="2023-01-15T00:00:00"/>
    <d v="2023-02-15T00:00:00"/>
    <m/>
    <m/>
    <n v="1"/>
    <x v="2"/>
  </r>
  <r>
    <x v="0"/>
    <s v="Ubicación de casillas"/>
    <s v="Presentación a los Consejos Distritales del listado de lugares propuestos para ubicar casillas"/>
    <s v="INE"/>
    <s v="JDE"/>
    <s v="6.2"/>
    <d v="2023-02-24T00:00:00"/>
    <d v="2023-02-24T00:00:00"/>
    <m/>
    <m/>
    <n v="1"/>
    <x v="2"/>
  </r>
  <r>
    <x v="0"/>
    <s v="Ubicación de casillas"/>
    <s v="Visitas de examinación en los lugares propuestos para ubicar casillas básicas, contiguas, especiales y extraordinarias"/>
    <s v="INE/OPL"/>
    <s v="CD/OPL"/>
    <s v="6.3"/>
    <d v="2023-02-25T00:00:00"/>
    <d v="2023-03-15T00:00:00"/>
    <m/>
    <m/>
    <n v="1"/>
    <x v="2"/>
  </r>
  <r>
    <x v="0"/>
    <s v="Ubicación de casillas"/>
    <s v="Aprobación del número y ubicación de casillas extraordinarias y especiales"/>
    <s v="INE"/>
    <s v="CD"/>
    <s v="6.4"/>
    <d v="2023-03-15T00:00:00"/>
    <d v="2023-03-15T00:00:00"/>
    <m/>
    <m/>
    <n v="1"/>
    <x v="2"/>
  </r>
  <r>
    <x v="0"/>
    <s v="Ubicación de casillas"/>
    <s v="Aprobación del número y ubicación de casillas básicas y contiguas"/>
    <s v="INE"/>
    <s v="CD"/>
    <s v="6.5"/>
    <d v="2023-03-28T00:00:00"/>
    <d v="2023-03-28T00:00:00"/>
    <m/>
    <m/>
    <n v="1"/>
    <x v="2"/>
  </r>
  <r>
    <x v="0"/>
    <s v="Ubicación de casillas"/>
    <s v="Entrega de la base de datos de la Lista Nominal Definitiva a UTSI con corte al 17 de abril"/>
    <s v="INE"/>
    <s v="DERFE"/>
    <s v="6.6"/>
    <d v="2023-04-21T00:00:00"/>
    <d v="2023-04-21T00:00:00"/>
    <m/>
    <m/>
    <n v="1"/>
    <x v="2"/>
  </r>
  <r>
    <x v="0"/>
    <s v="Ubicación de casillas"/>
    <s v="Realizar la primera publicación de la lista de ubicación de casillas en los lugares más concurridos del distrito electoral y en los medios electrónicos del Instituto"/>
    <s v="INE"/>
    <s v="CD"/>
    <s v="6.7"/>
    <d v="2023-04-15T00:00:00"/>
    <d v="2023-04-15T00:00:00"/>
    <m/>
    <m/>
    <n v="1"/>
    <x v="2"/>
  </r>
  <r>
    <x v="0"/>
    <s v="Ubicación de casillas"/>
    <s v="En su caso, segunda publicación de la lista de ubicación de casillas por causas supervenientes en los lugares más concurridos del distrito y en los medios electrónicos del Instituto"/>
    <s v="INE"/>
    <s v="CD"/>
    <s v="6.8"/>
    <d v="2023-05-15T00:00:00"/>
    <d v="2023-05-25T00:00:00"/>
    <m/>
    <m/>
    <n v="1"/>
    <x v="2"/>
  </r>
  <r>
    <x v="0"/>
    <s v="Ubicación de casillas"/>
    <s v="Publicación de los encartes y difusión en medios electrónicos del Instituto"/>
    <s v="INE/OPL"/>
    <s v="DEOE/CG"/>
    <s v="6.9"/>
    <d v="2023-06-03T00:00:00"/>
    <d v="2023-06-04T00:00:00"/>
    <m/>
    <m/>
    <n v="1"/>
    <x v="2"/>
  </r>
  <r>
    <x v="0"/>
    <s v="Ubicación de casillas"/>
    <s v="Registro de representantes generales y ante mesas directivas de casilla"/>
    <s v="INE"/>
    <s v="CD"/>
    <s v="6.10"/>
    <d v="2023-04-16T00:00:00"/>
    <d v="2023-05-22T00:00:00"/>
    <m/>
    <m/>
    <n v="1"/>
    <x v="2"/>
  </r>
  <r>
    <x v="0"/>
    <s v="Ubicación de casillas"/>
    <s v="Sustitución de representantes generales y ante mesas directivas de casilla"/>
    <s v="INE"/>
    <s v="CD"/>
    <s v="6.11"/>
    <d v="2023-04-16T00:00:00"/>
    <d v="2023-05-25T00:00:00"/>
    <m/>
    <m/>
    <n v="1"/>
    <x v="2"/>
  </r>
  <r>
    <x v="0"/>
    <s v="Ubicación de casillas"/>
    <s v="Acreditación de representantes ante las Mesas Directivas de Casilla"/>
    <s v="INE"/>
    <s v="CD"/>
    <s v="6.12"/>
    <d v="2023-05-26T00:00:00"/>
    <d v="2023-05-26T00:00:00"/>
    <m/>
    <m/>
    <n v="1"/>
    <x v="2"/>
  </r>
  <r>
    <x v="0"/>
    <s v="Ubicación de casillas"/>
    <s v="Entrega de listados de representantes generales y ante casilla al OPL"/>
    <s v="INE"/>
    <s v="CD"/>
    <s v="6.13"/>
    <d v="2023-05-27T00:00:00"/>
    <d v="2023-05-28T00:00:00"/>
    <m/>
    <m/>
    <n v="1"/>
    <x v="2"/>
  </r>
  <r>
    <x v="0"/>
    <s v="Ubicación de casillas"/>
    <s v="Avisos domiciliarios para ubicación de casillas en secciones electorales involucradas en Actualizaciones del Marco Geográfico Electoral"/>
    <s v="INE/OPL"/>
    <s v="DERFE/OPL/JLE/JD"/>
    <s v="6.14"/>
    <d v="2023-04-01T00:00:00"/>
    <d v="2023-06-16T00:00:00"/>
    <m/>
    <m/>
    <n v="1"/>
    <x v="2"/>
  </r>
  <r>
    <x v="0"/>
    <s v="Ubicación de casillas"/>
    <s v="Notificación de la casilla en que votará la ciudadanía residente en secciones en las que el Consejo Distrital determinó no instalar casillas por las causales previstas en el artículo 234 del RE"/>
    <s v="INE"/>
    <s v="CD"/>
    <s v="6.15"/>
    <d v="2023-05-01T00:00:00"/>
    <d v="2023-05-31T00:00:00"/>
    <m/>
    <m/>
    <n v="1"/>
    <x v="2"/>
  </r>
  <r>
    <x v="0"/>
    <s v="Integración de las Mesas Directivas de Casilla"/>
    <s v="Aprobación de la Estrategia de Capacitación y Asistencia Electoral"/>
    <s v="INE"/>
    <s v="CG/DECEYEC"/>
    <s v="7.1"/>
    <d v="2022-09-01T00:00:00"/>
    <d v="2022-09-30T00:00:00"/>
    <d v="2022-09-01T00:00:00"/>
    <d v="2022-09-26T00:00:00"/>
    <n v="2"/>
    <x v="0"/>
  </r>
  <r>
    <x v="0"/>
    <s v="Integración de las Mesas Directivas de Casilla"/>
    <s v="Sorteo del mes del calendario como base para la insaculación de las y los ciudadanos que integrarán las mesas directivas de casilla"/>
    <s v="INE"/>
    <s v="CG/DECEYEC"/>
    <s v="7.2"/>
    <d v="2022-12-01T00:00:00"/>
    <d v="2022-12-31T00:00:00"/>
    <m/>
    <m/>
    <n v="1"/>
    <x v="2"/>
  </r>
  <r>
    <x v="0"/>
    <s v="Integración de las Mesas Directivas de Casilla"/>
    <s v="Entrega de modelos para que los OPL elaboren materiales didácticos para la ciudadanía sorteada y para las y los funcionarios de casilla"/>
    <s v="INE"/>
    <s v="DECEYEC/JLE"/>
    <s v="7.3"/>
    <d v="2022-10-03T00:00:00"/>
    <d v="2023-01-10T00:00:00"/>
    <d v="2022-10-03T00:00:00"/>
    <m/>
    <n v="4"/>
    <x v="1"/>
  </r>
  <r>
    <x v="0"/>
    <s v="Integración de las Mesas Directivas de Casilla"/>
    <s v="Revisión, corrección y validación de los materiales didácticos para la ciudadanía sorteada y para las y los funcionarios de casilla"/>
    <s v="INE/OPL"/>
    <s v="OPL/JLE/_x000a_  DECEYEC"/>
    <s v="7.4"/>
    <d v="2022-11-10T00:00:00"/>
    <d v="2023-03-13T00:00:00"/>
    <d v="2022-11-10T00:00:00"/>
    <m/>
    <n v="4"/>
    <x v="1"/>
  </r>
  <r>
    <x v="0"/>
    <s v="Integración de las Mesas Directivas de Casilla"/>
    <s v="Entrega a la JLE de los materiales didácticos impresos para la primera y segunda etapa elaborados por parte de los OPL"/>
    <s v="INE/OPL"/>
    <s v="JLE/CG"/>
    <s v="7.5"/>
    <d v="2023-01-19T00:00:00"/>
    <d v="2023-04-01T00:00:00"/>
    <m/>
    <m/>
    <n v="1"/>
    <x v="2"/>
  </r>
  <r>
    <x v="0"/>
    <s v="Integración de las Mesas Directivas de Casilla"/>
    <s v="Reclutamiento, Selección y contratación de SE y CAE"/>
    <s v="INE"/>
    <s v="DECEYEC "/>
    <s v="7.6"/>
    <d v="2022-11-01T00:00:00"/>
    <d v="2023-01-19T00:00:00"/>
    <d v="2022-11-01T00:00:00"/>
    <m/>
    <n v="4"/>
    <x v="1"/>
  </r>
  <r>
    <x v="0"/>
    <s v="Integración de las Mesas Directivas de Casilla"/>
    <s v="Seguimiento a la aplicación de procedimientos de reclutamiento, selección y contratacion de SE y CAE"/>
    <s v="INE"/>
    <s v="DECEYEC/JLE/JD"/>
    <s v="7.7"/>
    <d v="2022-11-01T00:00:00"/>
    <d v="2023-01-19T00:00:00"/>
    <d v="2022-11-01T00:00:00"/>
    <m/>
    <n v="4"/>
    <x v="1"/>
  </r>
  <r>
    <x v="0"/>
    <s v="Integración de las Mesas Directivas de Casilla"/>
    <s v="Entrega de la Lista Nominal de Electores para el Procedimiento de la Primera insaculación"/>
    <s v="INE"/>
    <s v="DERFE/UTSI"/>
    <s v="7.8"/>
    <d v="2023-01-23T00:00:00"/>
    <d v="2023-01-27T00:00:00"/>
    <m/>
    <m/>
    <n v="1"/>
    <x v="2"/>
  </r>
  <r>
    <x v="0"/>
    <s v="Integración de las Mesas Directivas de Casilla"/>
    <s v="Procesar los archivos de conformación de secciones electorales con casilla extraordinaria para la primera insaculación"/>
    <s v="INE"/>
    <s v="DERFE"/>
    <s v="7.9"/>
    <d v="2023-01-20T00:00:00"/>
    <d v="2023-01-24T00:00:00"/>
    <m/>
    <m/>
    <n v="1"/>
    <x v="2"/>
  </r>
  <r>
    <x v="0"/>
    <s v="Integración de las Mesas Directivas de Casilla"/>
    <s v="Primera insaculación"/>
    <s v="INE"/>
    <s v="DECEYEC"/>
    <s v="7.10"/>
    <d v="2023-02-01T00:00:00"/>
    <d v="2023-02-07T00:00:00"/>
    <m/>
    <m/>
    <n v="1"/>
    <x v="2"/>
  </r>
  <r>
    <x v="0"/>
    <s v="Integración de las Mesas Directivas de Casilla"/>
    <s v="Sorteo de la letra a partir de la cual, con base en el apellido paterno, se seleccionará a las y los ciudadanos que integrarán las mesas directivas de casilla"/>
    <s v="INE"/>
    <s v="CG"/>
    <s v="7.11"/>
    <d v="2023-02-01T00:00:00"/>
    <d v="2023-02-28T00:00:00"/>
    <m/>
    <m/>
    <n v="1"/>
    <x v="2"/>
  </r>
  <r>
    <x v="0"/>
    <s v="Integración de las Mesas Directivas de Casilla"/>
    <s v="Primera etapa de capacitación a las personas insaculadas"/>
    <s v="INE"/>
    <s v="CD"/>
    <s v="7.12"/>
    <d v="2023-02-09T00:00:00"/>
    <d v="2023-03-31T00:00:00"/>
    <m/>
    <m/>
    <n v="1"/>
    <x v="2"/>
  </r>
  <r>
    <x v="0"/>
    <s v="Integración de las Mesas Directivas de Casilla"/>
    <s v="Segunda insaculación y designación de funcionarios para mesas directivas de casilla"/>
    <s v="INE"/>
    <s v="DECEYEC"/>
    <s v="7.13"/>
    <d v="2023-04-01T00:00:00"/>
    <d v="2023-04-08T00:00:00"/>
    <m/>
    <m/>
    <n v="1"/>
    <x v="2"/>
  </r>
  <r>
    <x v="0"/>
    <s v="Integración de las Mesas Directivas de Casilla"/>
    <s v="Segunda etapa de capacitación a funcionarios de mesa directiva de casilla y simulacros"/>
    <s v="INE"/>
    <s v="CD"/>
    <s v="7.14"/>
    <d v="2023-04-09T00:00:00"/>
    <d v="2023-06-03T00:00:00"/>
    <m/>
    <m/>
    <n v="1"/>
    <x v="2"/>
  </r>
  <r>
    <x v="0"/>
    <s v="Integración de las Mesas Directivas de Casilla"/>
    <s v="Entrega de reconocimientos a funcionarios de mesas directivas de casilla"/>
    <s v="INE"/>
    <s v="CD"/>
    <s v="7.15"/>
    <d v="2023-06-04T00:00:00"/>
    <d v="2023-06-11T00:00:00"/>
    <m/>
    <m/>
    <n v="1"/>
    <x v="2"/>
  </r>
  <r>
    <x v="0"/>
    <s v="Fiscalización"/>
    <s v="Planeación de la Fiscalización"/>
    <s v="INE"/>
    <s v="UTF"/>
    <s v="8.1"/>
    <d v="2022-10-01T00:00:00"/>
    <d v="2023-06-04T00:00:00"/>
    <d v="2022-10-01T00:00:00"/>
    <m/>
    <n v="4"/>
    <x v="1"/>
  </r>
  <r>
    <x v="0"/>
    <s v="Fiscalización"/>
    <s v="Fiscalización del periodo de precampaña y obtención del apoyo de la ciudadanía"/>
    <s v="INE"/>
    <s v="UTF"/>
    <s v="8.2"/>
    <d v="2023-01-10T00:00:00"/>
    <d v="2023-03-26T00:00:00"/>
    <m/>
    <m/>
    <n v="1"/>
    <x v="2"/>
  </r>
  <r>
    <x v="0"/>
    <s v="Fiscalización"/>
    <s v="Fiscalización del periodo de campaña"/>
    <s v="INE"/>
    <s v="UTF"/>
    <s v="8.3"/>
    <d v="2023-04-02T00:00:00"/>
    <d v="2023-07-23T00:00:00"/>
    <m/>
    <m/>
    <n v="1"/>
    <x v="2"/>
  </r>
  <r>
    <x v="0"/>
    <s v="Obligaciones y prerrogativas financieras de los partidos, candidaturas y candidaturas independientes"/>
    <s v="Aprobación de topes de gastos de precampaña Gubernatura"/>
    <s v="OPL"/>
    <s v="CG"/>
    <s v="9.1"/>
    <d v="2022-10-01T00:00:00"/>
    <d v="2022-12-14T00:00:00"/>
    <d v="2022-10-01T00:00:00"/>
    <d v="2022-11-04T00:00:00"/>
    <n v="2"/>
    <x v="0"/>
  </r>
  <r>
    <x v="0"/>
    <s v="Obligaciones y prerrogativas financieras de los partidos, candidaturas y candidaturas independientes"/>
    <s v="Aprobación de topes de gastos de precampaña Diputaciones"/>
    <s v="OPL"/>
    <s v="CG"/>
    <s v="9.2"/>
    <d v="2022-10-01T00:00:00"/>
    <d v="2022-12-14T00:00:00"/>
    <d v="2022-10-01T00:00:00"/>
    <d v="2022-11-04T00:00:00"/>
    <n v="2"/>
    <x v="0"/>
  </r>
  <r>
    <x v="0"/>
    <s v="Obligaciones y prerrogativas financieras de los partidos, candidaturas y candidaturas independientes"/>
    <s v="Aprobación de los límites de financiamiento privado, aportaciones de militantes, simpatizantes y precandidaturas o candidaturas; así como el límite individual de aportaciones para Gubernatura"/>
    <s v="OPL"/>
    <s v="CG"/>
    <s v="9.3"/>
    <d v="2022-10-01T00:00:00"/>
    <d v="2022-12-14T00:00:00"/>
    <d v="2022-10-01T00:00:00"/>
    <d v="2022-11-04T00:00:00"/>
    <n v="2"/>
    <x v="0"/>
  </r>
  <r>
    <x v="0"/>
    <s v="Obligaciones y prerrogativas financieras de los partidos, candidaturas y candidaturas independientes"/>
    <s v="Aprobación de los límites de financiamiento privado, aportaciones de militantes, simpatizantes y precandidaturas o candidaturas; así como el límite individual de aportaciones para Diputaciones"/>
    <s v="OPL"/>
    <s v="CG"/>
    <s v="9.4"/>
    <d v="2022-10-01T00:00:00"/>
    <d v="2022-12-14T00:00:00"/>
    <d v="2022-10-01T00:00:00"/>
    <d v="2022-11-04T00:00:00"/>
    <n v="2"/>
    <x v="0"/>
  </r>
  <r>
    <x v="0"/>
    <s v="Obligaciones y prerrogativas financieras de los partidos, candidaturas y candidaturas independientes"/>
    <s v="Aprobación de topes de gastos para el periodo de obtención del apoyo ciudadano para Gubernatura"/>
    <s v="OPL"/>
    <s v="CG"/>
    <s v="9.5"/>
    <d v="2022-10-01T00:00:00"/>
    <d v="2022-12-14T00:00:00"/>
    <d v="2022-10-01T00:00:00"/>
    <d v="2022-11-04T00:00:00"/>
    <n v="2"/>
    <x v="0"/>
  </r>
  <r>
    <x v="0"/>
    <s v="Obligaciones y prerrogativas financieras de los partidos, candidaturas y candidaturas independientes"/>
    <s v="Aprobación de topes de gastos para el periodo de obtención del apoyo ciudadano para Diputaciones"/>
    <s v="OPL"/>
    <s v="CG"/>
    <s v="9.6"/>
    <d v="2022-10-01T00:00:00"/>
    <d v="2022-12-14T00:00:00"/>
    <d v="2022-10-01T00:00:00"/>
    <d v="2022-11-04T00:00:00"/>
    <n v="2"/>
    <x v="0"/>
  </r>
  <r>
    <x v="0"/>
    <s v="Obligaciones y prerrogativas financieras de los partidos, candidaturas y candidaturas independientes"/>
    <s v="Aprobación de topes de gastos de campaña para Gubernatura"/>
    <s v="OPL"/>
    <s v="CG"/>
    <s v="9.7"/>
    <d v="2022-10-01T00:00:00"/>
    <d v="2022-12-14T00:00:00"/>
    <d v="2022-10-01T00:00:00"/>
    <d v="2022-11-04T00:00:00"/>
    <n v="2"/>
    <x v="0"/>
  </r>
  <r>
    <x v="0"/>
    <s v="Obligaciones y prerrogativas financieras de los partidos, candidaturas y candidaturas independientes"/>
    <s v="Aprobación de topes de gastos de campaña para Diputaciones"/>
    <s v="OPL"/>
    <s v="CG"/>
    <s v="9.8"/>
    <d v="2022-10-01T00:00:00"/>
    <d v="2022-12-14T00:00:00"/>
    <d v="2022-10-01T00:00:00"/>
    <d v="2022-11-04T00:00:00"/>
    <n v="2"/>
    <x v="0"/>
  </r>
  <r>
    <x v="0"/>
    <s v="Candidaturas Independientes"/>
    <s v="Emisión de la convocatoria para la ciudadanía interesada en participar a una Candidatura Independiente"/>
    <s v="OPL"/>
    <s v="CG"/>
    <s v="10.1"/>
    <d v="2022-12-15T00:00:00"/>
    <d v="2022-12-15T00:00:00"/>
    <m/>
    <m/>
    <n v="1"/>
    <x v="2"/>
  </r>
  <r>
    <x v="0"/>
    <s v="Candidaturas Independientes"/>
    <s v="Recepción de escrito de intención y documentación anexa de las y los ciudadanos que aspiren a la candidatura independiente para Gubernatura"/>
    <s v="OPL"/>
    <s v="OD"/>
    <s v="10.2"/>
    <d v="2022-12-16T00:00:00"/>
    <d v="2022-12-30T00:00:00"/>
    <m/>
    <m/>
    <n v="1"/>
    <x v="2"/>
  </r>
  <r>
    <x v="0"/>
    <s v="Candidaturas Independientes"/>
    <s v="Recepción de escrito de intención y documentación anexa de las y los ciudadanos que aspiren a la candidatura independiente para Diputaciones"/>
    <s v="OPL"/>
    <s v="OD"/>
    <s v="10.3"/>
    <d v="2022-12-16T00:00:00"/>
    <d v="2022-12-30T00:00:00"/>
    <m/>
    <m/>
    <n v="1"/>
    <x v="2"/>
  </r>
  <r>
    <x v="0"/>
    <s v="Candidaturas Independientes"/>
    <s v="Resolución sobre procedencia de manifestación de intención de las y los aspirantes a candidaturas independientes para Gubernatura"/>
    <s v="OPL"/>
    <s v="CG"/>
    <s v="10.4"/>
    <d v="2023-01-09T00:00:00"/>
    <d v="2023-01-09T00:00:00"/>
    <m/>
    <m/>
    <n v="1"/>
    <x v="2"/>
  </r>
  <r>
    <x v="0"/>
    <s v="Candidaturas Independientes"/>
    <s v="Resolución sobre procedencia de manifestación de intención de las y los aspirantes a candidaturas independientes para Diputaciones"/>
    <s v="OPL"/>
    <s v="CG"/>
    <s v="10.5"/>
    <d v="2023-01-09T00:00:00"/>
    <d v="2023-01-09T00:00:00"/>
    <m/>
    <m/>
    <n v="1"/>
    <x v="2"/>
  </r>
  <r>
    <x v="0"/>
    <s v="Candidaturas Independientes"/>
    <s v="Plazo para obtener el apoyo ciudadano de las candidaturas independientes para Gubernatura"/>
    <s v="OPL"/>
    <s v="OD"/>
    <s v="10.6"/>
    <d v="2023-01-10T00:00:00"/>
    <d v="2023-02-12T00:00:00"/>
    <m/>
    <m/>
    <n v="1"/>
    <x v="2"/>
  </r>
  <r>
    <x v="0"/>
    <s v="Candidaturas Independientes"/>
    <s v="Plazo para obtener el apoyo ciudadano de las candidaturas independientes para Diputaciones"/>
    <s v="OPL"/>
    <s v="OD"/>
    <s v="10.7"/>
    <d v="2023-01-10T00:00:00"/>
    <d v="2023-02-12T00:00:00"/>
    <m/>
    <m/>
    <n v="1"/>
    <x v="2"/>
  </r>
  <r>
    <x v="0"/>
    <s v="Candidaturas Independientes"/>
    <s v="Verificar la situación registral de las y los ciudadanos inscritos en la Lista Nominal, que presenten las y los Aspirantes a Candidaturas Independientes para los diversos cargos de elección popular a nivel local"/>
    <s v="INE/OPL"/>
    <s v="DERFE"/>
    <s v="10.8"/>
    <d v="2023-01-10T00:00:00"/>
    <d v="2023-02-12T00:00:00"/>
    <m/>
    <m/>
    <n v="1"/>
    <x v="2"/>
  </r>
  <r>
    <x v="0"/>
    <s v="Candidaturas Independientes"/>
    <s v="Plazo para otorgar las constancias de porcentaje a favor de la o el aspirante a la candidatura independiente para Gubernatura"/>
    <s v="OPL"/>
    <s v="CG"/>
    <s v="10.9"/>
    <d v="2023-02-17T00:00:00"/>
    <d v="2023-03-22T00:00:00"/>
    <m/>
    <m/>
    <n v="1"/>
    <x v="2"/>
  </r>
  <r>
    <x v="0"/>
    <s v="Candidaturas Independientes"/>
    <s v="Plazo para otorgar las constancias de porcentaje a favor de la o el aspirante a la candidatura independiente para Diputaciones"/>
    <s v="OPL"/>
    <s v="CG/OD"/>
    <s v="10.10"/>
    <d v="2023-02-17T00:00:00"/>
    <d v="2023-03-22T00:00:00"/>
    <m/>
    <m/>
    <n v="1"/>
    <x v="2"/>
  </r>
  <r>
    <x v="0"/>
    <s v="Candidaturas"/>
    <s v="Aprobación de la distribución de financiamiento público para partidos políticos"/>
    <s v="OPL"/>
    <s v="CG"/>
    <d v="2022-01-11T00:00:00"/>
    <d v="2022-10-01T00:00:00"/>
    <d v="2022-12-14T00:00:00"/>
    <d v="2022-10-01T00:00:00"/>
    <d v="2022-11-04T00:00:00"/>
    <n v="2"/>
    <x v="0"/>
  </r>
  <r>
    <x v="0"/>
    <s v="Candidaturas"/>
    <s v="Registro de plataformas electorales"/>
    <s v="OPL"/>
    <s v="CG"/>
    <s v="11.2"/>
    <d v="2023-01-01T00:00:00"/>
    <d v="2023-01-15T00:00:00"/>
    <m/>
    <m/>
    <n v="1"/>
    <x v="2"/>
  </r>
  <r>
    <x v="0"/>
    <s v="Candidaturas"/>
    <s v="Solicitud de registro de convenio de coalición para Gubernatura"/>
    <s v="OPL"/>
    <s v="CG"/>
    <s v="11.3"/>
    <d v="2023-01-01T00:00:00"/>
    <d v="2023-01-14T00:00:00"/>
    <m/>
    <m/>
    <n v="1"/>
    <x v="2"/>
  </r>
  <r>
    <x v="0"/>
    <s v="Candidaturas"/>
    <s v="Solicitud de registro de convenio de coalición para Diputaciones"/>
    <s v="OPL"/>
    <s v="CG"/>
    <s v="11.4"/>
    <d v="2023-01-01T00:00:00"/>
    <d v="2023-01-14T00:00:00"/>
    <m/>
    <m/>
    <n v="1"/>
    <x v="2"/>
  </r>
  <r>
    <x v="0"/>
    <s v="Candidaturas"/>
    <s v="Resolución sobre Convenio de Coalición para Gubernatura"/>
    <s v="OPL"/>
    <s v="CG"/>
    <s v="11.5"/>
    <d v="2023-01-11T00:00:00"/>
    <d v="2023-01-24T00:00:00"/>
    <m/>
    <m/>
    <n v="1"/>
    <x v="2"/>
  </r>
  <r>
    <x v="0"/>
    <s v="Candidaturas"/>
    <s v="Resolución sobre Convenio de Coalición para Diputaciones"/>
    <s v="OPL"/>
    <s v="CG"/>
    <s v="11.6"/>
    <d v="2023-01-11T00:00:00"/>
    <d v="2023-01-24T00:00:00"/>
    <m/>
    <m/>
    <n v="1"/>
    <x v="2"/>
  </r>
  <r>
    <x v="0"/>
    <s v="Candidaturas"/>
    <s v="Precampaña para Gubernatura"/>
    <s v="OPL"/>
    <s v="CG"/>
    <s v="11.7"/>
    <d v="2023-01-14T00:00:00"/>
    <d v="2023-02-12T00:00:00"/>
    <m/>
    <m/>
    <n v="1"/>
    <x v="2"/>
  </r>
  <r>
    <x v="0"/>
    <s v="Candidaturas"/>
    <s v="Precampaña para Diputaciones"/>
    <s v="OPL"/>
    <s v="CG"/>
    <s v="11.8"/>
    <d v="2023-01-14T00:00:00"/>
    <d v="2023-02-12T00:00:00"/>
    <m/>
    <m/>
    <n v="1"/>
    <x v="2"/>
  </r>
  <r>
    <x v="0"/>
    <s v="Candidaturas"/>
    <s v="Solicitud de registro de Candidaturas para Gubernatura"/>
    <s v="OPL"/>
    <s v="CG"/>
    <s v="11.9"/>
    <d v="2023-03-23T00:00:00"/>
    <d v="2023-03-27T00:00:00"/>
    <m/>
    <m/>
    <n v="1"/>
    <x v="2"/>
  </r>
  <r>
    <x v="0"/>
    <s v="Candidaturas"/>
    <s v="Solicitud de registro de Candidaturas para Diputaciones"/>
    <s v="OPL"/>
    <s v="OD"/>
    <s v="11.10"/>
    <d v="2023-03-23T00:00:00"/>
    <d v="2023-03-27T00:00:00"/>
    <m/>
    <m/>
    <n v="1"/>
    <x v="2"/>
  </r>
  <r>
    <x v="0"/>
    <s v="Candidaturas"/>
    <s v="Solicitud de registro de Candidaturas para Diputaciones de Representación Proporcional"/>
    <s v="OPL"/>
    <s v="CG"/>
    <s v="11.11"/>
    <d v="2023-03-23T00:00:00"/>
    <d v="2023-03-27T00:00:00"/>
    <m/>
    <m/>
    <n v="1"/>
    <x v="2"/>
  </r>
  <r>
    <x v="0"/>
    <s v="Candidaturas"/>
    <s v="Resolución para aprobar las candidaturas para Gubernatura"/>
    <s v="OPL"/>
    <s v="CG"/>
    <s v="11.12"/>
    <d v="2023-03-28T00:00:00"/>
    <d v="2023-04-01T00:00:00"/>
    <m/>
    <m/>
    <n v="1"/>
    <x v="2"/>
  </r>
  <r>
    <x v="0"/>
    <s v="Candidaturas"/>
    <s v="Resolución para aprobar las candidaturas para Diputaciones"/>
    <s v="OPL"/>
    <s v="CG/OD"/>
    <s v="11.13"/>
    <d v="2023-03-28T00:00:00"/>
    <d v="2023-04-01T00:00:00"/>
    <m/>
    <m/>
    <n v="1"/>
    <x v="2"/>
  </r>
  <r>
    <x v="0"/>
    <s v="Candidaturas"/>
    <s v="Resolución para aprobar las candidaturas para Diputaciones de Representación Proporcional"/>
    <s v="OPL"/>
    <s v="CG"/>
    <s v="11.14"/>
    <d v="2023-03-28T00:00:00"/>
    <d v="2023-04-01T00:00:00"/>
    <m/>
    <m/>
    <n v="1"/>
    <x v="2"/>
  </r>
  <r>
    <x v="0"/>
    <s v="Candidaturas"/>
    <s v="Campaña para Gubernatura"/>
    <s v="OPL"/>
    <s v="CG"/>
    <s v="11.17"/>
    <d v="2023-04-02T00:00:00"/>
    <d v="2023-05-31T00:00:00"/>
    <m/>
    <m/>
    <n v="1"/>
    <x v="2"/>
  </r>
  <r>
    <x v="0"/>
    <s v="Candidaturas"/>
    <s v="Campaña para Diputaciones"/>
    <s v="OPL"/>
    <s v="CG"/>
    <s v="11.18"/>
    <d v="2023-04-02T00:00:00"/>
    <d v="2023-05-31T00:00:00"/>
    <m/>
    <m/>
    <n v="1"/>
    <x v="2"/>
  </r>
  <r>
    <x v="0"/>
    <s v="Sistema “CANDIDATAS Y CANDIDATOS, CONÓCELES”"/>
    <s v="Instalación de la Comisión en la que se reporten los trabajos de implementación y operación del Sistema"/>
    <s v="OPL"/>
    <s v="CG"/>
    <s v="12.1"/>
    <d v="2022-09-01T00:00:00"/>
    <d v="2022-09-30T00:00:00"/>
    <d v="2022-09-01T00:00:00"/>
    <d v="2022-09-09T00:00:00"/>
    <n v="2"/>
    <x v="0"/>
  </r>
  <r>
    <x v="0"/>
    <s v="Sistema “CANDIDATAS Y CANDIDATOS, CONÓCELES”"/>
    <s v="Designación o ratificación de la instancia interna responsable de coordinar el Sistema"/>
    <s v="OPL"/>
    <s v="CG"/>
    <s v="12.2"/>
    <d v="2022-09-14T00:00:00"/>
    <d v="2022-09-14T00:00:00"/>
    <d v="2022-09-14T00:00:00"/>
    <d v="2022-09-14T00:00:00"/>
    <n v="2"/>
    <x v="0"/>
  </r>
  <r>
    <x v="0"/>
    <s v="Sistema “CANDIDATAS Y CANDIDATOS, CONÓCELES”"/>
    <s v="Informes mensuales sobre el avance en la implementación y operación del Sistema"/>
    <s v="OPL"/>
    <s v="CG"/>
    <s v="12.3"/>
    <d v="2022-11-01T00:00:00"/>
    <d v="2023-06-05T00:00:00"/>
    <d v="2022-11-01T00:00:00"/>
    <m/>
    <n v="4"/>
    <x v="1"/>
  </r>
  <r>
    <x v="0"/>
    <s v="Sistema “CANDIDATAS Y CANDIDATOS, CONÓCELES”"/>
    <s v="Determinar si la implementación y operación del Sistema es por el OPL, o con el apoyo de un tercero"/>
    <s v="OPL"/>
    <s v="CG"/>
    <s v="12.4"/>
    <d v="2022-10-01T00:00:00"/>
    <d v="2022-10-04T00:00:00"/>
    <d v="2022-10-01T00:00:00"/>
    <d v="2022-10-03T00:00:00"/>
    <n v="2"/>
    <x v="0"/>
  </r>
  <r>
    <x v="0"/>
    <s v="Sistema “CANDIDATAS Y CANDIDATOS, CONÓCELES”"/>
    <s v="Plan de trabajo para la implementación del Sistema y los procesos asociados"/>
    <s v="OPL"/>
    <s v="CG"/>
    <s v="12.5"/>
    <d v="2022-11-01T00:00:00"/>
    <d v="2022-11-04T00:00:00"/>
    <d v="2022-10-26T00:00:00"/>
    <d v="2022-10-26T00:00:00"/>
    <n v="2"/>
    <x v="0"/>
  </r>
  <r>
    <x v="0"/>
    <s v="Sistema “CANDIDATAS Y CANDIDATOS, CONÓCELES”"/>
    <s v="Acuerdo por el que se determina el proceso técnico operativo"/>
    <s v="OPL"/>
    <s v="CG"/>
    <s v="12.6"/>
    <d v="2023-01-01T00:00:00"/>
    <d v="2023-01-04T00:00:00"/>
    <m/>
    <m/>
    <n v="1"/>
    <x v="2"/>
  </r>
  <r>
    <x v="0"/>
    <s v="Sistema “CANDIDATAS Y CANDIDATOS, CONÓCELES”"/>
    <s v="Remision del listado que contiene las candidaturas aprobadas"/>
    <s v="OPL"/>
    <s v="CG"/>
    <s v="12.7"/>
    <d v="2023-03-29T00:00:00"/>
    <d v="2023-04-02T00:00:00"/>
    <m/>
    <m/>
    <n v="1"/>
    <x v="2"/>
  </r>
  <r>
    <x v="0"/>
    <s v="Sistema “CANDIDATAS Y CANDIDATOS, CONÓCELES”"/>
    <s v="Remision de los listados que contienen las candidaturas sustituidas aprobadas"/>
    <s v="OPL"/>
    <s v="CG/OD"/>
    <s v="12.8"/>
    <d v="2023-04-02T00:00:00"/>
    <d v="2023-06-05T00:00:00"/>
    <m/>
    <m/>
    <n v="1"/>
    <x v="2"/>
  </r>
  <r>
    <x v="0"/>
    <s v="Sistema “CANDIDATAS Y CANDIDATOS, CONÓCELES”"/>
    <s v="Versión final del prototipo navegable del sitio de publicación y el formato de base de datos que se utilizará en la operación del Sistema"/>
    <s v="OPL"/>
    <s v="CG"/>
    <s v="12.9"/>
    <d v="2023-02-01T00:00:00"/>
    <d v="2023-02-04T00:00:00"/>
    <m/>
    <m/>
    <n v="1"/>
    <x v="2"/>
  </r>
  <r>
    <x v="0"/>
    <s v="Sistema “CANDIDATAS Y CANDIDATOS, CONÓCELES”"/>
    <s v="Acuerdo por el que se determina la fecha de inicio de la publicación de la información en el Sistema"/>
    <s v="OPL"/>
    <s v="CG"/>
    <s v="12.10"/>
    <d v="2023-01-01T00:00:00"/>
    <d v="2023-04-04T00:00:00"/>
    <m/>
    <m/>
    <n v="1"/>
    <x v="2"/>
  </r>
  <r>
    <x v="0"/>
    <s v="Sistema “CANDIDATAS Y CANDIDATOS, CONÓCELES”"/>
    <s v="Pruebas de funcionamiento del sistema y envío de los informes a las Unidad Responsables del INE, a través de la UTVOPL"/>
    <s v="OPL"/>
    <s v="CG"/>
    <s v="12.11"/>
    <d v="2023-02-05T00:00:00"/>
    <d v="2023-03-26T00:00:00"/>
    <m/>
    <m/>
    <n v="1"/>
    <x v="2"/>
  </r>
  <r>
    <x v="0"/>
    <s v="Sistema “CANDIDATAS Y CANDIDATOS, CONÓCELES”"/>
    <s v="Presentar ante el Consejo General el informe del avance cuantitativo en la captura de la información en el Sistema de abril"/>
    <s v="OPL"/>
    <s v="CG"/>
    <s v="12.12"/>
    <d v="2023-04-26T00:00:00"/>
    <d v="2023-04-26T00:00:00"/>
    <m/>
    <m/>
    <n v="1"/>
    <x v="2"/>
  </r>
  <r>
    <x v="0"/>
    <s v="Sistema “CANDIDATAS Y CANDIDATOS, CONÓCELES”"/>
    <s v="Remisión a las Unidades Responsables a través de la UTVOPL, del informe del avance cuantitativo de abril"/>
    <s v="OPL"/>
    <s v="OPL/UTIGyND/UTTyPDP/UTVOPL"/>
    <s v="12.13"/>
    <d v="2023-04-27T00:00:00"/>
    <d v="2023-04-27T00:00:00"/>
    <m/>
    <m/>
    <n v="1"/>
    <x v="2"/>
  </r>
  <r>
    <x v="0"/>
    <s v="Sistema “CANDIDATAS Y CANDIDATOS, CONÓCELES”"/>
    <s v="Presentar ante el Consejo General el informe del avance cuantitativo en la captura de la información en el Sistema, de mayo"/>
    <s v="OPL"/>
    <s v="CG"/>
    <s v="12.14"/>
    <d v="2023-05-29T00:00:00"/>
    <d v="2023-05-29T00:00:00"/>
    <m/>
    <m/>
    <n v="1"/>
    <x v="2"/>
  </r>
  <r>
    <x v="0"/>
    <s v="Sistema “CANDIDATAS Y CANDIDATOS, CONÓCELES”"/>
    <s v="Remisión a las Unidades Responsables a través de la UTVOPL, del informe del avance cuantitativo del mes de mayo"/>
    <s v="OPL"/>
    <s v="OPL/UTIGyND/UTTyPDP/UTVOPL"/>
    <s v="12.15"/>
    <d v="2023-05-30T00:00:00"/>
    <d v="2023-05-30T00:00:00"/>
    <m/>
    <m/>
    <n v="1"/>
    <x v="2"/>
  </r>
  <r>
    <x v="0"/>
    <s v="Sistema “CANDIDATAS Y CANDIDATOS, CONÓCELES”"/>
    <s v="Informe final, para reportar los resultados finales de la captura de la información con base en la metodología, proporcionada por el INE, para el análisis cualitativo de la información capturada en el Sistema"/>
    <s v="OPL"/>
    <s v="CG"/>
    <s v="12.16"/>
    <d v="2023-10-01T00:00:00"/>
    <d v="2023-10-04T00:00:00"/>
    <m/>
    <m/>
    <n v="1"/>
    <x v="2"/>
  </r>
  <r>
    <x v="0"/>
    <s v="Sistema “CANDIDATAS Y CANDIDATOS, CONÓCELES”"/>
    <s v="Remisión del Informe final de los resultados finales de la captura de la información con base en la metodología, proporcionada por el INE"/>
    <s v="OPL"/>
    <s v="CG"/>
    <s v="12.17"/>
    <d v="2023-10-05T00:00:00"/>
    <d v="2023-10-09T00:00:00"/>
    <m/>
    <m/>
    <n v="1"/>
    <x v="2"/>
  </r>
  <r>
    <x v="0"/>
    <s v="Difusión de propaganda gubernamental"/>
    <s v="Verificación de solicitudes de difusión de propaganda gubernamental de entes públicos conforme a los criterios jurisdiccionales y administrativos para su difusión"/>
    <s v="INE"/>
    <s v="DEPPP/CG"/>
    <s v="13.1"/>
    <d v="2023-03-03T00:00:00"/>
    <d v="2023-04-01T00:00:00"/>
    <m/>
    <m/>
    <n v="1"/>
    <x v="2"/>
  </r>
  <r>
    <x v="0"/>
    <s v="Difusión de propaganda gubernamental"/>
    <s v="Presentar ante CG el Acuerdo que da respuesta a las consultas relacionadas con propaganda gubernamental y se desechen las solicitudes extemporáneas"/>
    <s v="INE"/>
    <s v="DEPPP"/>
    <s v="13.2"/>
    <d v="2023-03-24T00:00:00"/>
    <d v="2023-04-01T00:00:00"/>
    <m/>
    <m/>
    <n v="1"/>
    <x v="2"/>
  </r>
  <r>
    <x v="0"/>
    <s v="Debates"/>
    <s v="Aprobación de las fechas en que se celebrarán los debates para gubernatura"/>
    <s v="OPL"/>
    <s v="CG"/>
    <s v="14.1"/>
    <d v="2022-12-14T00:00:00"/>
    <d v="2023-04-01T00:00:00"/>
    <m/>
    <m/>
    <n v="1"/>
    <x v="2"/>
  </r>
  <r>
    <x v="0"/>
    <s v="Debates"/>
    <s v="Realización del primer debate para gubernatura"/>
    <s v="OPL"/>
    <s v="CG"/>
    <s v="14.2"/>
    <d v="2023-04-02T00:00:00"/>
    <d v="2023-05-31T00:00:00"/>
    <m/>
    <m/>
    <n v="1"/>
    <x v="2"/>
  </r>
  <r>
    <x v="0"/>
    <s v="Debates"/>
    <s v="Realización del segundo debate para gubernatura"/>
    <s v="OPL"/>
    <s v="CG"/>
    <s v="14.3"/>
    <d v="2023-04-02T00:00:00"/>
    <d v="2023-05-31T00:00:00"/>
    <m/>
    <m/>
    <n v="1"/>
    <x v="2"/>
  </r>
  <r>
    <x v="0"/>
    <s v="Documentación y material electoral"/>
    <s v="Entrega a la Junta Local Ejecutiva del INE, de los diseños y especificaciones técnicas de la documentación y materiales electorales, en medios impresos y electrónicos"/>
    <s v="OPL"/>
    <s v="CG"/>
    <s v="15.1"/>
    <d v="2022-09-01T00:00:00"/>
    <d v="2022-09-30T00:00:00"/>
    <d v="2022-09-01T00:00:00"/>
    <d v="2022-09-22T00:00:00"/>
    <n v="2"/>
    <x v="0"/>
  </r>
  <r>
    <x v="0"/>
    <s v="Documentación y material electoral"/>
    <s v="Revisión de los documentos y materiales electorales y especificaciones técnicas, presentadas por el OPL"/>
    <s v="INE"/>
    <s v="JLE"/>
    <s v="15.2"/>
    <d v="2022-09-15T00:00:00"/>
    <d v="2022-12-15T00:00:00"/>
    <d v="2022-09-15T00:00:00"/>
    <d v="2022-10-25T00:00:00"/>
    <n v="2"/>
    <x v="0"/>
  </r>
  <r>
    <x v="0"/>
    <s v="Documentación y material electoral"/>
    <s v="En su caso, atención y presentación, de los cambios pertinentes, conforme a las observaciones emitidas por la Junta Local Ejecutiva del INE"/>
    <s v="OPL"/>
    <s v="CG"/>
    <s v="15.3"/>
    <d v="2022-09-15T00:00:00"/>
    <d v="2022-12-15T00:00:00"/>
    <d v="2022-09-15T00:00:00"/>
    <d v="2022-10-12T00:00:00"/>
    <n v="2"/>
    <x v="0"/>
  </r>
  <r>
    <x v="0"/>
    <s v="Documentación y material electoral"/>
    <s v="Validación de los documentos y materiales electorales y especificaciones técnicas, con las observaciones subsanadas"/>
    <s v="INE"/>
    <s v="DEOE"/>
    <s v="15.4"/>
    <d v="2022-10-30T00:00:00"/>
    <d v="2022-12-15T00:00:00"/>
    <d v="2022-10-30T00:00:00"/>
    <m/>
    <n v="4"/>
    <x v="1"/>
  </r>
  <r>
    <x v="0"/>
    <s v="Documentación y material electoral"/>
    <s v="Aprobación de la documentación y material electoral"/>
    <s v="OPL"/>
    <s v="CG"/>
    <s v="15.5"/>
    <d v="2022-11-14T00:00:00"/>
    <d v="2022-12-31T00:00:00"/>
    <d v="2022-11-14T00:00:00"/>
    <m/>
    <n v="4"/>
    <x v="1"/>
  </r>
  <r>
    <x v="0"/>
    <s v="Documentación y material electoral"/>
    <s v="Supervisiones respecto de los procedimientos de adjudicación, de impresión y producción de la documentación y materiales electorales"/>
    <s v="INE"/>
    <s v="DEOE"/>
    <s v="15.6"/>
    <d v="2023-02-15T00:00:00"/>
    <d v="2023-05-15T00:00:00"/>
    <m/>
    <m/>
    <n v="1"/>
    <x v="2"/>
  </r>
  <r>
    <x v="0"/>
    <s v="Documentación y material electoral"/>
    <s v="Entrega a la Dirección Ejecutiva de Organización Electoral del INE, del Reporte con los resultados de las verificaciones de las medidas de seguridad en la documentación electoral y líquido indeleble"/>
    <s v="OPL"/>
    <s v="CG"/>
    <s v="15.7"/>
    <d v="2023-05-24T00:00:00"/>
    <d v="2023-06-16T00:00:00"/>
    <m/>
    <m/>
    <n v="1"/>
    <x v="2"/>
  </r>
  <r>
    <x v="0"/>
    <s v="Documentación y material electoral"/>
    <s v="Designación de la persona responsable de llevar el control sobre la asignación de los folios de las boletas que se distribuirán en cada mesa directiva de casilla"/>
    <s v="OPL"/>
    <s v="CG/OD"/>
    <s v="15.8"/>
    <d v="2023-03-01T00:00:00"/>
    <d v="2023-03-30T00:00:00"/>
    <m/>
    <m/>
    <n v="1"/>
    <x v="2"/>
  </r>
  <r>
    <x v="0"/>
    <s v="Documentación y material electoral"/>
    <s v="Aprobación de SE y CAE, así como de personal que auxiliará en el procedimiento de conteo, sellado y agrupamiento de las boletas electorales; así como la integración de documentación que será entregada a las presidencias de mesa directiva de casilla"/>
    <s v="OPL"/>
    <s v="OD"/>
    <s v="15.9"/>
    <d v="2023-04-23T00:00:00"/>
    <d v="2023-05-10T00:00:00"/>
    <m/>
    <m/>
    <n v="1"/>
    <x v="2"/>
  </r>
  <r>
    <x v="0"/>
    <s v="Documentación y material electoral"/>
    <s v="Recepción de las boletas electorales por el órgano competente que realizará el conteo, sellado y agrupamiento"/>
    <s v="OPL"/>
    <s v="CG/OD"/>
    <s v="15.10"/>
    <d v="2023-05-17T00:00:00"/>
    <d v="2023-05-20T00:00:00"/>
    <m/>
    <m/>
    <n v="1"/>
    <x v="2"/>
  </r>
  <r>
    <x v="0"/>
    <s v="Documentación y material electoral"/>
    <s v="Conteo, sellado y agrupamiento de boletas e integración de la caja paquete electoral"/>
    <s v="OPL"/>
    <s v="CG/OD"/>
    <s v="15.11"/>
    <d v="2023-05-17T00:00:00"/>
    <d v="2023-05-26T00:00:00"/>
    <m/>
    <m/>
    <n v="1"/>
    <x v="2"/>
  </r>
  <r>
    <x v="0"/>
    <s v="Documentación y material electoral"/>
    <s v="Distribución de la documentación y materiales electorales a las Presidencias de mesa directiva de casilla"/>
    <s v="OPL"/>
    <s v="OD"/>
    <s v="15.12"/>
    <d v="2023-05-29T00:00:00"/>
    <d v="2023-06-02T00:00:00"/>
    <m/>
    <m/>
    <n v="1"/>
    <x v="2"/>
  </r>
  <r>
    <x v="0"/>
    <s v="Documentación y material electoral"/>
    <s v="Remisión de los recibos de la entrega de la documentación y materiales electorales al Consejo General del OPL"/>
    <s v="INE"/>
    <s v="JLE"/>
    <s v="15.13"/>
    <d v="2023-06-26T00:00:00"/>
    <d v="2023-06-30T00:00:00"/>
    <m/>
    <m/>
    <n v="1"/>
    <x v="2"/>
  </r>
  <r>
    <x v="0"/>
    <s v="Jornada Electoral"/>
    <s v="Aprobación del Programa de Operación del SIJE 2023"/>
    <s v="INE"/>
    <s v="CG"/>
    <s v="16.1"/>
    <d v="2022-08-01T00:00:00"/>
    <d v="2022-08-31T00:00:00"/>
    <d v="2022-08-01T00:00:00"/>
    <d v="2022-10-24T00:00:00"/>
    <n v="3"/>
    <x v="3"/>
  </r>
  <r>
    <x v="0"/>
    <s v="Jornada Electoral"/>
    <s v="Aprobación de las metas del SIJE 2023"/>
    <s v="INE"/>
    <s v="CG"/>
    <s v="16.2"/>
    <d v="2023-03-01T00:00:00"/>
    <d v="2023-03-31T00:00:00"/>
    <m/>
    <m/>
    <n v="1"/>
    <x v="2"/>
  </r>
  <r>
    <x v="0"/>
    <s v="Jornada Electoral"/>
    <s v="Presentación del Manual de Operación del SIJE 2023"/>
    <s v="INE"/>
    <s v="COTSPEL"/>
    <s v="16.3"/>
    <d v="2023-03-01T00:00:00"/>
    <d v="2023-03-31T00:00:00"/>
    <m/>
    <m/>
    <n v="1"/>
    <x v="2"/>
  </r>
  <r>
    <x v="0"/>
    <s v="Jornada Electoral"/>
    <s v="Realización de pruebas del SIJE 2023"/>
    <s v="INE"/>
    <s v="DEOE"/>
    <s v="16.4"/>
    <d v="2023-04-10T00:00:00"/>
    <d v="2023-04-20T00:00:00"/>
    <m/>
    <m/>
    <n v="1"/>
    <x v="2"/>
  </r>
  <r>
    <x v="0"/>
    <s v="Jornada Electoral"/>
    <s v="Desarrollo del primer simulacro del SIJE"/>
    <s v="INE/OPL"/>
    <s v="DEOE/OD"/>
    <s v="16.5"/>
    <d v="2023-04-27T00:00:00"/>
    <d v="2023-04-27T00:00:00"/>
    <m/>
    <m/>
    <n v="1"/>
    <x v="2"/>
  </r>
  <r>
    <x v="0"/>
    <s v="Jornada Electoral"/>
    <s v="Desarrollo del segundo simulacro del SIJE"/>
    <s v="INE/OPL"/>
    <s v="DEOE/OD"/>
    <s v="16.6"/>
    <d v="2023-05-07T00:00:00"/>
    <d v="2023-05-07T00:00:00"/>
    <m/>
    <m/>
    <n v="1"/>
    <x v="2"/>
  </r>
  <r>
    <x v="0"/>
    <s v="Jornada Electoral"/>
    <s v="Desarrollo del tercer simulacro del SIJE"/>
    <s v="INE/OPL"/>
    <s v="DEOE/OD"/>
    <s v="16.7"/>
    <d v="2023-05-21T00:00:00"/>
    <d v="2023-05-21T00:00:00"/>
    <m/>
    <m/>
    <n v="1"/>
    <x v="2"/>
  </r>
  <r>
    <x v="0"/>
    <s v="Jornada Electoral"/>
    <s v="Jornada Electoral"/>
    <s v="OPL"/>
    <s v="CG/OD"/>
    <s v="16.8"/>
    <d v="2023-06-04T00:00:00"/>
    <d v="2023-06-04T00:00:00"/>
    <m/>
    <m/>
    <n v="1"/>
    <x v="2"/>
  </r>
  <r>
    <x v="0"/>
    <s v="Bodegas electorales"/>
    <s v="Determinación de los lugares que ocuparán las bodegas electorales para el resguardo de la documentación electoral"/>
    <s v="OPL"/>
    <s v="CG/OD"/>
    <s v="17.1"/>
    <d v="2023-02-01T00:00:00"/>
    <d v="2023-02-28T00:00:00"/>
    <m/>
    <m/>
    <n v="1"/>
    <x v="2"/>
  </r>
  <r>
    <x v="0"/>
    <s v="Bodegas electorales"/>
    <s v="Verificación por parte de los órganos desconcentrados del INE de las condiciones y equipamiento de las bodegas electorales del OPL y  determinación de los compromisos que consideren necesarios."/>
    <s v="INE/OPL"/>
    <s v="JLE/JDE/OD"/>
    <s v="17.2"/>
    <d v="2023-03-01T00:00:00"/>
    <d v="2023-03-18T00:00:00"/>
    <m/>
    <m/>
    <n v="1"/>
    <x v="2"/>
  </r>
  <r>
    <x v="0"/>
    <s v="Bodegas electorales"/>
    <s v="Informe que rinden las y los Presidentes de los organos competentes del OPL, sobre las condiciones de equipamiento, mecanismos de operación y medidas de seguridad de las bodegas electorales"/>
    <s v="OPL"/>
    <s v="OD"/>
    <s v="17.3"/>
    <d v="2023-03-01T00:00:00"/>
    <d v="2023-03-31T00:00:00"/>
    <m/>
    <m/>
    <n v="1"/>
    <x v="2"/>
  </r>
  <r>
    <x v="0"/>
    <s v="Bodegas electorales"/>
    <s v="Designación, por parte del órgano competente del OPL, del personal que tendrá acceso a la bodega electoral"/>
    <s v="OPL"/>
    <s v="CG/OD"/>
    <s v="17.4"/>
    <d v="2023-03-01T00:00:00"/>
    <d v="2023-03-30T00:00:00"/>
    <m/>
    <m/>
    <n v="1"/>
    <x v="2"/>
  </r>
  <r>
    <x v="0"/>
    <s v="Bodegas electorales"/>
    <s v="Segunda verificación por parte de los órganos desconcentrados del INE de las condiciones y equipamiento de las bodegas electorales del OPL"/>
    <s v="INE/OPL"/>
    <s v="JLE/JDE/OD"/>
    <s v="17.5"/>
    <d v="2023-03-27T00:00:00"/>
    <d v="2023-03-31T00:00:00"/>
    <m/>
    <m/>
    <n v="1"/>
    <x v="2"/>
  </r>
  <r>
    <x v="0"/>
    <s v="Bodegas electorales"/>
    <s v="Comprobar por parte de los órganos desconcentrados del INE, el cumplimiento de los compromisos adquiridos en la verificación de las condiciones y equipamiento de las bodegas electorales del OPL"/>
    <s v="INE"/>
    <s v="JLE/JDE"/>
    <s v="17.6"/>
    <d v="2023-03-27T00:00:00"/>
    <d v="2023-03-31T00:00:00"/>
    <m/>
    <m/>
    <n v="1"/>
    <x v="2"/>
  </r>
  <r>
    <x v="0"/>
    <s v="Bodegas electorales"/>
    <s v="Envío del informe final presentado ante el Consejo General, sobre las condiciones que guardan las bodegas electorales del Órgano Central y desconcentrados del OPL"/>
    <s v="INE/OPL"/>
    <s v="JLE/JDE/OD"/>
    <s v="17.7"/>
    <d v="2023-04-03T00:00:00"/>
    <d v="2023-04-07T00:00:00"/>
    <m/>
    <m/>
    <n v="1"/>
    <x v="2"/>
  </r>
  <r>
    <x v="0"/>
    <s v="Mecanismos de recolección"/>
    <s v="Entrega de estudios de factibilidad al OPL"/>
    <s v="INE"/>
    <s v="CL"/>
    <s v="18.1"/>
    <d v="2023-03-15T00:00:00"/>
    <d v="2023-03-31T00:00:00"/>
    <m/>
    <m/>
    <n v="1"/>
    <x v="2"/>
  </r>
  <r>
    <x v="0"/>
    <s v="Mecanismos de recolección"/>
    <s v="Entrega de observaciones a los estudios de factibilidad"/>
    <s v="OPL"/>
    <s v="CG"/>
    <s v="18.2"/>
    <d v="2023-04-01T00:00:00"/>
    <d v="2023-04-15T00:00:00"/>
    <m/>
    <m/>
    <n v="1"/>
    <x v="2"/>
  </r>
  <r>
    <x v="0"/>
    <s v="Mecanismos de recolección"/>
    <s v="Recorridos para verificar las propuestas de los mecanismos de recolección"/>
    <s v="INE/OPL"/>
    <s v="CD/OD"/>
    <s v="18.3"/>
    <d v="2023-04-01T00:00:00"/>
    <d v="2023-04-15T00:00:00"/>
    <m/>
    <m/>
    <n v="1"/>
    <x v="2"/>
  </r>
  <r>
    <x v="0"/>
    <s v="Mecanismos de recolección"/>
    <s v="Aprobación de los mecanismos de recolección"/>
    <s v="INE"/>
    <s v="CD"/>
    <s v="18.4"/>
    <d v="2023-04-20T00:00:00"/>
    <d v="2023-04-30T00:00:00"/>
    <m/>
    <m/>
    <n v="1"/>
    <x v="2"/>
  </r>
  <r>
    <x v="0"/>
    <s v="Mecanismos de recolección"/>
    <s v="Traslado y recolección de los paquetes electorales"/>
    <s v="INE"/>
    <s v="CD"/>
    <s v="18.5"/>
    <d v="2023-06-04T00:00:00"/>
    <d v="2023-06-05T00:00:00"/>
    <m/>
    <m/>
    <n v="1"/>
    <x v="2"/>
  </r>
  <r>
    <x v="0"/>
    <s v="Mecanismos de recolección"/>
    <s v="Acreditación de representantes de partidos políticos y candidaturas independientes ante los mecanismos de recolección"/>
    <s v="INE"/>
    <s v="CL/CD"/>
    <s v="18.6"/>
    <d v="2023-04-28T00:00:00"/>
    <d v="2023-06-01T00:00:00"/>
    <m/>
    <m/>
    <n v="1"/>
    <x v="2"/>
  </r>
  <r>
    <x v="0"/>
    <s v="Mecanismos de recolección"/>
    <s v="Sustitución de representantes de partidos políticos y candidaturas independientes ante los mecanismos de recolección"/>
    <s v="INE"/>
    <s v="CL/CD"/>
    <s v="18.7"/>
    <d v="2023-04-28T00:00:00"/>
    <d v="2023-06-02T00:00:00"/>
    <m/>
    <m/>
    <n v="1"/>
    <x v="2"/>
  </r>
  <r>
    <x v="0"/>
    <s v="Mecanismos de recolección"/>
    <s v="Entrega a la JLE del informe sobre la recepción de paquetes electorales en los órganos competentes"/>
    <s v="INE"/>
    <s v="CD"/>
    <s v="18.8"/>
    <d v="2023-06-05T00:00:00"/>
    <d v="2023-06-15T00:00:00"/>
    <m/>
    <m/>
    <n v="1"/>
    <x v="2"/>
  </r>
  <r>
    <x v="0"/>
    <s v="PREP"/>
    <s v="Instalar la Comisión en la que se reporten los trabajos de implementación y operación del PREP"/>
    <s v="OPL"/>
    <s v="CG"/>
    <s v="19.1"/>
    <d v="2022-09-04T00:00:00"/>
    <d v="2022-09-04T00:00:00"/>
    <d v="2022-09-01T00:00:00"/>
    <d v="2022-09-01T00:00:00"/>
    <n v="2"/>
    <x v="0"/>
  </r>
  <r>
    <x v="0"/>
    <s v="PREP"/>
    <s v="Designar o ratificar a la instancia interna responsable de coordinar el PREP"/>
    <s v="OPL"/>
    <s v="CG"/>
    <s v="19.2"/>
    <d v="2022-09-04T00:00:00"/>
    <d v="2022-09-04T00:00:00"/>
    <d v="2022-08-31T00:00:00"/>
    <d v="2022-08-31T00:00:00"/>
    <n v="2"/>
    <x v="0"/>
  </r>
  <r>
    <x v="0"/>
    <s v="PREP"/>
    <s v="Integrar el Comité Técnico Asesor del PREP"/>
    <s v="OPL"/>
    <s v="CG"/>
    <s v="19.3"/>
    <d v="2022-11-04T00:00:00"/>
    <d v="2022-11-04T00:00:00"/>
    <d v="2022-10-26T00:00:00"/>
    <d v="2022-10-26T00:00:00"/>
    <n v="2"/>
    <x v="0"/>
  </r>
  <r>
    <x v="0"/>
    <s v="PREP"/>
    <s v="Determinar si la implementación del PREP se realizará por el propio OPL o con el apoyo de un tercero"/>
    <s v="OPL"/>
    <s v="CG"/>
    <s v="19.4"/>
    <d v="2022-12-04T00:00:00"/>
    <d v="2022-12-04T00:00:00"/>
    <m/>
    <m/>
    <n v="1"/>
    <x v="2"/>
  </r>
  <r>
    <x v="0"/>
    <s v="PREP"/>
    <s v="Determinar el Proceso Técnico Operativo"/>
    <s v="OPL"/>
    <s v="CG"/>
    <s v="19.5"/>
    <d v="2023-01-04T00:00:00"/>
    <d v="2023-01-04T00:00:00"/>
    <m/>
    <m/>
    <n v="1"/>
    <x v="2"/>
  </r>
  <r>
    <x v="0"/>
    <s v="PREP"/>
    <s v="Determinar la ubicación, instalación y habilitación de los Centros de Acopio y Transmisión de Datos y, en su caso, el o los Centros de Captura y Verificación"/>
    <s v="OPL"/>
    <s v="CG"/>
    <s v="19.6"/>
    <d v="2023-02-04T00:00:00"/>
    <d v="2023-02-04T00:00:00"/>
    <m/>
    <m/>
    <n v="1"/>
    <x v="2"/>
  </r>
  <r>
    <x v="0"/>
    <s v="PREP"/>
    <s v="Designar al Ente Auditor"/>
    <s v="OPL"/>
    <s v="CG"/>
    <s v="19.7"/>
    <d v="2023-02-04T00:00:00"/>
    <d v="2023-02-04T00:00:00"/>
    <m/>
    <m/>
    <n v="1"/>
    <x v="2"/>
  </r>
  <r>
    <x v="0"/>
    <s v="PREP"/>
    <s v="Formalizar el instrumento jurídico celebrado entre el OPL y el ente auditor"/>
    <s v="OPL"/>
    <s v="CG"/>
    <s v="19.8"/>
    <d v="2023-03-04T00:00:00"/>
    <d v="2023-03-04T00:00:00"/>
    <m/>
    <m/>
    <n v="1"/>
    <x v="2"/>
  </r>
  <r>
    <x v="0"/>
    <s v="PREP"/>
    <s v="Realizar la prueba de funcionalidad del PREP"/>
    <s v="OPL"/>
    <s v="CG"/>
    <s v="19.9"/>
    <d v="2023-04-19T00:00:00"/>
    <d v="2023-04-19T00:00:00"/>
    <m/>
    <m/>
    <n v="1"/>
    <x v="2"/>
  </r>
  <r>
    <x v="0"/>
    <s v="PREP"/>
    <s v="Ejecutar el primer simulacro del PREP"/>
    <s v="OPL"/>
    <s v="CG"/>
    <s v="19.10"/>
    <d v="2023-05-14T00:00:00"/>
    <d v="2023-05-14T00:00:00"/>
    <m/>
    <m/>
    <n v="1"/>
    <x v="2"/>
  </r>
  <r>
    <x v="0"/>
    <s v="PREP"/>
    <s v="Ejecutar el segundo simulacro del PREP"/>
    <s v="OPL"/>
    <s v="CG"/>
    <s v="19.11"/>
    <d v="2023-05-21T00:00:00"/>
    <d v="2023-05-21T00:00:00"/>
    <m/>
    <m/>
    <n v="1"/>
    <x v="2"/>
  </r>
  <r>
    <x v="0"/>
    <s v="PREP"/>
    <s v="Ejecutar el tercer simulacro del PREP"/>
    <s v="OPL"/>
    <s v="CG"/>
    <s v="19.12"/>
    <d v="2023-05-28T00:00:00"/>
    <d v="2023-05-28T00:00:00"/>
    <m/>
    <m/>
    <n v="1"/>
    <x v="2"/>
  </r>
  <r>
    <x v="0"/>
    <s v="PREP"/>
    <s v="Operación del PREP"/>
    <s v="OPL"/>
    <s v="CG"/>
    <s v="19.13"/>
    <d v="2023-06-04T00:00:00"/>
    <d v="2023-06-05T00:00:00"/>
    <m/>
    <m/>
    <n v="1"/>
    <x v="2"/>
  </r>
  <r>
    <x v="0"/>
    <s v="Cómputos"/>
    <s v="Aprobación de los lineamientos de cómputo y del cuadernillo de consulta sobre votos válidos y votos nulos"/>
    <s v="OPL"/>
    <s v="CG"/>
    <s v="20.1"/>
    <d v="2023-02-21T00:00:00"/>
    <d v="2023-02-28T00:00:00"/>
    <m/>
    <m/>
    <n v="1"/>
    <x v="2"/>
  </r>
  <r>
    <x v="0"/>
    <s v="Cómputos"/>
    <s v="Remisión a la JLE en la entidad, de las propuestas de escenarios de cómputos, para la dictaminación de viabilidad"/>
    <s v="OPL"/>
    <s v="CG"/>
    <s v="20.2"/>
    <d v="2023-03-08T00:00:00"/>
    <d v="2023-03-13T00:00:00"/>
    <m/>
    <m/>
    <n v="1"/>
    <x v="2"/>
  </r>
  <r>
    <x v="0"/>
    <s v="Cómputos"/>
    <s v="Remisión de las observaciones a los escenarios de Cómputos al OPL y a su vez informar de las mismas a la UTVOPL"/>
    <s v="INE"/>
    <s v="JLE"/>
    <s v="20.3"/>
    <d v="2023-03-14T00:00:00"/>
    <d v="2023-03-26T00:00:00"/>
    <m/>
    <m/>
    <n v="1"/>
    <x v="2"/>
  </r>
  <r>
    <x v="0"/>
    <s v="Cómputos"/>
    <s v="Asignación de las y los SE y CAE contratados por el INE para los OD del OPL a fin de que apoyen en los cómputos de las elecciones locales"/>
    <s v="INE"/>
    <s v="CD"/>
    <s v="20.4"/>
    <d v="2023-05-01T00:00:00"/>
    <d v="2023-05-31T00:00:00"/>
    <m/>
    <m/>
    <n v="1"/>
    <x v="2"/>
  </r>
  <r>
    <x v="0"/>
    <s v="Cómputos"/>
    <s v="Aprobación por parte del órgano competente del OPL, del acuerdo mediante el cual se designa al personal que participará en las tareas de apoyo a los Cómputos Municipales"/>
    <s v="OPL"/>
    <s v="CG/OD"/>
    <s v="20.5"/>
    <d v="2023-05-01T00:00:00"/>
    <d v="2023-06-06T00:00:00"/>
    <m/>
    <m/>
    <n v="1"/>
    <x v="2"/>
  </r>
  <r>
    <x v="0"/>
    <s v="Cómputos"/>
    <s v="Aprobación por parte del órgano competente del OPL, del acuerdo mediante el cual se designa al personal que participará en las tareas de apoyo a los Cómputos Distritales"/>
    <s v="OPL"/>
    <s v="CG/OD"/>
    <s v="20.6"/>
    <d v="2023-05-01T00:00:00"/>
    <d v="2023-06-06T00:00:00"/>
    <m/>
    <m/>
    <n v="1"/>
    <x v="2"/>
  </r>
  <r>
    <x v="0"/>
    <s v="Cómputos"/>
    <s v="Aprobación por parte de los órganos competentes del OPL, de los distintos escenarios de cómputos"/>
    <s v="OPL"/>
    <s v="OD"/>
    <s v="20.7"/>
    <d v="2023-04-01T00:00:00"/>
    <d v="2023-04-15T00:00:00"/>
    <m/>
    <m/>
    <n v="1"/>
    <x v="2"/>
  </r>
  <r>
    <x v="0"/>
    <s v="Cómputos"/>
    <s v="El OPL informará el inicio de la creación del programa, sistema o herramienta informática a la UTVOPL y a la Junta Local del INE, así como de sus características y avances"/>
    <s v="OPL"/>
    <s v="CG"/>
    <s v="20.8"/>
    <d v="2023-02-01T00:00:00"/>
    <d v="2023-02-15T00:00:00"/>
    <m/>
    <m/>
    <n v="1"/>
    <x v="2"/>
  </r>
  <r>
    <x v="0"/>
    <s v="Cómputos"/>
    <s v="El OPL remitirá por conducto de la UTVOPL a la DEOE, y en forma directa a la Junta Local del INE, la dirección electrónica en la que se ubicará la aplicación, así como las claves y accesos necesarios para hacer pruebas y simulacros de captura"/>
    <s v="OPL"/>
    <s v="CG"/>
    <s v="20.9"/>
    <d v="2023-04-01T00:00:00"/>
    <d v="2023-04-07T00:00:00"/>
    <m/>
    <m/>
    <n v="1"/>
    <x v="2"/>
  </r>
  <r>
    <x v="0"/>
    <s v="Cómputos"/>
    <s v="El OPL informará de la liberación de la herramienta informática de Cómputos y de su conclusión a la DEOE, por conducto de la UTVOPL"/>
    <s v="OPL"/>
    <s v="CG"/>
    <s v="20.10"/>
    <d v="2023-04-16T00:00:00"/>
    <d v="2023-04-30T00:00:00"/>
    <m/>
    <m/>
    <n v="1"/>
    <x v="2"/>
  </r>
  <r>
    <x v="0"/>
    <s v="Cómputos"/>
    <s v="Presentación del Informe que describa las etapas concluidas para el desarrollo de la herramienta informática, dicho informe será remitido a la DEOE, a través de la UTVOPL y con copia de conocimiento a la Junta Local del INE"/>
    <s v="OPL"/>
    <s v="CG"/>
    <s v="20.11"/>
    <d v="2023-05-01T00:00:00"/>
    <d v="2023-05-07T00:00:00"/>
    <m/>
    <m/>
    <n v="1"/>
    <x v="2"/>
  </r>
  <r>
    <x v="0"/>
    <s v="Cómputos"/>
    <s v="Realización de dos simulacros en los órganos competentes del OPL sobre el desarrollo de los cómputos en los OD con el uso de la herramienta informática"/>
    <s v="OPL"/>
    <s v="CD"/>
    <s v="20.12"/>
    <d v="2023-05-08T00:00:00"/>
    <d v="2023-05-28T00:00:00"/>
    <m/>
    <m/>
    <n v="1"/>
    <x v="2"/>
  </r>
  <r>
    <x v="0"/>
    <s v="Cómputos"/>
    <s v="Aprobación por parte del órgano competente del OPL, del acuerdo por el que se habilitarán espacios para la instalación de grupos de trabajo y, en su caso, puntos de recuento"/>
    <s v="OPL"/>
    <s v="CG/OD"/>
    <s v="20.13"/>
    <d v="2023-06-06T00:00:00"/>
    <d v="2023-06-06T00:00:00"/>
    <m/>
    <m/>
    <n v="1"/>
    <x v="2"/>
  </r>
  <r>
    <x v="0"/>
    <s v="Cómputos"/>
    <s v="Cómputos Distritales"/>
    <s v="OPL"/>
    <s v="OD"/>
    <s v="20.14"/>
    <d v="2023-06-07T00:00:00"/>
    <d v="2023-06-10T00:00:00"/>
    <m/>
    <m/>
    <n v="1"/>
    <x v="2"/>
  </r>
  <r>
    <x v="0"/>
    <s v="Cómputos"/>
    <s v="Cómputos Municipales"/>
    <s v="OPL"/>
    <s v="OD"/>
    <s v="20.15"/>
    <d v="2023-06-07T00:00:00"/>
    <d v="2023-06-10T00:00:00"/>
    <m/>
    <m/>
    <n v="1"/>
    <x v="2"/>
  </r>
  <r>
    <x v="0"/>
    <s v="Cómputos"/>
    <s v="Cómputo Estatal para la Gubernatura"/>
    <s v="OPL"/>
    <s v="CG"/>
    <s v="20.16"/>
    <d v="2023-06-11T00:00:00"/>
    <d v="2023-06-11T00:00:00"/>
    <m/>
    <m/>
    <n v="1"/>
    <x v="2"/>
  </r>
  <r>
    <x v="0"/>
    <s v="Cómputos"/>
    <s v="Cómputo Estatal para la asignación diputaciones de Representación Proporcional"/>
    <s v="OPL"/>
    <s v="CG"/>
    <s v="20.17"/>
    <d v="2023-06-11T00:00:00"/>
    <d v="2023-06-11T00:00:00"/>
    <m/>
    <m/>
    <n v="1"/>
    <x v="2"/>
  </r>
  <r>
    <x v="0"/>
    <s v="Conteo Rápido"/>
    <s v="Aprobación del Acuerdo de Integración del COTECORA"/>
    <s v="OPL"/>
    <s v="CG"/>
    <s v="21.1"/>
    <d v="2023-02-01T00:00:00"/>
    <d v="2023-02-04T00:00:00"/>
    <m/>
    <m/>
    <n v="1"/>
    <x v="2"/>
  </r>
  <r>
    <x v="0"/>
    <s v="Conteo Rápido"/>
    <s v="Seguimiento de las actividades del Comité Técnico Asesor del Conteo Rápido"/>
    <s v="OPL"/>
    <s v="CG"/>
    <s v="21.2"/>
    <d v="2023-02-01T00:00:00"/>
    <d v="2023-06-30T00:00:00"/>
    <m/>
    <m/>
    <n v="1"/>
    <x v="2"/>
  </r>
  <r>
    <x v="0"/>
    <s v="Conteo Rápido"/>
    <s v="Realización de pruebas de captura"/>
    <s v="OPL"/>
    <s v="CG"/>
    <s v="21.3"/>
    <d v="2023-04-10T00:00:00"/>
    <d v="2023-04-20T00:00:00"/>
    <m/>
    <m/>
    <n v="1"/>
    <x v="2"/>
  </r>
  <r>
    <x v="0"/>
    <s v="Conteo Rápido"/>
    <s v="Realización de primer simulacro del Conteo Rápido"/>
    <s v="OPL"/>
    <s v="CG"/>
    <s v="21.4"/>
    <d v="2023-04-27T00:00:00"/>
    <d v="2023-04-27T00:00:00"/>
    <m/>
    <m/>
    <n v="1"/>
    <x v="2"/>
  </r>
  <r>
    <x v="0"/>
    <s v="Conteo Rápido"/>
    <s v="Realización de segundo simulacro del Conteo Rápido"/>
    <s v="OPL"/>
    <s v="CG"/>
    <s v="21.5"/>
    <d v="2023-05-11T00:00:00"/>
    <d v="2023-05-11T00:00:00"/>
    <m/>
    <m/>
    <n v="1"/>
    <x v="2"/>
  </r>
  <r>
    <x v="0"/>
    <s v="Conteo Rápido"/>
    <s v="Realización del tercer simulacro del Conteo Rápido"/>
    <s v="OPL"/>
    <s v="CG"/>
    <s v="21.6"/>
    <d v="2023-05-21T00:00:00"/>
    <d v="2023-05-21T00:00:00"/>
    <m/>
    <m/>
    <n v="1"/>
    <x v="2"/>
  </r>
  <r>
    <x v="0"/>
    <s v="Conteo Rápido"/>
    <s v="Selección de la Muestra para el Conteo Rápido"/>
    <s v="OPL"/>
    <s v="CG"/>
    <s v="21.7"/>
    <d v="2023-05-31T00:00:00"/>
    <d v="2023-06-03T00:00:00"/>
    <m/>
    <m/>
    <n v="1"/>
    <x v="2"/>
  </r>
  <r>
    <x v="0"/>
    <s v="Voto de la ciudadanía residente en el extranjero"/>
    <s v="Elaboración y  aprobación de los Lineamientos para la Conformación de la Lista Nominal de Electores Residentes en el Extranjero y para la organización del Voto Postal y Presencial de las y los Mexicanos Residentes en el Extranjero, para los Procesos Elect"/>
    <s v="INE"/>
    <s v="CG/DERFE/UTSI"/>
    <s v="22.1"/>
    <d v="2022-06-01T00:00:00"/>
    <d v="2022-08-31T00:00:00"/>
    <d v="2022-06-01T00:00:00"/>
    <d v="2022-06-30T00:00:00"/>
    <n v="2"/>
    <x v="0"/>
  </r>
  <r>
    <x v="0"/>
    <s v="Voto de la ciudadanía residente en el extranjero"/>
    <s v="Promoción del Voto de los Mexicanos Residentes en el Extranjero (Difusión, Comunicación, Vinculación y Plataformas Digitales)"/>
    <s v="INE/OPL"/>
    <s v="DECEYEC/CNCS/DERFE/CG"/>
    <s v="22.2"/>
    <d v="2022-08-01T00:00:00"/>
    <d v="2023-06-30T00:00:00"/>
    <d v="2022-08-01T00:00:00"/>
    <m/>
    <n v="4"/>
    <x v="1"/>
  </r>
  <r>
    <x v="0"/>
    <s v="Voto de la ciudadanía residente en el extranjero"/>
    <s v="Elaboración y aprobación del Programa de Mesas de Escrutinio y Cómputo, Capacitación Electoral y Seguimiento del Voto de las y los Mexicanos Residentes en el Extranjero para el Proceso Electoral Local 2022-2023, como parte de la Estrategia de Capacitación"/>
    <s v="INE"/>
    <s v="DECEYEC/CG"/>
    <n v="22.3"/>
    <d v="2022-08-15T00:00:00"/>
    <d v="2022-09-30T00:00:00"/>
    <d v="2022-08-15T00:00:00"/>
    <d v="2022-09-26T00:00:00"/>
    <n v="2"/>
    <x v="0"/>
  </r>
  <r>
    <x v="0"/>
    <s v="Voto de la ciudadanía residente en el extranjero"/>
    <s v="Puesta a disposición de la Solicitud individual de Inscripción a la Lista Nominal de Electores Residentes en el extranjero para procesos electorales locales (SIILNERE)"/>
    <s v="INE"/>
    <s v="DERFE"/>
    <s v="22.4"/>
    <d v="2022-09-01T00:00:00"/>
    <d v="2023-03-10T00:00:00"/>
    <d v="2022-09-01T00:00:00"/>
    <m/>
    <n v="4"/>
    <x v="1"/>
  </r>
  <r>
    <x v="0"/>
    <s v="Voto de la ciudadanía residente en el extranjero"/>
    <s v="Recepción, procesamiento y determinación de procedencia o improcedencia de las Solicitudes de Inscripción a la Lista Nominal de Electores Residentes en el Extranjero"/>
    <s v="INE"/>
    <s v="DERFE"/>
    <s v="22.5"/>
    <d v="2022-09-01T00:00:00"/>
    <d v="2023-03-24T00:00:00"/>
    <d v="2022-09-01T00:00:00"/>
    <m/>
    <n v="4"/>
    <x v="1"/>
  </r>
  <r>
    <x v="0"/>
    <s v="Voto de la ciudadanía residente en el extranjero"/>
    <s v="Presentación ante Comisión para aprobación de los materiales didácticos y de apoyo para la primera etapa de capacitación electoral del VMRE"/>
    <s v="INE"/>
    <s v="DECEYEC"/>
    <s v="22.6"/>
    <d v="2022-11-01T00:00:00"/>
    <d v="2022-12-16T00:00:00"/>
    <d v="2022-11-01T00:00:00"/>
    <m/>
    <n v="4"/>
    <x v="1"/>
  </r>
  <r>
    <x v="0"/>
    <s v="Voto de la ciudadanía residente en el extranjero"/>
    <s v="Aprobación del número de mesas de escrutinio y cómputo a instalar el día de la jornada electoral en el Local único de la entidad"/>
    <s v="INE"/>
    <s v="CL/DECEYEC"/>
    <s v="22.7"/>
    <d v="2023-03-01T00:00:00"/>
    <d v="2023-04-06T00:00:00"/>
    <m/>
    <m/>
    <n v="1"/>
    <x v="2"/>
  </r>
  <r>
    <x v="0"/>
    <s v="Voto de la ciudadanía residente en el extranjero"/>
    <s v="Seguimiento a la primera insaculación de ciudadanos(as) VMRE"/>
    <s v="INE"/>
    <s v="DECEYEC"/>
    <s v="22.8"/>
    <d v="2023-02-07T00:00:00"/>
    <d v="2023-02-07T00:00:00"/>
    <m/>
    <m/>
    <n v="1"/>
    <x v="2"/>
  </r>
  <r>
    <x v="0"/>
    <s v="Voto de la ciudadanía residente en el extranjero"/>
    <s v="Seguimiento a la primera etapa de capacitación electoral para integrar las MEC del VMRE"/>
    <s v="INE"/>
    <s v="DECEYEC"/>
    <s v="22.9"/>
    <d v="2023-02-09T00:00:00"/>
    <d v="2023-03-31T00:00:00"/>
    <m/>
    <m/>
    <n v="1"/>
    <x v="2"/>
  </r>
  <r>
    <x v="0"/>
    <s v="Voto de la ciudadanía residente en el extranjero"/>
    <s v="Presentación ante Comisión para aprobación de los materiales didácticos y de apoyo del VMRE para la segunda etapa de capacitación electoral"/>
    <s v="INE"/>
    <s v="DECEYEC"/>
    <s v="22.10"/>
    <d v="2023-02-01T00:00:00"/>
    <d v="2023-03-31T00:00:00"/>
    <m/>
    <m/>
    <n v="1"/>
    <x v="2"/>
  </r>
  <r>
    <x v="0"/>
    <s v="Voto de la ciudadanía residente en el extranjero"/>
    <s v="Seguimiento a la segunda insaculación y designación de funcionarios(as) para Mesas de Escrutinio y Cómputo del VMRE"/>
    <s v="INE"/>
    <s v="DECEYEC"/>
    <s v="22.11"/>
    <d v="2023-04-06T00:00:00"/>
    <d v="2023-04-08T00:00:00"/>
    <m/>
    <m/>
    <n v="1"/>
    <x v="2"/>
  </r>
  <r>
    <x v="0"/>
    <s v="Voto de la ciudadanía residente en el extranjero"/>
    <s v="Seguimiento a la segunda etapa de capacitación a funcionarios(as) de Mesas de Escrutinio y Cómputo del VMRE"/>
    <s v="INE"/>
    <s v="DECEYEC"/>
    <s v="22.12"/>
    <d v="2023-04-09T00:00:00"/>
    <d v="2023-06-03T00:00:00"/>
    <m/>
    <m/>
    <n v="1"/>
    <x v="2"/>
  </r>
  <r>
    <x v="0"/>
    <s v="Voto de la ciudadanía residente en el extranjero"/>
    <s v="Integración de la Lista Nominal de Electores Residentes en el Extranjero para Revisión y observaciones de partidos políticos"/>
    <s v="INE"/>
    <s v="DERFE"/>
    <s v="22.13"/>
    <d v="2023-03-22T00:00:00"/>
    <d v="2023-04-12T00:00:00"/>
    <m/>
    <m/>
    <n v="1"/>
    <x v="2"/>
  </r>
  <r>
    <x v="0"/>
    <s v="Voto de la ciudadanía residente en el extranjero"/>
    <s v="Entrega de la documentación y materiales electorales para el VMRE de los OPL a la JLE, a la DEOE tratándose de marcadoras de credenciales y tinta indeleble y a la DERFE tratándose del PEP"/>
    <s v="OPL"/>
    <s v="CG"/>
    <s v="22.14"/>
    <d v="2023-04-18T00:00:00"/>
    <d v="2023-05-05T00:00:00"/>
    <m/>
    <m/>
    <n v="1"/>
    <x v="2"/>
  </r>
  <r>
    <x v="0"/>
    <s v="Voto de la ciudadanía residente en el extranjero"/>
    <s v="Integración y envío de la documentación y materiales electorales a la ciudadanía residente en el extranjero para el ejercicio de su voto"/>
    <s v="INE"/>
    <s v="DERFE/DEOE/UTSI/DECEYEC/CG"/>
    <s v="22.15"/>
    <d v="2023-04-27T00:00:00"/>
    <d v="2023-05-20T00:00:00"/>
    <m/>
    <m/>
    <n v="1"/>
    <x v="2"/>
  </r>
  <r>
    <x v="0"/>
    <s v="Voto de la ciudadanía residente en el extranjero"/>
    <s v="Recepción de Sobres Voto y resguardo"/>
    <s v="INE"/>
    <s v="DERFE"/>
    <s v="22.16"/>
    <d v="2023-05-12T00:00:00"/>
    <d v="2023-06-03T00:00:00"/>
    <m/>
    <m/>
    <n v="1"/>
    <x v="2"/>
  </r>
  <r>
    <x v="0"/>
    <s v="Voto de la ciudadanía residente en el extranjero"/>
    <s v="Integración y aprobación del Listado del personal del INE que podrá realizar las suplencias en las Mesas de Escrutinio y Cómputo el día de la jornada electoral"/>
    <s v="INE"/>
    <s v="CL/DECEYEC"/>
    <s v="22.17"/>
    <d v="2023-05-01T00:00:00"/>
    <d v="2023-05-31T00:00:00"/>
    <m/>
    <m/>
    <n v="1"/>
    <x v="2"/>
  </r>
  <r>
    <x v="0"/>
    <s v="Voto de la ciudadanía residente en el extranjero"/>
    <s v="Determinación del Local Único para el escrutinio y cómputo de los votos de las y los mexicanos residentes en el extranjero"/>
    <s v="INE"/>
    <s v="CL"/>
    <s v="22.18"/>
    <d v="2023-03-01T00:00:00"/>
    <d v="2023-04-06T00:00:00"/>
    <m/>
    <m/>
    <n v="1"/>
    <x v="2"/>
  </r>
  <r>
    <x v="0"/>
    <s v="Voto de la ciudadanía residente en el extranjero"/>
    <s v="Preparación, aprobación e implementación de la logística para escrutinio y cómputo de los votos de las y los mexicanos residentes en el extranjero"/>
    <s v="INE"/>
    <s v="JLE/DEOE/DERFE/DECEYEC/UTSI"/>
    <s v="22.19"/>
    <d v="2023-03-01T00:00:00"/>
    <d v="2023-06-04T00:00:00"/>
    <m/>
    <m/>
    <n v="1"/>
    <x v="2"/>
  </r>
  <r>
    <x v="0"/>
    <s v="Voto de la ciudadanía residente en el extranjero"/>
    <s v="Periodo de Socialización del SIVEI (Sistema de Voto Electrónico por Internet)"/>
    <s v="INE"/>
    <s v="DERFE/DEOE/DECEYEC/UTSI"/>
    <s v="22.20"/>
    <d v="2023-05-06T00:00:00"/>
    <d v="2023-05-17T00:00:00"/>
    <m/>
    <m/>
    <n v="1"/>
    <x v="2"/>
  </r>
  <r>
    <x v="0"/>
    <s v="Voto de la ciudadanía residente en el extranjero"/>
    <s v="Periodo de Votación del SIVEI (Sistema de Voto Electrónico por Internet)"/>
    <s v="INE"/>
    <s v="DERFE/DEOE/DECEYEC/UTSI"/>
    <s v="22.21"/>
    <d v="2023-05-20T00:00:00"/>
    <d v="2023-06-04T00:00:00"/>
    <m/>
    <m/>
    <n v="1"/>
    <x v="2"/>
  </r>
  <r>
    <x v="0"/>
    <s v="Voto de la ciudadanía residente en el extranjero"/>
    <s v="Integración de MEC el día de la jornada electoral, Escrutinio y Cómputo, y resultados de los votos de las y los mexicanos residentes en el extranjero"/>
    <s v="INE/OPL"/>
    <s v="JLE/JD/DERFE/DECEYEC/DEOE/UTSI/CG"/>
    <s v="22.22"/>
    <d v="2023-06-04T00:00:00"/>
    <d v="2023-06-04T00:00:00"/>
    <m/>
    <m/>
    <n v="1"/>
    <x v="2"/>
  </r>
  <r>
    <x v="0"/>
    <s v="Visitantes extranjeros"/>
    <s v="Remisión del proyecto de convocatoria de visitantes extranjeros a los OPL"/>
    <s v="INE"/>
    <s v="CAI/JLE"/>
    <s v="23.1"/>
    <d v="2022-12-01T00:00:00"/>
    <d v="2022-12-31T00:00:00"/>
    <m/>
    <m/>
    <n v="1"/>
    <x v="2"/>
  </r>
  <r>
    <x v="0"/>
    <s v="Visitantes extranjeros"/>
    <s v="Publicación de la Convocatoria para visitantes extranjeros"/>
    <s v="OPL"/>
    <s v="CG"/>
    <s v="23.2"/>
    <d v="2023-01-01T00:00:00"/>
    <d v="2023-01-31T00:00:00"/>
    <m/>
    <m/>
    <n v="1"/>
    <x v="2"/>
  </r>
  <r>
    <x v="0"/>
    <s v="Visitantes extranjeros"/>
    <s v="Recepción de solicitudes de acreditación como visitantes extranjeros"/>
    <s v="INE"/>
    <s v="CAI"/>
    <s v="23.3"/>
    <d v="2023-01-01T00:00:00"/>
    <d v="2023-05-24T00:00:00"/>
    <m/>
    <m/>
    <n v="1"/>
    <x v="2"/>
  </r>
  <r>
    <x v="0"/>
    <s v="Visitantes extranjeros"/>
    <s v="Resolución de solicitudes de acreditación como visitantes extranjeros"/>
    <s v="INE"/>
    <s v="CAI"/>
    <s v="23.4"/>
    <d v="2023-01-02T00:00:00"/>
    <d v="2023-05-29T00:00:00"/>
    <m/>
    <m/>
    <n v="1"/>
    <x v="2"/>
  </r>
  <r>
    <x v="0"/>
    <s v="Visitantes extranjeros"/>
    <s v="Entrega de acreditaciones a los visitantes extranjeros"/>
    <s v="INE"/>
    <s v="CAI/JLE"/>
    <s v="23.5"/>
    <d v="2023-01-01T00:00:00"/>
    <d v="2023-06-03T00:00:00"/>
    <m/>
    <m/>
    <n v="1"/>
    <x v="2"/>
  </r>
  <r>
    <x v="1"/>
    <s v="Mecanismos de coordinación"/>
    <s v="Aprobar Calendarios y Planes Integrales de los Procesos Electorales Locales"/>
    <s v="INE"/>
    <s v="CG"/>
    <s v="1.1"/>
    <d v="2022-08-01T00:00:00"/>
    <d v="2022-12-02T00:00:00"/>
    <d v="2022-08-01T00:00:00"/>
    <d v="2022-09-26T00:00:00"/>
    <n v="2"/>
    <x v="0"/>
  </r>
  <r>
    <x v="1"/>
    <s v="Mecanismos de coordinación"/>
    <s v="Elaborar un plan de trabajo conjunto para la promoción de la participación ciudadana"/>
    <s v="INE/OPL"/>
    <s v="DECEYEC/JLE/OPL"/>
    <s v="1.2"/>
    <d v="2022-11-02T00:00:00"/>
    <d v="2022-12-14T00:00:00"/>
    <d v="2022-11-02T00:00:00"/>
    <m/>
    <n v="4"/>
    <x v="1"/>
  </r>
  <r>
    <x v="1"/>
    <s v="Mecanismos de coordinación"/>
    <s v="Sesión para dar inicio al PEL"/>
    <s v="OPL"/>
    <s v="CG"/>
    <s v="1.3"/>
    <d v="2023-01-01T00:00:00"/>
    <d v="2023-01-07T00:00:00"/>
    <m/>
    <m/>
    <n v="1"/>
    <x v="2"/>
  </r>
  <r>
    <x v="1"/>
    <s v="Mecanismos de coordinación"/>
    <s v="Implementar un plan de trabajo conjunto para la promoción de la participación ciudadana"/>
    <s v="INE/OPL"/>
    <s v="DECEYEC/JLE/OPL"/>
    <s v="1.4"/>
    <d v="2023-01-16T00:00:00"/>
    <d v="2023-06-04T00:00:00"/>
    <m/>
    <m/>
    <n v="1"/>
    <x v="2"/>
  </r>
  <r>
    <x v="1"/>
    <s v="Mecanismos de coordinación"/>
    <s v="Presentar un informe parcial de Programa de Promoción de la Participación Ciudadana a la comisión correspondiente"/>
    <s v="INE/OPL"/>
    <s v="DECEYEC/JLE/OPL"/>
    <s v="1.5"/>
    <d v="2023-04-01T00:00:00"/>
    <d v="2023-04-30T00:00:00"/>
    <m/>
    <m/>
    <n v="1"/>
    <x v="2"/>
  </r>
  <r>
    <x v="1"/>
    <s v="Mecanismos de coordinación"/>
    <s v="Presentar un informe final de Programa de Promoción de la Participación Ciudadana a la comisión correspondiente"/>
    <s v="INE/OPL"/>
    <s v="DECEYEC/JLE/OPL"/>
    <s v="1.6"/>
    <d v="2023-07-01T00:00:00"/>
    <d v="2023-07-31T00:00:00"/>
    <m/>
    <m/>
    <n v="1"/>
    <x v="2"/>
  </r>
  <r>
    <x v="1"/>
    <s v="Integración de órganos desconcentrados"/>
    <s v="Convocatoria para la integración de los Órganos Distritales"/>
    <s v="OPL"/>
    <s v="CG"/>
    <s v="2.1"/>
    <d v="2022-09-01T00:00:00"/>
    <d v="2022-12-31T00:00:00"/>
    <d v="2022-09-01T00:00:00"/>
    <d v="2022-09-26T00:00:00"/>
    <n v="2"/>
    <x v="0"/>
  </r>
  <r>
    <x v="1"/>
    <s v="Integración de órganos desconcentrados"/>
    <s v="Sesión en la que se designan e integran los Órganos Distritales"/>
    <s v="OPL"/>
    <s v="CG"/>
    <s v="2.2"/>
    <d v="2023-01-01T00:00:00"/>
    <d v="2023-01-07T00:00:00"/>
    <m/>
    <m/>
    <n v="1"/>
    <x v="2"/>
  </r>
  <r>
    <x v="1"/>
    <s v="Integración de órganos desconcentrados"/>
    <s v="Instalación de los Órganos Distritales"/>
    <s v="OPL"/>
    <s v="OD"/>
    <s v="2.3"/>
    <d v="2023-01-08T00:00:00"/>
    <d v="2023-01-14T00:00:00"/>
    <m/>
    <m/>
    <n v="1"/>
    <x v="2"/>
  </r>
  <r>
    <x v="1"/>
    <s v="Integración de órganos desconcentrados"/>
    <s v="Designación y/o ratificación de las y los Consejeros Electorales del Consejo Local"/>
    <s v="INE"/>
    <s v="CG"/>
    <s v="2.7"/>
    <d v="2022-07-16T00:00:00"/>
    <d v="2022-09-30T00:00:00"/>
    <d v="2022-07-16T00:00:00"/>
    <d v="2022-10-19T00:00:00"/>
    <n v="3"/>
    <x v="3"/>
  </r>
  <r>
    <x v="1"/>
    <s v="Integración de órganos desconcentrados"/>
    <s v="Instalación del Consejo Local"/>
    <s v="INE"/>
    <s v="CL"/>
    <s v="2.8"/>
    <d v="2022-10-24T00:00:00"/>
    <d v="2022-10-27T00:00:00"/>
    <d v="2022-10-24T00:00:00"/>
    <d v="2022-10-27T00:00:00"/>
    <n v="2"/>
    <x v="0"/>
  </r>
  <r>
    <x v="1"/>
    <s v="Integración de órganos desconcentrados"/>
    <s v="Designación y/o ratificación de las y los Consejeros Electorales de los Consejos Distritales"/>
    <s v="INE"/>
    <s v="CL"/>
    <s v="2.9"/>
    <d v="2022-10-01T00:00:00"/>
    <d v="2022-11-23T00:00:00"/>
    <d v="2022-10-01T00:00:00"/>
    <d v="2022-10-27T00:00:00"/>
    <n v="2"/>
    <x v="0"/>
  </r>
  <r>
    <x v="1"/>
    <s v="Integración de órganos desconcentrados"/>
    <s v="Instalación de los Consejos Distritales"/>
    <s v="INE"/>
    <s v="CD"/>
    <s v="2.10"/>
    <d v="2022-11-16T00:00:00"/>
    <d v="2022-11-16T00:00:00"/>
    <d v="2022-11-16T00:00:00"/>
    <m/>
    <n v="5"/>
    <x v="4"/>
  </r>
  <r>
    <x v="1"/>
    <s v="Integración de órganos desconcentrados"/>
    <s v="Publicación de la integración de los Consejos Locales y Distritales del INE"/>
    <s v="INE"/>
    <s v="CL"/>
    <s v="2.11"/>
    <d v="2023-01-02T00:00:00"/>
    <d v="2023-01-31T00:00:00"/>
    <m/>
    <m/>
    <n v="1"/>
    <x v="2"/>
  </r>
  <r>
    <x v="1"/>
    <s v="Lista Nominal de Electores"/>
    <s v="Entrega del catálogo cartográfico"/>
    <s v="INE"/>
    <s v="DERFE"/>
    <s v="3.1"/>
    <d v="2023-01-14T00:00:00"/>
    <d v="2023-02-27T00:00:00"/>
    <m/>
    <m/>
    <n v="1"/>
    <x v="2"/>
  </r>
  <r>
    <x v="1"/>
    <s v="Lista Nominal de Electores"/>
    <s v="Generación y entrega de la Lista Nominal de Electores para Revisión en medios ópticos a los representantes de los partidos políticos, y, en su caso, candidaturas independientes."/>
    <s v="INE"/>
    <s v="DERFE"/>
    <s v="3.2"/>
    <d v="2023-02-20T00:00:00"/>
    <d v="2023-02-20T00:00:00"/>
    <m/>
    <m/>
    <n v="1"/>
    <x v="2"/>
  </r>
  <r>
    <x v="1"/>
    <s v="Lista Nominal de Electores"/>
    <s v="Recepción de observaciones de los partidos políticos y en su caso, candidaturas independientes, a la Lista Nominal de Electores para revisión"/>
    <s v="INE/OPL"/>
    <s v="DERFE"/>
    <s v="3.3"/>
    <d v="2023-03-20T00:00:00"/>
    <d v="2023-03-20T00:00:00"/>
    <m/>
    <m/>
    <n v="1"/>
    <x v="2"/>
  </r>
  <r>
    <x v="1"/>
    <s v="Lista Nominal de Electores"/>
    <s v="Entrega en formato digital el informe respecto de la atención a las observaciones formuladas a la Lista Nominal de Electores para Revisión"/>
    <s v="INE"/>
    <s v="DERFE"/>
    <s v="3.4"/>
    <d v="2023-04-21T00:00:00"/>
    <d v="2023-04-21T00:00:00"/>
    <m/>
    <m/>
    <n v="1"/>
    <x v="2"/>
  </r>
  <r>
    <x v="1"/>
    <s v="Lista Nominal de Electores"/>
    <s v="Entrega de la Lista Nominal de Electores Definitiva con fotografía"/>
    <s v="INE"/>
    <s v="DERFE"/>
    <s v="3.5"/>
    <d v="2023-05-12T00:00:00"/>
    <d v="2023-05-12T00:00:00"/>
    <m/>
    <m/>
    <n v="1"/>
    <x v="2"/>
  </r>
  <r>
    <x v="1"/>
    <s v="Lista Nominal de Electores"/>
    <s v="Entrega de la Lista Nominal de Electores con fotografía Producto de Instancias Administrativas y Resoluciones del Tribunal (ADENDA)"/>
    <s v="INE"/>
    <s v="DERFE"/>
    <s v="3.6"/>
    <d v="2023-05-24T00:00:00"/>
    <d v="2023-05-24T00:00:00"/>
    <m/>
    <m/>
    <n v="1"/>
    <x v="2"/>
  </r>
  <r>
    <x v="1"/>
    <s v="Gestión de credencial para votar"/>
    <s v="Atender los trámites de la ciudadanía que acude a los Módulos de Atención Ciudadana a inscribirse y a actualizar su situación registral en el Padrón Electoral"/>
    <s v="INE"/>
    <s v="DERFE"/>
    <s v="4.1"/>
    <d v="2022-09-01T00:00:00"/>
    <d v="2023-02-07T00:00:00"/>
    <d v="2022-09-01T00:00:00"/>
    <m/>
    <n v="4"/>
    <x v="1"/>
  </r>
  <r>
    <x v="1"/>
    <s v="Gestión de credencial para votar "/>
    <s v="Atender los trámites de la ciudadanía que acude a los Módulos de Atención Ciudadana a solicitar la reposición de su CPV por robo, extravío o deterioro grave"/>
    <s v="INE"/>
    <s v="DERFE"/>
    <s v="4.2"/>
    <d v="2022-09-01T00:00:00"/>
    <d v="2023-02-13T00:00:00"/>
    <d v="2022-09-01T00:00:00"/>
    <m/>
    <n v="4"/>
    <x v="1"/>
  </r>
  <r>
    <x v="1"/>
    <s v="Gestión de credencial para votar"/>
    <s v="Entregar la Credencial para Votar con Fotografía a la ciudadanía en las Oficinas o Módulos de Atención Ciudadana que determine el INE"/>
    <s v="INE"/>
    <s v="DERFE"/>
    <s v="4.3"/>
    <d v="2022-09-01T00:00:00"/>
    <d v="2023-04-17T00:00:00"/>
    <d v="2022-09-01T00:00:00"/>
    <m/>
    <n v="4"/>
    <x v="1"/>
  </r>
  <r>
    <x v="1"/>
    <s v="Gestión de credencial para votar"/>
    <s v="Atender solicitudes de reimpresión de Credencial para Votar por extravío o robo"/>
    <s v="INE"/>
    <s v="DERFE"/>
    <s v="4.4"/>
    <d v="2023-02-14T00:00:00"/>
    <d v="2023-05-19T00:00:00"/>
    <m/>
    <m/>
    <n v="1"/>
    <x v="2"/>
  </r>
  <r>
    <x v="1"/>
    <s v="Observación Electoral"/>
    <s v="Emisión de la convocatoria para la ciudadanía que desee participar en la observación electoral"/>
    <s v="INE/OPL"/>
    <s v="JLE/CG"/>
    <s v="5.1"/>
    <d v="2022-10-27T00:00:00"/>
    <d v="2022-10-27T00:00:00"/>
    <d v="2022-10-27T00:00:00"/>
    <d v="2022-10-27T00:00:00"/>
    <n v="2"/>
    <x v="0"/>
  </r>
  <r>
    <x v="1"/>
    <s v="Observación Electoral"/>
    <s v="Recepción de solicitudes de la ciudadanía que desee participar en la observación electoral"/>
    <s v="INE/OPL"/>
    <s v="OPL/JL/JD"/>
    <s v="5.2"/>
    <d v="2022-10-27T00:00:00"/>
    <d v="2023-05-07T00:00:00"/>
    <d v="2022-10-27T00:00:00"/>
    <m/>
    <n v="4"/>
    <x v="1"/>
  </r>
  <r>
    <x v="1"/>
    <s v="Observación Electoral"/>
    <s v="Impartición de los cursos de capacitación, preparación o información"/>
    <s v="INE/OPL"/>
    <s v="OPL/JL/JD"/>
    <s v="5.3"/>
    <d v="2022-10-27T00:00:00"/>
    <d v="2023-05-15T00:00:00"/>
    <d v="2022-10-27T00:00:00"/>
    <m/>
    <n v="4"/>
    <x v="1"/>
  </r>
  <r>
    <x v="1"/>
    <s v="Observación Electoral"/>
    <s v="Acreditación de la ciudadanía como observadores u observadoras electorales"/>
    <s v="INE"/>
    <s v="CL/CD"/>
    <s v="5.4"/>
    <d v="2022-10-27T00:00:00"/>
    <d v="2023-06-03T00:00:00"/>
    <d v="2022-10-27T00:00:00"/>
    <m/>
    <n v="4"/>
    <x v="1"/>
  </r>
  <r>
    <x v="1"/>
    <s v="Observación Electoral"/>
    <s v="Seguimiento a los informes mensuales de acreditación de Observadores Electores"/>
    <s v="INE"/>
    <s v="CG"/>
    <s v="5.5"/>
    <d v="2022-10-27T00:00:00"/>
    <d v="2023-07-31T00:00:00"/>
    <d v="2022-10-27T00:00:00"/>
    <m/>
    <n v="4"/>
    <x v="1"/>
  </r>
  <r>
    <x v="1"/>
    <s v="Observación Electoral"/>
    <s v="Revisión, corrección, verificación y validación de materiales de capacitación para observadores electorales"/>
    <s v="INE/OPL"/>
    <s v="OPL/JLE/ DECEYEC"/>
    <s v="5.6"/>
    <d v="2022-10-14T00:00:00"/>
    <d v="2022-11-17T00:00:00"/>
    <d v="2022-10-14T00:00:00"/>
    <d v="2022-11-07T00:00:00"/>
    <n v="2"/>
    <x v="0"/>
  </r>
  <r>
    <x v="1"/>
    <s v="Ubicación de casillas"/>
    <s v="Recorridos por las secciones de los distritos para localizar los lugares donde se ubicarán las casillas"/>
    <s v="INE/OPL"/>
    <s v="JDE/OPL"/>
    <s v="6.1"/>
    <d v="2023-01-15T00:00:00"/>
    <d v="2023-02-15T00:00:00"/>
    <m/>
    <m/>
    <n v="1"/>
    <x v="2"/>
  </r>
  <r>
    <x v="1"/>
    <s v="Ubicación de casillas"/>
    <s v="Presentación a los Consejos Distritales del listado de lugares propuestos para ubicar casillas"/>
    <s v="INE"/>
    <s v="JDE"/>
    <s v="6.2"/>
    <d v="2023-02-24T00:00:00"/>
    <d v="2023-02-24T00:00:00"/>
    <m/>
    <m/>
    <n v="1"/>
    <x v="2"/>
  </r>
  <r>
    <x v="1"/>
    <s v="Ubicación de casillas"/>
    <s v="Visitas de examinación en los lugares propuestos para ubicar casillas básicas, contiguas, especiales y extraordinarias"/>
    <s v="INE/OPL"/>
    <s v="CD/OPL"/>
    <s v="6.3"/>
    <d v="2023-02-25T00:00:00"/>
    <d v="2023-03-15T00:00:00"/>
    <m/>
    <m/>
    <n v="1"/>
    <x v="2"/>
  </r>
  <r>
    <x v="1"/>
    <s v="Ubicación de casillas"/>
    <s v="Aprobación del número y ubicación de casillas extraordinarias y especiales"/>
    <s v="INE"/>
    <s v="CD"/>
    <s v="6.4"/>
    <d v="2023-03-15T00:00:00"/>
    <d v="2023-03-15T00:00:00"/>
    <m/>
    <m/>
    <n v="1"/>
    <x v="2"/>
  </r>
  <r>
    <x v="1"/>
    <s v="Ubicación de casillas"/>
    <s v="Aprobación del número y ubicación de casillas básicas y contiguas"/>
    <s v="INE"/>
    <s v="CD"/>
    <s v="6.5"/>
    <d v="2023-03-28T00:00:00"/>
    <d v="2023-03-28T00:00:00"/>
    <m/>
    <m/>
    <n v="1"/>
    <x v="2"/>
  </r>
  <r>
    <x v="1"/>
    <s v="Ubicación de casillas"/>
    <s v="Entrega de la base de datos de la Lista Nominal Definitiva a UTSI con corte al 17 de abril"/>
    <s v="INE"/>
    <s v="DERFE"/>
    <s v="6.6"/>
    <d v="2023-04-21T00:00:00"/>
    <d v="2023-04-21T00:00:00"/>
    <m/>
    <m/>
    <n v="1"/>
    <x v="2"/>
  </r>
  <r>
    <x v="1"/>
    <s v="Ubicación de casillas"/>
    <s v="Realizar la primera publicación de la lista de ubicación de casillas en los lugares más concurridos del distrito electoral y en los medios electrónicos del Instituto"/>
    <s v="INE"/>
    <s v="CD"/>
    <s v="6.7"/>
    <d v="2023-04-15T00:00:00"/>
    <d v="2023-04-15T00:00:00"/>
    <m/>
    <m/>
    <n v="1"/>
    <x v="2"/>
  </r>
  <r>
    <x v="1"/>
    <s v="Ubicación de casillas"/>
    <s v="En su caso, segunda publicación de la lista de ubicación de casillas por causas supervenientes en los lugares más concurridos del distrito y en los medios electrónicos del Instituto"/>
    <s v="INE"/>
    <s v="CD"/>
    <s v="6.8"/>
    <d v="2023-05-15T00:00:00"/>
    <d v="2023-05-25T00:00:00"/>
    <m/>
    <m/>
    <n v="1"/>
    <x v="2"/>
  </r>
  <r>
    <x v="1"/>
    <s v="Ubicación de casillas"/>
    <s v="Publicación de los encartes y difusión en medios electrónicos del Instituto"/>
    <s v="INE/OPL"/>
    <s v="DEOE/CG"/>
    <s v="6.9"/>
    <d v="2023-06-03T00:00:00"/>
    <d v="2023-06-04T00:00:00"/>
    <m/>
    <m/>
    <n v="1"/>
    <x v="2"/>
  </r>
  <r>
    <x v="1"/>
    <s v="Ubicación de casillas"/>
    <s v="Registro de representantes generales y ante mesas directivas de casilla"/>
    <s v="INE"/>
    <s v="CD"/>
    <s v="6.10"/>
    <d v="2023-04-16T00:00:00"/>
    <d v="2023-05-22T00:00:00"/>
    <m/>
    <m/>
    <n v="1"/>
    <x v="2"/>
  </r>
  <r>
    <x v="1"/>
    <s v="Ubicación de casillas"/>
    <s v="Sustitución de representantes generales y ante mesas directivas de casilla"/>
    <s v="INE"/>
    <s v="CD"/>
    <s v="6.11"/>
    <d v="2023-04-16T00:00:00"/>
    <d v="2023-05-25T00:00:00"/>
    <m/>
    <m/>
    <n v="1"/>
    <x v="2"/>
  </r>
  <r>
    <x v="1"/>
    <s v="Ubicación de casillas"/>
    <s v="Acreditación de representantes ante las Mesas Directivas de Casilla"/>
    <s v="INE"/>
    <s v="CD"/>
    <s v="6.12"/>
    <d v="2023-05-26T00:00:00"/>
    <d v="2023-05-26T00:00:00"/>
    <m/>
    <m/>
    <n v="1"/>
    <x v="2"/>
  </r>
  <r>
    <x v="1"/>
    <s v="Ubicación de casillas"/>
    <s v="Entrega de listados de representantes generales y ante casilla al OPL"/>
    <s v="INE"/>
    <s v="CD"/>
    <s v="6.13"/>
    <d v="2023-05-27T00:00:00"/>
    <d v="2023-05-28T00:00:00"/>
    <m/>
    <m/>
    <n v="1"/>
    <x v="2"/>
  </r>
  <r>
    <x v="1"/>
    <s v="Ubicación de casillas"/>
    <s v="Avisos domiciliarios para ubicación de casillas en secciones electorales involucradas en Actualizaciones del Marco Geográfico Electoral"/>
    <s v="INE/OPL"/>
    <s v="DERFE/OPL/JLE/JDE"/>
    <s v="6.14"/>
    <d v="2023-04-01T00:00:00"/>
    <d v="2023-06-16T00:00:00"/>
    <m/>
    <m/>
    <n v="1"/>
    <x v="2"/>
  </r>
  <r>
    <x v="1"/>
    <s v="Ubicación de casillas"/>
    <s v="Notificación de la casilla en que votará la ciudadanía residente en secciones en las que el Consejo Distrital determinó no instalar casillas por las causales previstas en el artículo 234 del RE"/>
    <s v="INE"/>
    <s v="CD"/>
    <s v="6.15"/>
    <d v="2023-05-01T00:00:00"/>
    <d v="2023-05-31T00:00:00"/>
    <m/>
    <m/>
    <n v="1"/>
    <x v="2"/>
  </r>
  <r>
    <x v="1"/>
    <s v="Integración de las Mesas Directivas de Casilla"/>
    <s v="Aprobación de la Estrategia de Capacitación y Asistencia Electoral"/>
    <s v="INE"/>
    <s v="CG/DECEYEC"/>
    <s v="7.1"/>
    <d v="2022-09-01T00:00:00"/>
    <d v="2022-09-30T00:00:00"/>
    <d v="2022-09-01T00:00:00"/>
    <d v="2022-09-26T00:00:00"/>
    <n v="2"/>
    <x v="0"/>
  </r>
  <r>
    <x v="1"/>
    <s v="Integración de las Mesas Directivas de Casilla"/>
    <s v="Sorteo del mes del calendario como base para la insaculación de las y los ciudadanos que integrarán las mesas directivas de casilla"/>
    <s v="INE"/>
    <s v="CG/DECEYEC"/>
    <s v="7.2"/>
    <d v="2022-12-01T00:00:00"/>
    <d v="2022-12-31T00:00:00"/>
    <m/>
    <m/>
    <n v="1"/>
    <x v="2"/>
  </r>
  <r>
    <x v="1"/>
    <s v="Integración de las Mesas Directivas de Casilla"/>
    <s v="Entrega de modelos para que los OPL elaboren materiales didácticos para la ciudadanía sorteada y para las y los funcionarios de casilla"/>
    <s v="INE"/>
    <s v="DECEYEC/JLE"/>
    <s v="7.3"/>
    <d v="2022-10-03T00:00:00"/>
    <d v="2023-01-10T00:00:00"/>
    <d v="2022-10-03T00:00:00"/>
    <m/>
    <n v="4"/>
    <x v="1"/>
  </r>
  <r>
    <x v="1"/>
    <s v="Integración de las Mesas Directivas de Casilla"/>
    <s v="Revisión, corrección y validación de los materiales didácticos para la ciudadanía sorteada y para las y los funcionarios de casilla"/>
    <s v="INE/OPL"/>
    <s v="OPL/JLE/_x000a_  DECEYEC"/>
    <s v="7.4"/>
    <d v="2022-11-10T00:00:00"/>
    <d v="2023-03-13T00:00:00"/>
    <d v="2022-11-10T00:00:00"/>
    <m/>
    <n v="4"/>
    <x v="1"/>
  </r>
  <r>
    <x v="1"/>
    <s v="Integración de las Mesas Directivas de Casilla"/>
    <s v="Entrega a la JLE de los materiales didácticos impresos para la primera y segunda etapa elaborados por parte de los OPL"/>
    <s v="INE/OPL"/>
    <s v="JLE/CG"/>
    <s v="7.5"/>
    <d v="2023-01-19T00:00:00"/>
    <d v="2023-04-01T00:00:00"/>
    <m/>
    <m/>
    <n v="1"/>
    <x v="2"/>
  </r>
  <r>
    <x v="1"/>
    <s v="Integración de las Mesas Directivas de Casilla"/>
    <s v="Reclutamiento, selección y contratación de SE y CAE"/>
    <s v="INE"/>
    <s v="DECEYEC"/>
    <s v="7.6"/>
    <d v="2022-11-01T00:00:00"/>
    <d v="2023-01-19T00:00:00"/>
    <d v="2022-11-01T00:00:00"/>
    <m/>
    <n v="4"/>
    <x v="1"/>
  </r>
  <r>
    <x v="1"/>
    <s v="Integración de las Mesas Directivas de Casilla"/>
    <s v="Seguimiento a la aplicación de procedimientos de reclutamiento, selección y contratacion de SE y CAE"/>
    <s v="INE"/>
    <s v="DECEYEC/JLE/JD"/>
    <s v="7.7"/>
    <d v="2022-11-01T00:00:00"/>
    <d v="2023-01-19T00:00:00"/>
    <d v="2022-11-01T00:00:00"/>
    <m/>
    <n v="4"/>
    <x v="1"/>
  </r>
  <r>
    <x v="1"/>
    <s v="Integración de las Mesas Directivas de Casilla"/>
    <s v="Entrega de la Lista Nominal de Electores para el Procedimiento de la Primera insaculación"/>
    <s v="INE"/>
    <s v="DERFE/UTSI"/>
    <s v="7.8"/>
    <d v="2023-01-23T00:00:00"/>
    <d v="2023-01-27T00:00:00"/>
    <m/>
    <m/>
    <n v="1"/>
    <x v="2"/>
  </r>
  <r>
    <x v="1"/>
    <s v="Integración de las Mesas Directivas de Casilla"/>
    <s v="Procesar los archivos de conformación de secciones electorales con casilla extraordinaria para la primera insaculación"/>
    <s v="INE"/>
    <s v="DERFE"/>
    <s v="7.9"/>
    <d v="2023-01-20T00:00:00"/>
    <d v="2023-01-24T00:00:00"/>
    <m/>
    <m/>
    <n v="1"/>
    <x v="2"/>
  </r>
  <r>
    <x v="1"/>
    <s v="Integración de las Mesas Directivas de Casilla"/>
    <s v="Primera insaculación"/>
    <s v="INE"/>
    <s v="DECEYEC"/>
    <s v="7.10"/>
    <d v="2023-02-01T00:00:00"/>
    <d v="2023-02-07T00:00:00"/>
    <m/>
    <m/>
    <n v="1"/>
    <x v="2"/>
  </r>
  <r>
    <x v="1"/>
    <s v="Integración de las Mesas Directivas de Casilla"/>
    <s v="Sorteo de la letra a partir de la cual, con base en el apellido paterno, se seleccionará a las y los ciudadanos que integrarán las mesas directivas de casilla"/>
    <s v="INE"/>
    <s v="CG"/>
    <s v="7.11"/>
    <d v="2023-02-01T00:00:00"/>
    <d v="2023-02-28T00:00:00"/>
    <m/>
    <m/>
    <n v="1"/>
    <x v="2"/>
  </r>
  <r>
    <x v="1"/>
    <s v="Integración de las Mesas Directivas de Casilla"/>
    <s v="Primera etapa de capacitación a las personas insaculadas"/>
    <s v="INE"/>
    <s v="CD"/>
    <s v="7.12"/>
    <d v="2023-02-09T00:00:00"/>
    <d v="2023-03-31T00:00:00"/>
    <m/>
    <m/>
    <n v="1"/>
    <x v="2"/>
  </r>
  <r>
    <x v="1"/>
    <s v="Integración de las Mesas Directivas de Casilla"/>
    <s v="Segunda insaculación y designación de funcionarios para mesas directivas de casilla"/>
    <s v="INE"/>
    <s v="DECEYEC"/>
    <s v="7.13"/>
    <d v="2023-04-01T00:00:00"/>
    <d v="2023-04-08T00:00:00"/>
    <m/>
    <m/>
    <n v="1"/>
    <x v="2"/>
  </r>
  <r>
    <x v="1"/>
    <s v="Integración de las Mesas Directivas de Casilla"/>
    <s v="Segunda etapa de capacitación a funcionarios de mesa directiva de casilla y simulacros"/>
    <s v="INE"/>
    <s v="CD"/>
    <s v="7.14"/>
    <d v="2023-04-09T00:00:00"/>
    <d v="2023-06-03T00:00:00"/>
    <m/>
    <m/>
    <n v="1"/>
    <x v="2"/>
  </r>
  <r>
    <x v="1"/>
    <s v="Integración de las Mesas Directivas de Casilla"/>
    <s v="Entrega de reconocimientos a funcionarios de mesas directivas de casilla"/>
    <s v="INE"/>
    <s v="CD"/>
    <s v="7.15"/>
    <d v="2023-06-04T00:00:00"/>
    <d v="2023-06-11T00:00:00"/>
    <m/>
    <m/>
    <n v="1"/>
    <x v="2"/>
  </r>
  <r>
    <x v="1"/>
    <s v="Fiscalización"/>
    <s v="Planeación de la Fiscalización"/>
    <s v="INE"/>
    <s v="UTF"/>
    <s v="8.1"/>
    <d v="2022-10-01T00:00:00"/>
    <d v="2023-06-04T00:00:00"/>
    <d v="2022-10-01T00:00:00"/>
    <m/>
    <n v="4"/>
    <x v="1"/>
  </r>
  <r>
    <x v="1"/>
    <s v="Fiscalización"/>
    <s v="Fiscalización del periodo de precampaña y obtención del apoyo de la ciudadanía"/>
    <s v="INE"/>
    <s v="UTF"/>
    <s v="8.2"/>
    <d v="2022-12-15T00:00:00"/>
    <d v="2023-03-26T00:00:00"/>
    <m/>
    <m/>
    <n v="1"/>
    <x v="2"/>
  </r>
  <r>
    <x v="1"/>
    <s v="Fiscalización"/>
    <s v="Fiscalización del periodo de campaña"/>
    <s v="INE"/>
    <s v="UTF"/>
    <s v="8.3"/>
    <d v="2023-04-03T00:00:00"/>
    <d v="2023-07-23T00:00:00"/>
    <m/>
    <m/>
    <n v="1"/>
    <x v="2"/>
  </r>
  <r>
    <x v="1"/>
    <s v="Obligaciones y prerrogativas financieras de los partidos, candidaturas y candidaturas independientes. "/>
    <s v="Aprobación de topes de gastos de precampaña Gubernatura"/>
    <s v="OPL"/>
    <s v="CG"/>
    <s v="9.1"/>
    <d v="2023-01-01T00:00:00"/>
    <d v="2023-01-13T00:00:00"/>
    <m/>
    <m/>
    <n v="1"/>
    <x v="2"/>
  </r>
  <r>
    <x v="1"/>
    <s v="Obligaciones y prerrogativas financieras de los partidos, candidaturas y candidaturas independientes. "/>
    <s v="Aprobación de los límites de financiamiento privado, aportaciones de militantes, simpatizantes y precandidaturas o candidaturas; así como el límite individual de aportaciones para Gubernatura"/>
    <s v="OPL"/>
    <s v="CG"/>
    <s v="9.3"/>
    <d v="2023-01-01T00:00:00"/>
    <d v="2023-01-07T00:00:00"/>
    <m/>
    <m/>
    <n v="1"/>
    <x v="2"/>
  </r>
  <r>
    <x v="1"/>
    <s v="Obligaciones y prerrogativas financieras de los partidos, candidaturas y candidaturas independientes. "/>
    <s v="Aprobación de topes de gastos para el periodo de obtención del apoyo ciudadano para Gubernatura"/>
    <s v="OPL"/>
    <s v="CG"/>
    <s v="9.5"/>
    <d v="2022-11-01T00:00:00"/>
    <d v="2022-11-09T00:00:00"/>
    <d v="2022-11-01T00:00:00"/>
    <d v="2022-11-07T00:00:00"/>
    <n v="2"/>
    <x v="0"/>
  </r>
  <r>
    <x v="1"/>
    <s v="Obligaciones y prerrogativas financieras de los partidos, candidaturas y candidaturas independientes. "/>
    <s v="Aprobación de topes de gastos de campaña para Gubernatura"/>
    <s v="OPL"/>
    <s v="CG"/>
    <s v="9.7"/>
    <d v="2023-01-01T00:00:00"/>
    <d v="2023-04-02T00:00:00"/>
    <m/>
    <m/>
    <n v="1"/>
    <x v="2"/>
  </r>
  <r>
    <x v="1"/>
    <s v="Candidaturas Independientes"/>
    <s v="Emisión de la convocatoria para la ciudadanía interesada en participar a una Candidatura Independiente"/>
    <s v="OPL"/>
    <s v="CG"/>
    <s v="10.1"/>
    <d v="2022-10-12T00:00:00"/>
    <d v="2022-10-20T00:00:00"/>
    <d v="2022-10-01T00:00:00"/>
    <d v="2022-10-12T00:00:00"/>
    <n v="2"/>
    <x v="0"/>
  </r>
  <r>
    <x v="1"/>
    <s v="Candidaturas Independientes"/>
    <s v="Recepción de escrito de intención y documentación anexa de las y los ciudadanos que aspiren a la candidatura independiente para Gubernatura"/>
    <s v="OPL"/>
    <s v="OD"/>
    <s v="10.2"/>
    <d v="2022-10-13T00:00:00"/>
    <d v="2022-11-25T00:00:00"/>
    <d v="2022-10-13T00:00:00"/>
    <m/>
    <n v="4"/>
    <x v="1"/>
  </r>
  <r>
    <x v="1"/>
    <s v="Candidaturas Independientes"/>
    <s v="Resolución sobre procedencia de manifestación de intención de las y los aspirantes a candidaturas independientes para Gubernatura"/>
    <s v="OPL"/>
    <s v="CG"/>
    <s v="10.4"/>
    <d v="2022-12-14T00:00:00"/>
    <d v="2022-12-14T00:00:00"/>
    <m/>
    <m/>
    <n v="1"/>
    <x v="2"/>
  </r>
  <r>
    <x v="1"/>
    <s v="Candidaturas Independientes"/>
    <s v="Plazo para obtener el apoyo ciudadano de las candidaturas independientes para Gubernatura"/>
    <s v="OPL"/>
    <s v="OD"/>
    <s v="10.6"/>
    <d v="2022-12-15T00:00:00"/>
    <d v="2023-02-12T00:00:00"/>
    <m/>
    <m/>
    <n v="1"/>
    <x v="2"/>
  </r>
  <r>
    <x v="1"/>
    <s v="Candidaturas Independientes"/>
    <s v="Verificar la situación registral de las y los ciudadanos inscritos en la Lista Nominal, que presenten las y los Aspirantes a Candidaturas Independientes para los diversos cargos de elección popular a nivel local"/>
    <s v="INE/OPL"/>
    <s v="DERFE"/>
    <s v="10.8"/>
    <d v="2022-12-15T00:00:00"/>
    <d v="2023-02-12T00:00:00"/>
    <m/>
    <m/>
    <n v="1"/>
    <x v="2"/>
  </r>
  <r>
    <x v="1"/>
    <s v="Candidaturas Independientes"/>
    <s v="Plazo para otorgar las constancias de porcentaje a favor de la o el aspirante a la candidatura independiente para Gubernatura"/>
    <s v="OPL"/>
    <s v="CG"/>
    <s v="10.9"/>
    <d v="2023-03-06T00:00:00"/>
    <d v="2023-03-09T00:00:00"/>
    <m/>
    <m/>
    <n v="1"/>
    <x v="2"/>
  </r>
  <r>
    <x v="1"/>
    <s v="Candidaturas"/>
    <s v="Aprobación de la distribución de financiamiento público para partidos políticos"/>
    <s v="OPL"/>
    <s v="CG"/>
    <s v="11.1"/>
    <d v="2023-01-01T00:00:00"/>
    <d v="2023-04-02T00:00:00"/>
    <m/>
    <m/>
    <n v="1"/>
    <x v="2"/>
  </r>
  <r>
    <x v="1"/>
    <s v="Candidaturas"/>
    <s v="Registro de plataformas electorales"/>
    <s v="OPL"/>
    <s v="CG"/>
    <s v="11.2"/>
    <d v="2023-03-13T00:00:00"/>
    <d v="2023-03-17T00:00:00"/>
    <m/>
    <m/>
    <n v="1"/>
    <x v="2"/>
  </r>
  <r>
    <x v="1"/>
    <s v="Candidaturas"/>
    <s v="Solicitud de registro de convenio de coalición para Gubernatura"/>
    <s v="OPL"/>
    <s v="CG"/>
    <s v="11.3"/>
    <d v="2022-12-14T00:00:00"/>
    <d v="2023-01-14T00:00:00"/>
    <m/>
    <m/>
    <n v="1"/>
    <x v="2"/>
  </r>
  <r>
    <x v="1"/>
    <s v="Candidaturas"/>
    <s v="Resolución sobre Convenio de Coalición para Gubernatura"/>
    <s v="OPL"/>
    <s v="CG"/>
    <s v="11.5"/>
    <d v="2022-12-24T00:00:00"/>
    <d v="2023-01-24T00:00:00"/>
    <m/>
    <m/>
    <n v="1"/>
    <x v="2"/>
  </r>
  <r>
    <x v="1"/>
    <s v="Candidaturas"/>
    <s v="Precampaña para Gubernatura"/>
    <s v="OPL"/>
    <s v="CG"/>
    <s v="11.7"/>
    <d v="2023-01-14T00:00:00"/>
    <d v="2023-02-12T00:00:00"/>
    <m/>
    <m/>
    <n v="1"/>
    <x v="2"/>
  </r>
  <r>
    <x v="1"/>
    <s v="Candidaturas"/>
    <s v="Solicitud de registro de Candidaturas para Gubernatura"/>
    <s v="OPL"/>
    <s v="CG/OD"/>
    <s v="11.9"/>
    <d v="2023-03-18T00:00:00"/>
    <d v="2023-03-27T00:00:00"/>
    <m/>
    <m/>
    <n v="1"/>
    <x v="2"/>
  </r>
  <r>
    <x v="1"/>
    <s v="Candidaturas"/>
    <s v="Resolución para aprobar las candidaturas para Gubernatura"/>
    <s v="OPL"/>
    <s v="CG"/>
    <s v="11.12"/>
    <d v="2023-04-02T00:00:00"/>
    <d v="2023-04-02T00:00:00"/>
    <m/>
    <m/>
    <n v="1"/>
    <x v="2"/>
  </r>
  <r>
    <x v="1"/>
    <s v="Candidaturas"/>
    <s v="Solicitud de registro de candidaturas comunes para Gubernatura"/>
    <s v="OPL"/>
    <s v="CG"/>
    <s v="11.15"/>
    <d v="2022-12-14T00:00:00"/>
    <d v="2023-01-14T00:00:00"/>
    <m/>
    <m/>
    <n v="1"/>
    <x v="2"/>
  </r>
  <r>
    <x v="1"/>
    <s v="Candidaturas"/>
    <s v="Resolución para aprobar convenio de candidaturas comunes para Gubernatura"/>
    <s v="OPL"/>
    <s v="CG"/>
    <s v="11.16"/>
    <d v="2022-12-19T00:00:00"/>
    <d v="2023-01-19T00:00:00"/>
    <m/>
    <m/>
    <n v="1"/>
    <x v="2"/>
  </r>
  <r>
    <x v="1"/>
    <s v="Candidaturas"/>
    <s v="Campaña para Gubernatura"/>
    <s v="OPL"/>
    <s v="CG"/>
    <s v="11.17"/>
    <d v="2023-04-03T00:00:00"/>
    <d v="2023-05-31T00:00:00"/>
    <m/>
    <m/>
    <n v="1"/>
    <x v="2"/>
  </r>
  <r>
    <x v="1"/>
    <s v="Sistema “CANDIDATAS Y CANDIDATOS, CONÓCELES”"/>
    <s v="Instalación de la Comisión en la que se reporten los trabajos de implementación y operación del Sistema"/>
    <s v="OPL"/>
    <s v="CG"/>
    <s v="12.1"/>
    <d v="2022-09-12T00:00:00"/>
    <d v="2022-09-12T00:00:00"/>
    <d v="2022-09-12T00:00:00"/>
    <d v="2022-09-12T00:00:00"/>
    <n v="2"/>
    <x v="0"/>
  </r>
  <r>
    <x v="1"/>
    <s v="Sistema “CANDIDATAS Y CANDIDATOS, CONÓCELES”"/>
    <s v="Designación o ratificación de la instancia interna responsable de coordinar el Sistema"/>
    <s v="OPL"/>
    <s v="CG"/>
    <s v="12.2"/>
    <d v="2022-09-12T00:00:00"/>
    <d v="2022-09-12T00:00:00"/>
    <d v="2022-09-12T00:00:00"/>
    <d v="2022-09-12T00:00:00"/>
    <n v="2"/>
    <x v="0"/>
  </r>
  <r>
    <x v="1"/>
    <s v="Sistema “CANDIDATAS Y CANDIDATOS, CONÓCELES”"/>
    <s v="Informes mensuales sobre el avance en la implementación y operación del Sistema"/>
    <s v="OPL"/>
    <s v="CG"/>
    <s v="12.3"/>
    <d v="2022-11-01T00:00:00"/>
    <d v="2023-06-05T00:00:00"/>
    <d v="2022-11-01T00:00:00"/>
    <m/>
    <n v="4"/>
    <x v="1"/>
  </r>
  <r>
    <x v="1"/>
    <s v="Sistema “CANDIDATAS Y CANDIDATOS, CONÓCELES”"/>
    <s v="Determinar si la implementación y operación del Sistema es por el OPL, o con el apoyo de un tercero"/>
    <s v="OPL"/>
    <s v="CG"/>
    <s v="12.4"/>
    <d v="2022-10-01T00:00:00"/>
    <d v="2022-10-04T00:00:00"/>
    <d v="2022-10-01T00:00:00"/>
    <d v="2022-10-03T00:00:00"/>
    <n v="2"/>
    <x v="0"/>
  </r>
  <r>
    <x v="1"/>
    <s v="Sistema “CANDIDATAS Y CANDIDATOS, CONÓCELES”"/>
    <s v="Plan de trabajo para la implementación del Sistema y los procesos asociados"/>
    <s v="OPL"/>
    <s v="CG"/>
    <s v="12.5"/>
    <d v="2022-11-01T00:00:00"/>
    <d v="2022-11-04T00:00:00"/>
    <d v="2022-11-01T00:00:00"/>
    <d v="2022-11-04T00:00:00"/>
    <n v="2"/>
    <x v="0"/>
  </r>
  <r>
    <x v="1"/>
    <s v="Sistema “CANDIDATAS Y CANDIDATOS, CONÓCELES”"/>
    <s v="Acuerdo por el que se determina el proceso técnico operativo"/>
    <s v="OPL"/>
    <s v="CG"/>
    <s v="12.6"/>
    <d v="2023-01-01T00:00:00"/>
    <d v="2023-01-04T00:00:00"/>
    <m/>
    <m/>
    <n v="1"/>
    <x v="2"/>
  </r>
  <r>
    <x v="1"/>
    <s v="Sistema “CANDIDATAS Y CANDIDATOS, CONÓCELES”"/>
    <s v="Remision del listado que contiene las candidaturas aprobadas"/>
    <s v="OPL"/>
    <s v="CG"/>
    <s v="12.7"/>
    <d v="2023-03-29T00:00:00"/>
    <d v="2023-04-02T00:00:00"/>
    <m/>
    <m/>
    <n v="1"/>
    <x v="2"/>
  </r>
  <r>
    <x v="1"/>
    <s v="Sistema “CANDIDATAS Y CANDIDATOS, CONÓCELES”"/>
    <s v="Remision de los listados que contienen las candidaturas sustituidas aprobadas"/>
    <s v="OPL"/>
    <s v="CG/OD"/>
    <s v="12.8"/>
    <d v="2023-04-02T00:00:00"/>
    <d v="2023-06-05T00:00:00"/>
    <m/>
    <m/>
    <n v="1"/>
    <x v="2"/>
  </r>
  <r>
    <x v="1"/>
    <s v="Sistema “CANDIDATAS Y CANDIDATOS, CONÓCELES”"/>
    <s v="Versión final del prototipo navegable del sitio de publicación y el formato de base de datos que se utilizará en la operación del Sistema"/>
    <s v="OPL"/>
    <s v="CG"/>
    <s v="12.9"/>
    <d v="2023-02-01T00:00:00"/>
    <d v="2023-02-04T00:00:00"/>
    <m/>
    <m/>
    <n v="1"/>
    <x v="2"/>
  </r>
  <r>
    <x v="1"/>
    <s v="Sistema “CANDIDATAS Y CANDIDATOS, CONÓCELES”"/>
    <s v="Acuerdo por el que se determina la fecha de inicio de la publicación de la información en el Sistema"/>
    <s v="OPL"/>
    <s v="CG"/>
    <s v="12.10"/>
    <d v="2023-01-01T00:00:00"/>
    <d v="2023-04-04T00:00:00"/>
    <m/>
    <m/>
    <n v="1"/>
    <x v="2"/>
  </r>
  <r>
    <x v="1"/>
    <s v="Sistema “CANDIDATAS Y CANDIDATOS, CONÓCELES”"/>
    <s v="Pruebas de funcionamiento del sistema y envío de los informes a las Unidad Responsables del INE, a través de la UTVOPL"/>
    <s v="OPL"/>
    <s v="CG"/>
    <s v="12.11"/>
    <d v="2023-02-05T00:00:00"/>
    <d v="2023-03-26T00:00:00"/>
    <m/>
    <m/>
    <n v="1"/>
    <x v="2"/>
  </r>
  <r>
    <x v="1"/>
    <s v="Sistema “CANDIDATAS Y CANDIDATOS, CONÓCELES”"/>
    <s v="Presentar ante el Consejo General el informe del avance cuantitativo en la captura de la información en el Sistema de abril"/>
    <s v="OPL"/>
    <s v="CG"/>
    <s v="12.12"/>
    <d v="2023-04-26T00:00:00"/>
    <d v="2023-04-26T00:00:00"/>
    <m/>
    <m/>
    <n v="1"/>
    <x v="2"/>
  </r>
  <r>
    <x v="1"/>
    <s v="Sistema “CANDIDATAS Y CANDIDATOS, CONÓCELES”"/>
    <s v="Remisión a las Unidades Responsables a través de la UTVOPL, del informe del avance cuantitativo de abril"/>
    <s v="OPL"/>
    <s v="OPL/UTIGyND/UTTyPDP/UTVOPL"/>
    <s v="12.13"/>
    <d v="2023-04-27T00:00:00"/>
    <d v="2023-04-27T00:00:00"/>
    <m/>
    <m/>
    <n v="1"/>
    <x v="2"/>
  </r>
  <r>
    <x v="1"/>
    <s v="Sistema “CANDIDATAS Y CANDIDATOS, CONÓCELES”"/>
    <s v="Presentar ante el Consejo General el informe del avance cuantitativo en la captura de la información en el Sistema, de mayo"/>
    <s v="OPL"/>
    <s v="CG"/>
    <s v="12.14"/>
    <d v="2023-05-29T00:00:00"/>
    <d v="2023-05-29T00:00:00"/>
    <m/>
    <m/>
    <n v="1"/>
    <x v="2"/>
  </r>
  <r>
    <x v="1"/>
    <s v="Sistema “CANDIDATAS Y CANDIDATOS, CONÓCELES”"/>
    <s v="Remisión a las Unidades Responsables a través de la UTVOPL, del informe del avance cuantitativo del mes de mayo"/>
    <s v="OPL"/>
    <s v="OPL/UTIGyND/UTTyPDP/UTVOPL"/>
    <s v="12.15"/>
    <d v="2023-05-30T00:00:00"/>
    <d v="2023-05-30T00:00:00"/>
    <m/>
    <m/>
    <n v="1"/>
    <x v="2"/>
  </r>
  <r>
    <x v="1"/>
    <s v="Sistema “CANDIDATAS Y CANDIDATOS, CONÓCELES”"/>
    <s v="Informe final, para reportar los resultados finales de la captura de la información con base en la metodología, proporcionada por el INE, para el análisis cualitativo de la información capturada en el Sistema"/>
    <s v="OPL"/>
    <s v="CG"/>
    <s v="12.16"/>
    <d v="2023-10-01T00:00:00"/>
    <d v="2023-10-04T00:00:00"/>
    <m/>
    <m/>
    <n v="1"/>
    <x v="2"/>
  </r>
  <r>
    <x v="1"/>
    <s v="Sistema “CANDIDATAS Y CANDIDATOS, CONÓCELES”"/>
    <s v="Remisión del Informe final de los resultados finales de la captura de la información con base en la metodología, proporcionada por el INE"/>
    <s v="OPL"/>
    <s v="CG"/>
    <s v="12.17"/>
    <d v="2023-10-05T00:00:00"/>
    <d v="2023-10-09T00:00:00"/>
    <m/>
    <m/>
    <n v="1"/>
    <x v="2"/>
  </r>
  <r>
    <x v="1"/>
    <s v="Difusión de propaganda gubernamental"/>
    <s v="Verificación de solicitudes de difusión de propaganda gubernamental de entes públicos conforme a los criterios jurisdiccionales y administrativos para su difusión"/>
    <s v="INE"/>
    <s v="DEPPP/CG"/>
    <s v="13.1"/>
    <d v="2023-03-03T00:00:00"/>
    <d v="2023-04-01T00:00:00"/>
    <m/>
    <m/>
    <n v="1"/>
    <x v="2"/>
  </r>
  <r>
    <x v="1"/>
    <s v="Difusión de propaganda gubernamental"/>
    <s v="Presentar ante CG el Acuerdo que da respuesta a las consultas relacionadas con propaganda gubernamental y se desechen las solicitudes extemporáneas"/>
    <s v="INE"/>
    <s v="DEPPP"/>
    <s v="13.2"/>
    <d v="2023-03-24T00:00:00"/>
    <d v="2023-04-01T00:00:00"/>
    <m/>
    <m/>
    <n v="1"/>
    <x v="2"/>
  </r>
  <r>
    <x v="1"/>
    <s v="Debates"/>
    <s v="Aprobación de las fechas en que se celebrarán los debates para gubernatura"/>
    <s v="OPL"/>
    <s v="CG"/>
    <s v="14.1"/>
    <d v="2023-01-01T00:00:00"/>
    <d v="2023-04-02T00:00:00"/>
    <m/>
    <m/>
    <n v="1"/>
    <x v="2"/>
  </r>
  <r>
    <x v="1"/>
    <s v="Debates"/>
    <s v="Realización del primer debate para gubernatura"/>
    <s v="OPL"/>
    <s v="CG"/>
    <s v="14.2"/>
    <d v="2023-04-03T00:00:00"/>
    <d v="2023-05-31T00:00:00"/>
    <m/>
    <m/>
    <n v="1"/>
    <x v="2"/>
  </r>
  <r>
    <x v="1"/>
    <s v="Debates"/>
    <s v="Realización del segundo debate para gubernatura"/>
    <s v="OPL"/>
    <s v="CG"/>
    <s v="14.3"/>
    <d v="2023-04-03T00:00:00"/>
    <d v="2023-05-31T00:00:00"/>
    <m/>
    <m/>
    <n v="1"/>
    <x v="2"/>
  </r>
  <r>
    <x v="1"/>
    <s v="Documentación y material electoral"/>
    <s v="Entrega a la Junta Local Ejecutiva del INE, de los diseños y especificaciones técnicas de la documentación y materiales electorales, en medios impresos y electrónicos"/>
    <s v="OPL"/>
    <s v="CG"/>
    <s v="15.1"/>
    <d v="2022-09-01T00:00:00"/>
    <d v="2022-09-30T00:00:00"/>
    <d v="2022-09-01T00:00:00"/>
    <d v="2022-09-30T00:00:00"/>
    <n v="2"/>
    <x v="0"/>
  </r>
  <r>
    <x v="1"/>
    <s v="Documentación y material electoral"/>
    <s v="Revisión de los documentos y materiales electorales y especificaciones técnicas, presentadas por el OPL"/>
    <s v="INE"/>
    <s v="JLE"/>
    <s v="15.2"/>
    <d v="2022-09-15T00:00:00"/>
    <d v="2022-12-15T00:00:00"/>
    <d v="2022-09-15T00:00:00"/>
    <d v="2022-10-03T00:00:00"/>
    <n v="2"/>
    <x v="0"/>
  </r>
  <r>
    <x v="1"/>
    <s v="Documentación y material electoral"/>
    <s v="En su caso, atención y presentación, de los cambios pertinentes, conforme a las observaciones emitidas por la Junta Local Ejecutiva del INE"/>
    <s v="OPL"/>
    <s v="CG"/>
    <s v="15.3"/>
    <d v="2022-09-15T00:00:00"/>
    <d v="2022-12-16T00:00:00"/>
    <d v="2022-09-15T00:00:00"/>
    <d v="2022-10-06T00:00:00"/>
    <n v="2"/>
    <x v="0"/>
  </r>
  <r>
    <x v="1"/>
    <s v="Documentación y material electoral"/>
    <s v="Validación de los documentos y materiales electorales y especificaciones técnicas, con las observaciones subsanadas"/>
    <s v="INE"/>
    <s v="DEOE"/>
    <s v="15.4"/>
    <d v="2022-10-30T00:00:00"/>
    <d v="2022-12-15T00:00:00"/>
    <d v="2022-10-30T00:00:00"/>
    <d v="2022-10-31T00:00:00"/>
    <n v="2"/>
    <x v="0"/>
  </r>
  <r>
    <x v="1"/>
    <s v="Documentación y material electoral"/>
    <s v="Aprobación de la documentación y material electoral"/>
    <s v="OPL"/>
    <s v="CG"/>
    <s v="15.5"/>
    <d v="2022-11-14T00:00:00"/>
    <d v="2022-12-30T00:00:00"/>
    <d v="2022-11-14T00:00:00"/>
    <m/>
    <n v="4"/>
    <x v="1"/>
  </r>
  <r>
    <x v="1"/>
    <s v="Documentación y material electoral"/>
    <s v="Supervisiones respecto de los procedimientos de adjudicación, de impresión y producción de la documentación y materiales electorales"/>
    <s v="INE"/>
    <s v="DEOE"/>
    <s v="15.6"/>
    <d v="2023-02-15T00:00:00"/>
    <d v="2023-05-15T00:00:00"/>
    <m/>
    <m/>
    <n v="1"/>
    <x v="2"/>
  </r>
  <r>
    <x v="1"/>
    <s v="Documentación y material electoral"/>
    <s v="Entrega a la Dirección Ejecutiva de Organización Electoral del INE, del Reporte con los resultados de las verificaciones de las medidas de seguridad en la documentación electoral y líquido indeleble"/>
    <s v="OPL"/>
    <s v="CG"/>
    <s v="15.7"/>
    <d v="2023-05-24T00:00:00"/>
    <d v="2023-06-16T00:00:00"/>
    <m/>
    <m/>
    <n v="1"/>
    <x v="2"/>
  </r>
  <r>
    <x v="1"/>
    <s v="Documentación y material electoral"/>
    <s v="Designación de la persona responsable de llevar el control sobre la asignación de los folios de las boletas que se distribuirán en cada mesa directiva de casilla"/>
    <s v="OPL"/>
    <s v="CG/OD"/>
    <s v="15.8"/>
    <d v="2023-03-01T00:00:00"/>
    <d v="2023-03-30T00:00:00"/>
    <m/>
    <m/>
    <n v="1"/>
    <x v="2"/>
  </r>
  <r>
    <x v="1"/>
    <s v="Documentación y material electoral"/>
    <s v="Aprobación de SE y CAE, así como de personal que auxiliará en el procedimiento de conteo, sellado y agrupamiento de las boletas electorales; así como la integración de documentación que será entregada a las presidencias de mesa directiva de casilla"/>
    <s v="OPL"/>
    <s v="OD"/>
    <s v="15.9"/>
    <d v="2023-04-23T00:00:00"/>
    <d v="2023-05-10T00:00:00"/>
    <m/>
    <m/>
    <n v="1"/>
    <x v="2"/>
  </r>
  <r>
    <x v="1"/>
    <s v="Documentación y material electoral"/>
    <s v="Recepción de las boletas electorales por el órgano competente que realizará el conteo, sellado y agrupamiento"/>
    <s v="OPL"/>
    <s v="CG/OD"/>
    <s v="15.10"/>
    <d v="2023-05-15T00:00:00"/>
    <d v="2023-05-20T00:00:00"/>
    <m/>
    <m/>
    <n v="1"/>
    <x v="2"/>
  </r>
  <r>
    <x v="1"/>
    <s v="Documentación y material electoral"/>
    <s v="Conteo, sellado y agrupamiento de boletas e integración de la caja paquete electoral"/>
    <s v="OPL"/>
    <s v="CG/OD"/>
    <s v="15.11"/>
    <d v="2023-05-15T00:00:00"/>
    <d v="2023-05-26T00:00:00"/>
    <m/>
    <m/>
    <n v="1"/>
    <x v="2"/>
  </r>
  <r>
    <x v="1"/>
    <s v="Documentación y material electoral"/>
    <s v="Distribución de la documentación y materiales electorales a las Presidencias de mesa directiva de casilla"/>
    <s v="OPL"/>
    <s v="OD"/>
    <s v="15.12"/>
    <d v="2023-05-29T00:00:00"/>
    <d v="2023-06-02T00:00:00"/>
    <m/>
    <m/>
    <n v="1"/>
    <x v="2"/>
  </r>
  <r>
    <x v="1"/>
    <s v="Documentación y material electoral"/>
    <s v="Remisión de los recibos de la entrega de la documentación y materiales electorales al Consejo General del OPL"/>
    <s v="INE"/>
    <s v="JLE"/>
    <s v="15.13"/>
    <d v="2023-06-26T00:00:00"/>
    <d v="2023-06-30T00:00:00"/>
    <m/>
    <m/>
    <n v="1"/>
    <x v="2"/>
  </r>
  <r>
    <x v="1"/>
    <s v="Jornada Electoral"/>
    <s v="Aprobación del Programa de Operación del SIJE 2023"/>
    <s v="INE"/>
    <s v="CG"/>
    <s v="16.1"/>
    <d v="2022-08-01T00:00:00"/>
    <d v="2022-08-31T00:00:00"/>
    <d v="2022-08-01T00:00:00"/>
    <d v="2022-10-24T00:00:00"/>
    <n v="3"/>
    <x v="3"/>
  </r>
  <r>
    <x v="1"/>
    <s v="Jornada Electoral"/>
    <s v="Aprobación de las metas del SIJE 2023"/>
    <s v="INE"/>
    <s v="CG"/>
    <s v="16.2"/>
    <d v="2023-03-01T00:00:00"/>
    <d v="2023-03-31T00:00:00"/>
    <m/>
    <m/>
    <n v="1"/>
    <x v="2"/>
  </r>
  <r>
    <x v="1"/>
    <s v="Jornada Electoral"/>
    <s v="Presentación del Manual de Operación del SIJE 2023"/>
    <s v="INE"/>
    <s v="COTSPEL"/>
    <s v="16.3"/>
    <d v="2023-03-01T00:00:00"/>
    <d v="2023-03-31T00:00:00"/>
    <m/>
    <m/>
    <n v="1"/>
    <x v="2"/>
  </r>
  <r>
    <x v="1"/>
    <s v="Jornada Electoral"/>
    <s v="Realización de pruebas del SIJE 2023"/>
    <s v="INE"/>
    <s v="DEOE"/>
    <s v="16.4"/>
    <d v="2023-04-10T00:00:00"/>
    <d v="2023-04-20T00:00:00"/>
    <m/>
    <m/>
    <n v="1"/>
    <x v="2"/>
  </r>
  <r>
    <x v="1"/>
    <s v="Jornada Electoral"/>
    <s v="Desarrollo del primer simulacro del SIJE"/>
    <s v="INE/OPL"/>
    <s v="DEOE/OD"/>
    <s v="16.5"/>
    <d v="2023-04-27T00:00:00"/>
    <d v="2023-04-27T00:00:00"/>
    <m/>
    <m/>
    <n v="1"/>
    <x v="2"/>
  </r>
  <r>
    <x v="1"/>
    <s v="Jornada Electoral"/>
    <s v="Desarrollo del segundo simulacro del SIJE"/>
    <s v="INE/OPL"/>
    <s v="DEOE/OD"/>
    <s v="16.6"/>
    <d v="2023-05-07T00:00:00"/>
    <d v="2023-05-07T00:00:00"/>
    <m/>
    <m/>
    <n v="1"/>
    <x v="2"/>
  </r>
  <r>
    <x v="1"/>
    <s v="Jornada Electoral"/>
    <s v="Desarrollo del tercer simulacro del SIJE"/>
    <s v="INE/OPL"/>
    <s v="DEOE/OD"/>
    <s v="16.7"/>
    <d v="2023-05-21T00:00:00"/>
    <d v="2023-05-21T00:00:00"/>
    <m/>
    <m/>
    <n v="1"/>
    <x v="2"/>
  </r>
  <r>
    <x v="1"/>
    <s v="Jornada Electoral"/>
    <s v="Jornada Electoral"/>
    <s v="OPL"/>
    <s v="CG/OD"/>
    <s v="16.8"/>
    <d v="2023-06-04T00:00:00"/>
    <d v="2023-06-04T00:00:00"/>
    <m/>
    <m/>
    <n v="1"/>
    <x v="2"/>
  </r>
  <r>
    <x v="1"/>
    <s v="Bodegas electorales"/>
    <s v="Determinación de los lugares que ocuparán las bodegas electorales para el resguardo de la documentación electoral"/>
    <s v="OPL"/>
    <s v="CG/OD"/>
    <s v="17.1"/>
    <d v="2023-02-01T00:00:00"/>
    <d v="2023-02-28T00:00:00"/>
    <m/>
    <m/>
    <n v="1"/>
    <x v="2"/>
  </r>
  <r>
    <x v="1"/>
    <s v="Bodegas electorales"/>
    <s v="Verificación por parte de los órganos desconcentrados del INE de las condiciones y equipamiento de las bodegas electorales del OPL y  determinación de los compromisos que consideren necesarios."/>
    <s v="INE/OPL"/>
    <s v="JLE/JDE/OD"/>
    <s v="17.2"/>
    <d v="2023-03-01T00:00:00"/>
    <d v="2023-03-18T00:00:00"/>
    <m/>
    <m/>
    <n v="1"/>
    <x v="2"/>
  </r>
  <r>
    <x v="1"/>
    <s v="Bodegas electorales"/>
    <s v="Informe que rinden las y los Presidentes de los organos competentes del OPL, sobre las condiciones de equipamiento, mecanismos de operación y medidas de seguridad de las bodegas electorales"/>
    <s v="OPL"/>
    <s v="OD"/>
    <s v="17.3"/>
    <d v="2023-03-01T00:00:00"/>
    <d v="2023-03-31T00:00:00"/>
    <m/>
    <m/>
    <n v="1"/>
    <x v="2"/>
  </r>
  <r>
    <x v="1"/>
    <s v="Bodegas electorales"/>
    <s v="Designación, por parte del órgano competente del OPL, del personal que tendrá acceso a la bodega electoral"/>
    <s v="OPL"/>
    <s v="CG/OD"/>
    <s v="17.4"/>
    <d v="2023-03-01T00:00:00"/>
    <d v="2023-03-30T00:00:00"/>
    <m/>
    <m/>
    <n v="1"/>
    <x v="2"/>
  </r>
  <r>
    <x v="1"/>
    <s v="Bodegas electorales"/>
    <s v="Segunda verificación por parte de los órganos desconcentrados del INE de las condiciones y equipamiento de las bodegas electorales del OPL"/>
    <s v="INE/OPL"/>
    <s v="JLE/JDE/OD"/>
    <s v="17.5"/>
    <d v="2023-03-27T00:00:00"/>
    <d v="2023-03-31T00:00:00"/>
    <m/>
    <m/>
    <n v="1"/>
    <x v="2"/>
  </r>
  <r>
    <x v="1"/>
    <s v="Bodegas electorales"/>
    <s v="Comprobar por parte de los órganos desconcentrados del INE, el cumplimiento de los compromisos adquiridos en la verificación de las condiciones y equipamiento de las bodegas electorales del OPL"/>
    <s v="INE"/>
    <s v="JLE/JDE"/>
    <s v="17.6"/>
    <d v="2023-03-27T00:00:00"/>
    <d v="2023-03-31T00:00:00"/>
    <m/>
    <m/>
    <n v="1"/>
    <x v="2"/>
  </r>
  <r>
    <x v="1"/>
    <s v="Bodegas electorales"/>
    <s v="Envío del informe final presentado ante el Consejo General, sobre las condiciones que guardan las bodegas electorales del Órgano Central y desconcentrados del OPL"/>
    <s v="INE/OPL"/>
    <s v="JLE/JDE/OD"/>
    <s v="17.7"/>
    <d v="2023-04-03T00:00:00"/>
    <d v="2023-04-07T00:00:00"/>
    <m/>
    <m/>
    <n v="1"/>
    <x v="2"/>
  </r>
  <r>
    <x v="1"/>
    <s v="Mecanismos de recolección"/>
    <s v="Entrega de estudios de factibilidad al OPL"/>
    <s v="INE"/>
    <s v="CL"/>
    <s v="18.1"/>
    <d v="2023-03-15T00:00:00"/>
    <d v="2023-03-31T00:00:00"/>
    <m/>
    <m/>
    <n v="1"/>
    <x v="2"/>
  </r>
  <r>
    <x v="1"/>
    <s v="Mecanismos de recolección"/>
    <s v="Entrega de observaciones a los estudios de factibilidad"/>
    <s v="OPL"/>
    <s v="CG"/>
    <s v="18.2"/>
    <d v="2023-04-01T00:00:00"/>
    <d v="2023-04-15T00:00:00"/>
    <m/>
    <m/>
    <n v="1"/>
    <x v="2"/>
  </r>
  <r>
    <x v="1"/>
    <s v="Mecanismos de recolección"/>
    <s v="Recorridos para verificar las propuestas de los mecanismos de recolección"/>
    <s v="INE/OPL"/>
    <s v="CD/OD"/>
    <s v="18.3"/>
    <d v="2023-04-01T00:00:00"/>
    <d v="2023-04-15T00:00:00"/>
    <m/>
    <m/>
    <n v="1"/>
    <x v="2"/>
  </r>
  <r>
    <x v="1"/>
    <s v="Mecanismos de recolección"/>
    <s v="Aprobación de los mecanismos de recolección"/>
    <s v="INE"/>
    <s v="CD"/>
    <s v="18.4"/>
    <d v="2023-04-20T00:00:00"/>
    <d v="2023-04-30T00:00:00"/>
    <m/>
    <m/>
    <n v="1"/>
    <x v="2"/>
  </r>
  <r>
    <x v="1"/>
    <s v="Mecanismos de recolección"/>
    <s v="Traslado y recolección de los paquetes electorales"/>
    <s v="INE"/>
    <s v="CD"/>
    <s v="18.5"/>
    <d v="2023-06-04T00:00:00"/>
    <d v="2023-06-05T00:00:00"/>
    <m/>
    <m/>
    <n v="1"/>
    <x v="2"/>
  </r>
  <r>
    <x v="1"/>
    <s v="Mecanismos de recolección"/>
    <s v="Acreditación de representantes de partidos políticos y candidaturas independientes ante los mecanismos de recolección"/>
    <s v="INE"/>
    <s v="CL/CD"/>
    <s v="18.6"/>
    <d v="2023-04-28T00:00:00"/>
    <d v="2023-06-01T00:00:00"/>
    <m/>
    <m/>
    <n v="1"/>
    <x v="2"/>
  </r>
  <r>
    <x v="1"/>
    <s v="Mecanismos de recolección"/>
    <s v="Sustitución de representantes de partidos políticos y candidaturas independientes ante los mecanismos de recolección"/>
    <s v="INE"/>
    <s v="CL/CD"/>
    <s v="18.7"/>
    <d v="2023-04-28T00:00:00"/>
    <d v="2023-06-02T00:00:00"/>
    <m/>
    <m/>
    <n v="1"/>
    <x v="2"/>
  </r>
  <r>
    <x v="1"/>
    <s v="Mecanismos de recolección"/>
    <s v="Entrega a la JLE del informe sobre la recepción de paquetes electorales en los órganos competentes"/>
    <s v="INE"/>
    <s v="CD"/>
    <s v="18.8"/>
    <d v="2023-06-05T00:00:00"/>
    <d v="2023-06-15T00:00:00"/>
    <m/>
    <m/>
    <n v="1"/>
    <x v="2"/>
  </r>
  <r>
    <x v="1"/>
    <s v="PREP"/>
    <s v="Instalar la Comisión en la que se reporten los trabajos de implementación y operación del PREP"/>
    <s v="OPL"/>
    <s v="CG"/>
    <s v="19.1"/>
    <d v="2022-09-09T00:00:00"/>
    <d v="2022-09-09T00:00:00"/>
    <d v="2022-09-09T00:00:00"/>
    <d v="2022-08-18T00:00:00"/>
    <n v="2"/>
    <x v="0"/>
  </r>
  <r>
    <x v="1"/>
    <s v="PREP"/>
    <s v="Designar o ratificar a la instancia interna responsable de coordinar el PREP"/>
    <s v="OPL"/>
    <s v="CG"/>
    <s v="19.2"/>
    <d v="2022-09-04T00:00:00"/>
    <d v="2022-09-04T00:00:00"/>
    <d v="2022-09-04T00:00:00"/>
    <d v="2022-09-02T00:00:00"/>
    <n v="2"/>
    <x v="0"/>
  </r>
  <r>
    <x v="1"/>
    <s v="PREP"/>
    <s v="Integrar el Comité Técnico Asesor del PREP"/>
    <s v="OPL"/>
    <s v="CG"/>
    <s v="19.3"/>
    <d v="2022-11-04T00:00:00"/>
    <d v="2022-11-04T00:00:00"/>
    <d v="2022-10-27T00:00:00"/>
    <d v="2022-10-27T00:00:00"/>
    <n v="2"/>
    <x v="0"/>
  </r>
  <r>
    <x v="1"/>
    <s v="PREP"/>
    <s v="Determinar si la implementación del PREP se realizará por el propio OPL o con el apoyo de un tercero"/>
    <s v="OPL"/>
    <s v="CG"/>
    <s v="19.4"/>
    <d v="2022-12-04T00:00:00"/>
    <d v="2022-12-04T00:00:00"/>
    <m/>
    <m/>
    <n v="1"/>
    <x v="2"/>
  </r>
  <r>
    <x v="1"/>
    <s v="PREP"/>
    <s v="Determinar el Proceso Técnico Operativo"/>
    <s v="OPL"/>
    <s v="CG"/>
    <s v="19.5"/>
    <d v="2023-01-04T00:00:00"/>
    <d v="2023-01-04T00:00:00"/>
    <m/>
    <m/>
    <n v="1"/>
    <x v="2"/>
  </r>
  <r>
    <x v="1"/>
    <s v="PREP"/>
    <s v="Determinar la ubicación, instalación y habilitación de los Centros de Acopio y Transmisión de Datos y, en su caso, el o los Centros de Captura y Verificación"/>
    <s v="OPL"/>
    <s v="CG"/>
    <s v="19.6"/>
    <d v="2023-02-04T00:00:00"/>
    <d v="2023-02-04T00:00:00"/>
    <m/>
    <m/>
    <n v="1"/>
    <x v="2"/>
  </r>
  <r>
    <x v="1"/>
    <s v="PREP"/>
    <s v="Designar al Ente Auditor"/>
    <s v="OPL"/>
    <s v="CG"/>
    <s v="19.7"/>
    <d v="2023-02-04T00:00:00"/>
    <d v="2023-02-04T00:00:00"/>
    <m/>
    <m/>
    <n v="1"/>
    <x v="2"/>
  </r>
  <r>
    <x v="1"/>
    <s v="PREP"/>
    <s v="Formalizar el instrumento jurídico celebrado entre el OPL y el ente auditor"/>
    <s v="OPL"/>
    <s v="CG"/>
    <s v="19.8"/>
    <d v="2023-03-04T00:00:00"/>
    <d v="2023-03-04T00:00:00"/>
    <m/>
    <m/>
    <n v="1"/>
    <x v="2"/>
  </r>
  <r>
    <x v="1"/>
    <s v="PREP"/>
    <s v="Realizar la prueba de funcionalidad del PREP"/>
    <s v="OPL"/>
    <s v="CG"/>
    <s v="19.9"/>
    <d v="2023-04-19T00:00:00"/>
    <d v="2023-04-19T00:00:00"/>
    <m/>
    <m/>
    <n v="1"/>
    <x v="2"/>
  </r>
  <r>
    <x v="1"/>
    <s v="PREP"/>
    <s v="Ejecutar el primer simulacro del PREP"/>
    <s v="OPL"/>
    <s v="CG"/>
    <s v="19.10"/>
    <d v="2023-05-14T00:00:00"/>
    <d v="2023-05-14T00:00:00"/>
    <m/>
    <m/>
    <n v="1"/>
    <x v="2"/>
  </r>
  <r>
    <x v="1"/>
    <s v="PREP"/>
    <s v="Ejecutar el segundo simulacro del PREP"/>
    <s v="OPL"/>
    <s v="CG"/>
    <s v="19.11"/>
    <d v="2023-05-21T00:00:00"/>
    <d v="2023-05-21T00:00:00"/>
    <m/>
    <m/>
    <n v="1"/>
    <x v="2"/>
  </r>
  <r>
    <x v="1"/>
    <s v="PREP"/>
    <s v="Ejecutar el tercer simulacro del PREP"/>
    <s v="OPL"/>
    <s v="CG"/>
    <s v="19.12"/>
    <d v="2023-05-28T00:00:00"/>
    <d v="2023-05-28T00:00:00"/>
    <m/>
    <m/>
    <n v="1"/>
    <x v="2"/>
  </r>
  <r>
    <x v="1"/>
    <s v="PREP"/>
    <s v="Operación del PREP"/>
    <s v="OPL"/>
    <s v="CG"/>
    <s v="19.13"/>
    <d v="2023-06-04T00:00:00"/>
    <d v="2023-06-05T00:00:00"/>
    <m/>
    <m/>
    <n v="1"/>
    <x v="2"/>
  </r>
  <r>
    <x v="1"/>
    <s v="Cómputos"/>
    <s v="Aprobación de los lineamientos de cómputo y del cuadernillo de consulta sobre votos válidos y votos nulos"/>
    <s v="OPL"/>
    <s v="CG"/>
    <s v="20.1"/>
    <d v="2023-02-21T00:00:00"/>
    <d v="2023-02-28T00:00:00"/>
    <m/>
    <m/>
    <n v="1"/>
    <x v="2"/>
  </r>
  <r>
    <x v="1"/>
    <s v="Cómputos"/>
    <s v="Remisión a la JLE en la entidad, de las propuestas de escenarios de cómputos, para la dictaminación de viabilidad"/>
    <s v="OPL"/>
    <s v="CG"/>
    <s v="20.2"/>
    <d v="2023-03-08T00:00:00"/>
    <d v="2023-03-13T00:00:00"/>
    <m/>
    <m/>
    <n v="1"/>
    <x v="2"/>
  </r>
  <r>
    <x v="1"/>
    <s v="Cómputos"/>
    <s v="Remisión de las observaciones a los escenarios de Cómputos al OPL y a su vez informar de las mismas a la UTVOPL"/>
    <s v="INE"/>
    <s v="JLE"/>
    <s v="20.3"/>
    <d v="2023-03-14T00:00:00"/>
    <d v="2023-03-26T00:00:00"/>
    <m/>
    <m/>
    <n v="1"/>
    <x v="2"/>
  </r>
  <r>
    <x v="1"/>
    <s v="Cómputos"/>
    <s v="Asignación de las y los SE y CAE contratados por el INE para los OD del OPL a fin de que apoyen en los cómputos de las elecciones locales"/>
    <s v="INE"/>
    <s v="CD"/>
    <s v="20.4"/>
    <d v="2023-05-01T00:00:00"/>
    <d v="2023-05-31T00:00:00"/>
    <m/>
    <m/>
    <n v="1"/>
    <x v="2"/>
  </r>
  <r>
    <x v="1"/>
    <s v="Cómputos"/>
    <s v="Aprobación por parte del órgano competente del OPL, del acuerdo mediante el cual se designa al personal que participará en las tareas de apoyo a los Cómputos Distritales"/>
    <s v="OPL"/>
    <s v="CG/OD"/>
    <s v="20.6"/>
    <d v="2023-05-01T00:00:00"/>
    <d v="2023-06-06T00:00:00"/>
    <m/>
    <m/>
    <n v="1"/>
    <x v="2"/>
  </r>
  <r>
    <x v="1"/>
    <s v="Cómputos"/>
    <s v="Aprobación por parte de los órganos competentes del OPL, de los distintos escenarios de cómputos"/>
    <s v="OPL"/>
    <s v="OD"/>
    <s v="20.7"/>
    <d v="2023-04-01T00:00:00"/>
    <d v="2023-04-15T00:00:00"/>
    <m/>
    <m/>
    <n v="1"/>
    <x v="2"/>
  </r>
  <r>
    <x v="1"/>
    <s v="Cómputos"/>
    <s v="El OPL informará el inicio de la creación del programa, sistema o herramienta informática a la UTVOPL y a la Junta Local del INE, así como de sus características y avances"/>
    <s v="OPL"/>
    <s v="CG"/>
    <s v="20.8"/>
    <d v="2023-02-01T00:00:00"/>
    <d v="2023-02-15T00:00:00"/>
    <m/>
    <m/>
    <n v="1"/>
    <x v="2"/>
  </r>
  <r>
    <x v="1"/>
    <s v="Cómputos"/>
    <s v="El OPL remitirá por conducto de la UTVOPL a la DEOE, y en forma directa a la Junta Local del INE, la dirección electrónica en la que se ubicará la aplicación, así como las claves y accesos necesarios para hacer pruebas y simulacros de captura"/>
    <s v="OPL"/>
    <s v="CG"/>
    <s v="20.9"/>
    <d v="2023-04-01T00:00:00"/>
    <d v="2023-04-07T00:00:00"/>
    <m/>
    <m/>
    <n v="1"/>
    <x v="2"/>
  </r>
  <r>
    <x v="1"/>
    <s v="Cómputos"/>
    <s v="El OPL informará de la liberación de la herramienta informática de Cómputos y de su conclusión a la DEOE, por conducto de la UTVOPL"/>
    <s v="OPL"/>
    <s v="CG"/>
    <s v="20.10"/>
    <d v="2023-04-16T00:00:00"/>
    <d v="2023-04-30T00:00:00"/>
    <m/>
    <m/>
    <n v="1"/>
    <x v="2"/>
  </r>
  <r>
    <x v="1"/>
    <s v="Cómputos"/>
    <s v="Presentación del Informe que describa las etapas concluidas para el desarrollo de la herramienta informática, dicho informe será remitido a la DEOE, a través de la UTVOPL y con copia de conocimiento a la Junta Local del INE"/>
    <s v="OPL"/>
    <s v="CG"/>
    <s v="20.11"/>
    <d v="2023-05-01T00:00:00"/>
    <d v="2023-05-07T00:00:00"/>
    <m/>
    <m/>
    <n v="1"/>
    <x v="2"/>
  </r>
  <r>
    <x v="1"/>
    <s v="Cómputos"/>
    <s v="Realización de dos simulacros en los órganos competentes del OPL sobre el desarrollo de los cómputos en los OD con el uso de la herramienta informática"/>
    <s v="OPL"/>
    <s v="CD"/>
    <s v="20.12"/>
    <d v="2023-05-08T00:00:00"/>
    <d v="2023-05-28T00:00:00"/>
    <m/>
    <m/>
    <n v="1"/>
    <x v="2"/>
  </r>
  <r>
    <x v="1"/>
    <s v="Cómputos"/>
    <s v="Aprobación por parte del órgano competente del OPL, del acuerdo por el que se habilitarán espacios para la instalación de grupos de trabajo y, en su caso, puntos de recuento"/>
    <s v="OPL"/>
    <s v="CG/OD"/>
    <s v="20.13"/>
    <d v="2023-06-06T00:00:00"/>
    <d v="2023-06-06T00:00:00"/>
    <m/>
    <m/>
    <n v="1"/>
    <x v="2"/>
  </r>
  <r>
    <x v="1"/>
    <s v="Cómputos"/>
    <s v="Cómputos Distritales"/>
    <s v="OPL"/>
    <s v="OD"/>
    <s v="20.14"/>
    <d v="2023-06-07T00:00:00"/>
    <d v="2023-06-10T00:00:00"/>
    <m/>
    <m/>
    <n v="1"/>
    <x v="2"/>
  </r>
  <r>
    <x v="1"/>
    <s v="Cómputos"/>
    <s v="Cómputo Estatal para la Gubernatura"/>
    <s v="OPL"/>
    <s v="CG"/>
    <s v="20.16"/>
    <d v="2023-06-08T00:00:00"/>
    <d v="2023-08-16T00:00:00"/>
    <m/>
    <m/>
    <n v="1"/>
    <x v="2"/>
  </r>
  <r>
    <x v="1"/>
    <s v="Conteo Rápido"/>
    <s v="Aprobación del Acuerdo de Integración del COTECORA"/>
    <s v="OPL"/>
    <s v="CG"/>
    <s v="21.1"/>
    <d v="2023-02-01T00:00:00"/>
    <d v="2023-02-03T00:00:00"/>
    <m/>
    <m/>
    <n v="1"/>
    <x v="2"/>
  </r>
  <r>
    <x v="1"/>
    <s v="Conteo Rápido"/>
    <s v="Seguimiento de las actividades del Comité Técnico Asesor del Conteo Rápido"/>
    <s v="OPL"/>
    <s v="CG"/>
    <s v="21.2"/>
    <d v="2023-02-01T00:00:00"/>
    <d v="2023-06-30T00:00:00"/>
    <m/>
    <m/>
    <n v="1"/>
    <x v="2"/>
  </r>
  <r>
    <x v="1"/>
    <s v="Conteo Rápido"/>
    <s v="Realización de pruebas de captura"/>
    <s v="OPL"/>
    <s v="CG"/>
    <s v="21.3"/>
    <d v="2023-04-10T00:00:00"/>
    <d v="2023-04-20T00:00:00"/>
    <m/>
    <m/>
    <n v="1"/>
    <x v="2"/>
  </r>
  <r>
    <x v="1"/>
    <s v="Conteo Rápido"/>
    <s v="Realización de primer simulacro del Conteo Rápido"/>
    <s v="OPL"/>
    <s v="CG"/>
    <s v="21.4"/>
    <d v="2023-04-27T00:00:00"/>
    <d v="2023-04-27T00:00:00"/>
    <m/>
    <m/>
    <n v="1"/>
    <x v="2"/>
  </r>
  <r>
    <x v="1"/>
    <s v="Conteo Rápido"/>
    <s v="Realización de segundo simulacro del Conteo Rápido"/>
    <s v="OPL"/>
    <s v="CG"/>
    <s v="21.5"/>
    <d v="2023-05-11T00:00:00"/>
    <d v="2023-05-11T00:00:00"/>
    <m/>
    <m/>
    <n v="1"/>
    <x v="2"/>
  </r>
  <r>
    <x v="1"/>
    <s v="Conteo Rápido"/>
    <s v="Realización del tercer simulacro del Conteo Rápido"/>
    <s v="OPL"/>
    <s v="CG"/>
    <s v="21.6"/>
    <d v="2023-05-21T00:00:00"/>
    <d v="2023-05-21T00:00:00"/>
    <m/>
    <m/>
    <n v="1"/>
    <x v="2"/>
  </r>
  <r>
    <x v="1"/>
    <s v="Conteo Rápido"/>
    <s v="Selección de la Muestra para el Conteo Rápido"/>
    <s v="OPL"/>
    <s v="CG"/>
    <s v="21.7"/>
    <d v="2023-05-31T00:00:00"/>
    <d v="2023-06-03T00:00:00"/>
    <m/>
    <m/>
    <n v="1"/>
    <x v="2"/>
  </r>
  <r>
    <x v="1"/>
    <s v="Voto de la ciudadanía residente en el extranjero"/>
    <s v="Elaboración y  aprobación de los Lineamientos para la Conformación de la Lista Nominal de Electores Residentes en el Extranjero y para la organización del Voto Postal y Presencial de las y los Mexicanos Residentes en el Extranjero, para los Procesos Elect"/>
    <s v="INE"/>
    <s v="CG/DERFE/UTSI"/>
    <s v="22.1"/>
    <d v="2022-06-01T00:00:00"/>
    <d v="2022-08-31T00:00:00"/>
    <d v="2022-06-01T00:00:00"/>
    <d v="2022-06-30T00:00:00"/>
    <n v="2"/>
    <x v="0"/>
  </r>
  <r>
    <x v="1"/>
    <s v="Voto de la ciudadanía residente en el extranjero"/>
    <s v="Promoción del Voto de los Mexicanos Residentes en el Extranjero (Difusión, Comunicación, Vinculación y Plataformas Digitales)"/>
    <s v="INE/OPL"/>
    <s v="DECEYEC/CNCS/DERFE/CG"/>
    <s v="22.2"/>
    <d v="2022-08-01T00:00:00"/>
    <d v="2023-06-30T00:00:00"/>
    <d v="2022-08-01T00:00:00"/>
    <m/>
    <n v="4"/>
    <x v="1"/>
  </r>
  <r>
    <x v="1"/>
    <s v="Voto de la ciudadanía residente en el extranjero"/>
    <s v="Elaboración y aprobación del Programa de Mesas de Escrutinio y Cómputo, Capacitación Electoral y Seguimiento del Voto de las y los Mexicanos Residentes en el Extranjero para el Proceso Electoral Local 2022-2023, como parte de la Estrategia de Capacitación"/>
    <s v="INE"/>
    <s v="CG"/>
    <s v="22.3"/>
    <d v="2022-08-15T00:00:00"/>
    <d v="2022-09-30T00:00:00"/>
    <d v="2022-08-15T00:00:00"/>
    <d v="2022-09-26T00:00:00"/>
    <n v="2"/>
    <x v="0"/>
  </r>
  <r>
    <x v="1"/>
    <s v="Voto de la ciudadanía residente en el extranjero"/>
    <s v="Puesta a disposición de la Solicitud individual de Inscripción a la Lista Nominal de Electores Residentes en el extranjero para procesos electorales locales (SIILNERE)"/>
    <s v="INE"/>
    <s v="DERFE"/>
    <s v="22.4"/>
    <d v="2022-09-01T00:00:00"/>
    <d v="2023-03-10T00:00:00"/>
    <d v="2022-09-01T00:00:00"/>
    <m/>
    <n v="4"/>
    <x v="1"/>
  </r>
  <r>
    <x v="1"/>
    <s v="Voto de la ciudadanía residente en el extranjero"/>
    <s v="Recepción, procesamiento y determinación de procedencia o improcedencia de las Solicitudes de Inscripción a la Lista Nominal de Electores Residentes en el Extranjero"/>
    <s v="INE"/>
    <s v="DERFE"/>
    <s v="22.5"/>
    <d v="2022-09-01T00:00:00"/>
    <d v="2023-03-24T00:00:00"/>
    <d v="2022-09-01T00:00:00"/>
    <m/>
    <n v="4"/>
    <x v="1"/>
  </r>
  <r>
    <x v="1"/>
    <s v="Voto de la ciudadanía residente en el extranjero"/>
    <s v="Presentación ante Comisión para aprobación de los materiales didácticos y de apoyo para la primera etapa de capacitación electoral del VMRE"/>
    <s v="INE"/>
    <s v="DECEYEC"/>
    <s v="22.6"/>
    <d v="2022-11-01T00:00:00"/>
    <d v="2022-12-16T00:00:00"/>
    <d v="2022-11-01T00:00:00"/>
    <m/>
    <n v="4"/>
    <x v="1"/>
  </r>
  <r>
    <x v="1"/>
    <s v="Voto de la ciudadanía residente en el extranjero"/>
    <s v="Aprobación del número de mesas de escrutinio y cómputo a instalar el día de la jornada electoral en el Local único de la entidad"/>
    <s v="INE"/>
    <s v="CL/DECEyEC"/>
    <s v="22.7"/>
    <d v="2023-03-01T00:00:00"/>
    <d v="2023-04-06T00:00:00"/>
    <m/>
    <m/>
    <n v="1"/>
    <x v="2"/>
  </r>
  <r>
    <x v="1"/>
    <s v="Voto de la ciudadanía residente en el extranjero"/>
    <s v="Seguimiento a la primera insaculación de ciudadanos(as) VMRE"/>
    <s v="INE"/>
    <s v="DECEYEC"/>
    <s v="22.8"/>
    <d v="2023-02-07T00:00:00"/>
    <d v="2023-02-07T00:00:00"/>
    <m/>
    <m/>
    <n v="1"/>
    <x v="2"/>
  </r>
  <r>
    <x v="1"/>
    <s v="Voto de la ciudadanía residente en el extranjero"/>
    <s v="Seguimiento a la primera etapa de capacitación electoral para integrar las MEC del VMRE"/>
    <s v="INE"/>
    <s v="DECEYEC"/>
    <s v="22.9"/>
    <d v="2023-02-09T00:00:00"/>
    <d v="2023-03-31T00:00:00"/>
    <m/>
    <m/>
    <n v="1"/>
    <x v="2"/>
  </r>
  <r>
    <x v="1"/>
    <s v="Voto de la ciudadanía residente en el extranjero"/>
    <s v="Presentación ante Comisión para aprobación de los materiales didácticos y de apoyo del VMRE para la segunda etapa de capacitación electoral"/>
    <s v="INE"/>
    <s v="DECEYEC"/>
    <s v="22.10"/>
    <d v="2023-02-01T00:00:00"/>
    <d v="2023-03-31T00:00:00"/>
    <m/>
    <m/>
    <n v="1"/>
    <x v="2"/>
  </r>
  <r>
    <x v="1"/>
    <s v="Voto de la ciudadanía residente en el extranjero"/>
    <s v="Seguimiento a la segunda insaculación y designación de funcionarios(as) para Mesas de Escrutinio y Cómputo del VMRE"/>
    <s v="INE"/>
    <s v="DECEYEC"/>
    <s v="22.11"/>
    <d v="2023-04-06T00:00:00"/>
    <d v="2023-04-08T00:00:00"/>
    <m/>
    <m/>
    <n v="1"/>
    <x v="2"/>
  </r>
  <r>
    <x v="1"/>
    <s v="Voto de la ciudadanía residente en el extranjero"/>
    <s v="Seguimiento a la segunda etapa de capacitación a funcionarios(as) de Mesas de Escrutinio y Cómputo del VMRE"/>
    <s v="INE"/>
    <s v="DECEYEC"/>
    <s v="22.12"/>
    <d v="2023-04-09T00:00:00"/>
    <d v="2023-06-03T00:00:00"/>
    <m/>
    <m/>
    <n v="1"/>
    <x v="2"/>
  </r>
  <r>
    <x v="1"/>
    <s v="Voto de la ciudadanía residente en el extranjero"/>
    <s v="Integración de la Lista Nominal de Electores Residentes en el Extranjero para Revisión y observaciones de partidos políticos"/>
    <s v="INE"/>
    <s v="DERFE"/>
    <s v="22.13"/>
    <d v="2023-03-22T00:00:00"/>
    <d v="2023-04-12T00:00:00"/>
    <m/>
    <m/>
    <n v="1"/>
    <x v="2"/>
  </r>
  <r>
    <x v="1"/>
    <s v="Voto de la ciudadanía residente en el extranjero"/>
    <s v="Entrega de la documentación y materiales electorales para el VMRE de los OPL a la JLE, a la DEOE tratándose de marcadoras de credenciales y tinta indeleble y a la DERFE tratándose del PEP"/>
    <s v="OPL"/>
    <s v="CG"/>
    <s v="22.14"/>
    <d v="2023-04-18T00:00:00"/>
    <d v="2023-05-05T00:00:00"/>
    <m/>
    <m/>
    <n v="1"/>
    <x v="2"/>
  </r>
  <r>
    <x v="1"/>
    <s v="Voto de la ciudadanía residente en el extranjero"/>
    <s v="Integración y envío de la documentación y materiales electorales a la ciudadanía residente en el extranjero para el ejercicio de su voto"/>
    <s v="INE"/>
    <s v="DERFE/DEOE/UTSI/DECEYEC/CG"/>
    <s v="22.15"/>
    <d v="2023-04-27T00:00:00"/>
    <d v="2023-05-20T00:00:00"/>
    <m/>
    <m/>
    <n v="1"/>
    <x v="2"/>
  </r>
  <r>
    <x v="1"/>
    <s v="Voto de la ciudadanía residente en el extranjero"/>
    <s v="Recepción de Sobres Voto y resguardo"/>
    <s v="INE"/>
    <s v="DERFE "/>
    <s v="22.16"/>
    <d v="2023-05-12T00:00:00"/>
    <d v="2023-06-03T00:00:00"/>
    <m/>
    <m/>
    <n v="1"/>
    <x v="2"/>
  </r>
  <r>
    <x v="1"/>
    <s v="Voto de la ciudadanía residente en el extranjero"/>
    <s v="Integración y aprobación del Listado del personal del INE que podrá realizar las suplencias en las Mesas de Escrutinio y Cómputo el día de la jornada electoral"/>
    <s v="INE"/>
    <s v="CL/DECEyEC"/>
    <s v="22.17"/>
    <d v="2023-05-01T00:00:00"/>
    <d v="2023-05-31T00:00:00"/>
    <m/>
    <m/>
    <n v="1"/>
    <x v="2"/>
  </r>
  <r>
    <x v="1"/>
    <s v="Voto de la ciudadanía residente en el extranjero"/>
    <s v="Determinación del Local Único para el escrutinio y cómputo de los votos de las y los mexicanos residentes en el extranjero"/>
    <s v="INE"/>
    <s v="CL"/>
    <s v="22.18"/>
    <d v="2023-03-01T00:00:00"/>
    <d v="2023-04-06T00:00:00"/>
    <m/>
    <m/>
    <n v="1"/>
    <x v="2"/>
  </r>
  <r>
    <x v="1"/>
    <s v="Voto de la ciudadanía residente en el extranjero"/>
    <s v="Preparación, aprobación e implementación de la logística para escrutinio y cómputo de los votos de las y los mexicanos residentes en el extranjero"/>
    <s v="INE"/>
    <s v="JLE/DEOE/DERFE/DECEYEC/UTSI"/>
    <s v="22.19"/>
    <d v="2023-03-01T00:00:00"/>
    <d v="2023-06-04T00:00:00"/>
    <m/>
    <m/>
    <n v="1"/>
    <x v="2"/>
  </r>
  <r>
    <x v="1"/>
    <s v="Voto de la ciudadanía residente en el extranjero"/>
    <s v="Periodo de Socialización del SIVEI (Sistema de Voto Electrónico por Internet)"/>
    <s v="INE"/>
    <s v="DERFE/DEOE/DECEYEC/UTSI"/>
    <s v="22.20"/>
    <d v="2023-05-06T00:00:00"/>
    <d v="2023-05-17T00:00:00"/>
    <m/>
    <m/>
    <n v="1"/>
    <x v="2"/>
  </r>
  <r>
    <x v="1"/>
    <s v="Voto de la ciudadanía residente en el extranjero"/>
    <s v="Periodo de Votación del SIVEI (Sistema de Voto Electrónico por Internet)"/>
    <s v="INE"/>
    <s v="DERFE/DEOE/DECEYEC/UTSI"/>
    <s v="22.21"/>
    <d v="2023-05-20T00:00:00"/>
    <d v="2023-06-04T00:00:00"/>
    <m/>
    <m/>
    <n v="1"/>
    <x v="2"/>
  </r>
  <r>
    <x v="1"/>
    <s v="Voto de la ciudadanía residente en el extranjero"/>
    <s v="Integración de MEC el día de la jornada electoral, Escrutinio y Cómputo, y resultados de los votos de las y los mexicanos residentes en el extranjero"/>
    <s v="INE/OPL"/>
    <s v="JLE/JD/DERFE/DECEYEC/DEOE/UTSI/CG"/>
    <s v="22.22"/>
    <d v="2023-06-04T00:00:00"/>
    <d v="2023-06-04T00:00:00"/>
    <m/>
    <m/>
    <n v="1"/>
    <x v="2"/>
  </r>
  <r>
    <x v="1"/>
    <s v="Visitantes extranjeros"/>
    <s v="Remisión del proyecto de convocatoria de visitantes extranjeros a los OPL"/>
    <s v="INE"/>
    <s v="CAI/JLE"/>
    <s v="23.1"/>
    <d v="2022-12-01T00:00:00"/>
    <d v="2022-12-31T00:00:00"/>
    <m/>
    <m/>
    <n v="1"/>
    <x v="2"/>
  </r>
  <r>
    <x v="1"/>
    <s v="Visitantes extranjeros"/>
    <s v="Publicación de la Convocatoria para visitantes extranjeros"/>
    <s v="OPL"/>
    <s v="CG"/>
    <s v="23.2"/>
    <d v="2023-01-01T00:00:00"/>
    <d v="2023-01-31T00:00:00"/>
    <m/>
    <m/>
    <n v="1"/>
    <x v="2"/>
  </r>
  <r>
    <x v="1"/>
    <s v="Visitantes extranjeros"/>
    <s v="Recepción de solicitudes de acreditación como visitantes extranjeros"/>
    <s v="INE"/>
    <s v="CAI"/>
    <s v="23.3"/>
    <d v="2023-01-01T00:00:00"/>
    <d v="2023-05-24T00:00:00"/>
    <m/>
    <m/>
    <n v="1"/>
    <x v="2"/>
  </r>
  <r>
    <x v="1"/>
    <s v="Visitantes extranjeros"/>
    <s v="Resolución de solicitudes de acreditación como visitantes extranjeros"/>
    <s v="INE"/>
    <s v="CAI"/>
    <s v="23.4"/>
    <d v="2023-01-02T00:00:00"/>
    <d v="2023-05-29T00:00:00"/>
    <m/>
    <m/>
    <n v="1"/>
    <x v="2"/>
  </r>
  <r>
    <x v="1"/>
    <s v="Visitantes extranjeros"/>
    <s v="Entrega de acreditaciones a los visitantes extranjeros"/>
    <s v="INE"/>
    <s v="CAI/JLE"/>
    <s v="23.5"/>
    <d v="2023-01-01T00:00:00"/>
    <d v="2023-06-03T00:00:00"/>
    <m/>
    <m/>
    <n v="1"/>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Gráficas" cacheId="4" applyNumberFormats="0" applyBorderFormats="0" applyFontFormats="0" applyPatternFormats="0" applyAlignmentFormats="0" applyWidthHeightFormats="0" dataCaption="" updatedVersion="7" compact="0" compactData="0">
  <location ref="A24:C28" firstHeaderRow="1" firstDataRow="2" firstDataCol="1"/>
  <pivotFields count="12">
    <pivotField name="Entidad" axis="axisRow" compact="0" outline="0" multipleItemSelectionAllowed="1" showAll="0" sortType="ascending">
      <items count="3">
        <item x="0"/>
        <item x="1"/>
        <item t="default"/>
      </items>
    </pivotField>
    <pivotField name="Subproceso" compact="0" outline="0" multipleItemSelectionAllowed="1" showAll="0"/>
    <pivotField name="Actividad" compact="0" outline="0" multipleItemSelectionAllowed="1" showAll="0"/>
    <pivotField name="Adscripción" compact="0" outline="0" multipleItemSelectionAllowed="1" showAll="0"/>
    <pivotField name="UR" compact="0" outline="0" multipleItemSelectionAllowed="1" showAll="0"/>
    <pivotField name="ID_Act" compact="0" outline="0" multipleItemSelectionAllowed="1" showAll="0"/>
    <pivotField name="Inicio" compact="0" numFmtId="166" outline="0" multipleItemSelectionAllowed="1" showAll="0"/>
    <pivotField name="Término" compact="0" numFmtId="166" outline="0" multipleItemSelectionAllowed="1" showAll="0"/>
    <pivotField name="Fecha_INI_Real" compact="0" numFmtId="166" outline="0" multipleItemSelectionAllowed="1" showAll="0"/>
    <pivotField name="Fecha_TER_Real" compact="0" outline="0" multipleItemSelectionAllowed="1" showAll="0"/>
    <pivotField name="ID Estatus" compact="0" outline="0" multipleItemSelectionAllowed="1" showAll="0"/>
    <pivotField name="Estatus" axis="axisCol" dataField="1" compact="0" outline="0" multipleItemSelectionAllowed="1" showAll="0" sortType="ascending">
      <items count="7">
        <item h="1" m="1" x="5"/>
        <item h="1" x="0"/>
        <item h="1" x="3"/>
        <item h="1" x="1"/>
        <item h="1" x="4"/>
        <item x="2"/>
        <item t="default"/>
      </items>
    </pivotField>
  </pivotFields>
  <rowFields count="1">
    <field x="0"/>
  </rowFields>
  <rowItems count="3">
    <i>
      <x/>
    </i>
    <i>
      <x v="1"/>
    </i>
    <i t="grand">
      <x/>
    </i>
  </rowItems>
  <colFields count="1">
    <field x="11"/>
  </colFields>
  <colItems count="2">
    <i>
      <x v="5"/>
    </i>
    <i t="grand">
      <x/>
    </i>
  </colItems>
  <dataFields count="1">
    <dataField name="COUNTA of Estatus" fld="11" subtotal="count"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1000000}" name="Gráficas 2" cacheId="4" applyNumberFormats="0" applyBorderFormats="0" applyFontFormats="0" applyPatternFormats="0" applyAlignmentFormats="0" applyWidthHeightFormats="0" dataCaption="" updatedVersion="7" compact="0" compactData="0">
  <location ref="E24:F27" firstHeaderRow="1" firstDataRow="1" firstDataCol="1" rowPageCount="1" colPageCount="1"/>
  <pivotFields count="12">
    <pivotField name="Entidad" axis="axisRow" compact="0" outline="0" multipleItemSelectionAllowed="1" showAll="0" sortType="ascending">
      <items count="3">
        <item x="0"/>
        <item x="1"/>
        <item t="default"/>
      </items>
    </pivotField>
    <pivotField name="Subproceso" compact="0" outline="0" multipleItemSelectionAllowed="1" showAll="0"/>
    <pivotField name="Actividad" compact="0" outline="0" multipleItemSelectionAllowed="1" showAll="0"/>
    <pivotField name="Adscripción" compact="0" outline="0" multipleItemSelectionAllowed="1" showAll="0"/>
    <pivotField name="UR" compact="0" outline="0" multipleItemSelectionAllowed="1" showAll="0"/>
    <pivotField name="ID_Act" compact="0" outline="0" multipleItemSelectionAllowed="1" showAll="0"/>
    <pivotField name="Inicio" compact="0" numFmtId="166" outline="0" multipleItemSelectionAllowed="1" showAll="0"/>
    <pivotField name="Término" compact="0" numFmtId="166" outline="0" multipleItemSelectionAllowed="1" showAll="0"/>
    <pivotField name="Fecha_INI_Real" compact="0" numFmtId="166" outline="0" multipleItemSelectionAllowed="1" showAll="0"/>
    <pivotField name="Fecha_TER_Real" compact="0" outline="0" multipleItemSelectionAllowed="1" showAll="0"/>
    <pivotField name="ID Estatus" compact="0" outline="0" multipleItemSelectionAllowed="1" showAll="0"/>
    <pivotField name="Estatus" axis="axisPage" dataField="1" compact="0" outline="0" multipleItemSelectionAllowed="1" showAll="0">
      <items count="7">
        <item h="1" x="0"/>
        <item h="1" x="1"/>
        <item x="2"/>
        <item h="1" x="3"/>
        <item h="1" m="1" x="5"/>
        <item h="1" x="4"/>
        <item t="default"/>
      </items>
    </pivotField>
  </pivotFields>
  <rowFields count="1">
    <field x="0"/>
  </rowFields>
  <rowItems count="3">
    <i>
      <x/>
    </i>
    <i>
      <x v="1"/>
    </i>
    <i t="grand">
      <x/>
    </i>
  </rowItems>
  <colItems count="1">
    <i/>
  </colItems>
  <pageFields count="1">
    <pageField fld="11" hier="0"/>
  </pageFields>
  <dataFields count="1">
    <dataField name="COUNTA of Estatus" fld="11" subtotal="count"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600-000002000000}" name="Gráficas 3" cacheId="4" applyNumberFormats="0" applyBorderFormats="0" applyFontFormats="0" applyPatternFormats="0" applyAlignmentFormats="0" applyWidthHeightFormats="0" dataCaption="" updatedVersion="7" compact="0" compactData="0">
  <location ref="A31:B34" firstHeaderRow="1" firstDataRow="1" firstDataCol="1" rowPageCount="1" colPageCount="1"/>
  <pivotFields count="12">
    <pivotField name="Entidad" axis="axisRow" compact="0" outline="0" multipleItemSelectionAllowed="1" showAll="0" sortType="ascending">
      <items count="3">
        <item x="0"/>
        <item x="1"/>
        <item t="default"/>
      </items>
    </pivotField>
    <pivotField name="Subproceso" compact="0" outline="0" multipleItemSelectionAllowed="1" showAll="0"/>
    <pivotField name="Actividad" compact="0" outline="0" multipleItemSelectionAllowed="1" showAll="0"/>
    <pivotField name="Adscripción" compact="0" outline="0" multipleItemSelectionAllowed="1" showAll="0"/>
    <pivotField name="UR" compact="0" outline="0" multipleItemSelectionAllowed="1" showAll="0"/>
    <pivotField name="ID_Act" compact="0" outline="0" multipleItemSelectionAllowed="1" showAll="0"/>
    <pivotField name="Inicio" compact="0" numFmtId="166" outline="0" multipleItemSelectionAllowed="1" showAll="0"/>
    <pivotField name="Término" compact="0" numFmtId="166" outline="0" multipleItemSelectionAllowed="1" showAll="0"/>
    <pivotField name="Fecha_INI_Real" compact="0" numFmtId="166" outline="0" multipleItemSelectionAllowed="1" showAll="0"/>
    <pivotField name="Fecha_TER_Real" compact="0" outline="0" multipleItemSelectionAllowed="1" showAll="0"/>
    <pivotField name="ID Estatus" compact="0" outline="0" multipleItemSelectionAllowed="1" showAll="0"/>
    <pivotField name="Estatus" axis="axisPage" dataField="1" compact="0" outline="0" multipleItemSelectionAllowed="1" showAll="0">
      <items count="7">
        <item h="1" x="0"/>
        <item h="1" x="1"/>
        <item x="2"/>
        <item h="1" x="3"/>
        <item h="1" m="1" x="5"/>
        <item h="1" x="4"/>
        <item t="default"/>
      </items>
    </pivotField>
  </pivotFields>
  <rowFields count="1">
    <field x="0"/>
  </rowFields>
  <rowItems count="3">
    <i>
      <x/>
    </i>
    <i>
      <x v="1"/>
    </i>
    <i t="grand">
      <x/>
    </i>
  </rowItems>
  <colItems count="1">
    <i/>
  </colItems>
  <pageFields count="1">
    <pageField fld="11" hier="0"/>
  </pageFields>
  <dataFields count="1">
    <dataField name="COUNTA of Estatus" fld="11" subtotal="count"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3000000}" name="Gráficas 4" cacheId="4" applyNumberFormats="0" applyBorderFormats="0" applyFontFormats="0" applyPatternFormats="0" applyAlignmentFormats="0" applyWidthHeightFormats="0" dataCaption="" updatedVersion="7" compact="0" compactData="0">
  <location ref="E31:F34" firstHeaderRow="1" firstDataRow="1" firstDataCol="1" rowPageCount="1" colPageCount="1"/>
  <pivotFields count="12">
    <pivotField name="Entidad" axis="axisRow" compact="0" outline="0" multipleItemSelectionAllowed="1" showAll="0" sortType="ascending">
      <items count="3">
        <item x="0"/>
        <item x="1"/>
        <item t="default"/>
      </items>
    </pivotField>
    <pivotField name="Subproceso" compact="0" outline="0" multipleItemSelectionAllowed="1" showAll="0"/>
    <pivotField name="Actividad" compact="0" outline="0" multipleItemSelectionAllowed="1" showAll="0"/>
    <pivotField name="Adscripción" compact="0" outline="0" multipleItemSelectionAllowed="1" showAll="0"/>
    <pivotField name="UR" compact="0" outline="0" multipleItemSelectionAllowed="1" showAll="0"/>
    <pivotField name="ID_Act" compact="0" outline="0" multipleItemSelectionAllowed="1" showAll="0"/>
    <pivotField name="Inicio" compact="0" numFmtId="166" outline="0" multipleItemSelectionAllowed="1" showAll="0"/>
    <pivotField name="Término" compact="0" numFmtId="166" outline="0" multipleItemSelectionAllowed="1" showAll="0"/>
    <pivotField name="Fecha_INI_Real" compact="0" numFmtId="166" outline="0" multipleItemSelectionAllowed="1" showAll="0"/>
    <pivotField name="Fecha_TER_Real" compact="0" outline="0" multipleItemSelectionAllowed="1" showAll="0"/>
    <pivotField name="ID Estatus" compact="0" outline="0" multipleItemSelectionAllowed="1" showAll="0"/>
    <pivotField name="Estatus" axis="axisPage" dataField="1" compact="0" outline="0" multipleItemSelectionAllowed="1" showAll="0">
      <items count="7">
        <item h="1" x="0"/>
        <item h="1" x="1"/>
        <item x="2"/>
        <item h="1" x="3"/>
        <item h="1" m="1" x="5"/>
        <item h="1" x="4"/>
        <item t="default"/>
      </items>
    </pivotField>
  </pivotFields>
  <rowFields count="1">
    <field x="0"/>
  </rowFields>
  <rowItems count="3">
    <i>
      <x/>
    </i>
    <i>
      <x v="1"/>
    </i>
    <i t="grand">
      <x/>
    </i>
  </rowItems>
  <colItems count="1">
    <i/>
  </colItems>
  <pageFields count="1">
    <pageField fld="11" hier="0"/>
  </pageFields>
  <dataFields count="1">
    <dataField name="COUNTA of Estatus" fld="11" subtotal="count"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drive.google.com/file/d/12y8KuIuImrKMA8tjVdd7E6K4N2Gg4FbP/view" TargetMode="External"/><Relationship Id="rId18" Type="http://schemas.openxmlformats.org/officeDocument/2006/relationships/hyperlink" Target="https://drive.google.com/file/d/1-1w4oXkizQ7aeSw71CYHF0uIMAtJwTLk/view" TargetMode="External"/><Relationship Id="rId26" Type="http://schemas.openxmlformats.org/officeDocument/2006/relationships/hyperlink" Target="https://drive.google.com/file/d/1TYMGafoEwFpWaN0wqzrQnt6PN9KXibYB/view?usp=sharing" TargetMode="External"/><Relationship Id="rId39" Type="http://schemas.openxmlformats.org/officeDocument/2006/relationships/hyperlink" Target="https://www.ieem.org.mx/consejo_general/cg/2022/AC_22/a043_22.pdf" TargetMode="External"/><Relationship Id="rId21" Type="http://schemas.openxmlformats.org/officeDocument/2006/relationships/hyperlink" Target="https://drive.google.com/file/d/18BCG2CQpcF3lGlUgkEm2mekLNztR1Jbv/view" TargetMode="External"/><Relationship Id="rId34" Type="http://schemas.openxmlformats.org/officeDocument/2006/relationships/hyperlink" Target="https://drive.google.com/file/d/1TQ_xWeWoqKRSG-9YTxp9V3TwfAVH-28m/view?usp=sharing" TargetMode="External"/><Relationship Id="rId42" Type="http://schemas.openxmlformats.org/officeDocument/2006/relationships/hyperlink" Target="https://drive.google.com/file/d/11vtqrSFfWVrj3jayW0I_CqpxuOjaYW-T/view" TargetMode="External"/><Relationship Id="rId47" Type="http://schemas.openxmlformats.org/officeDocument/2006/relationships/hyperlink" Target="https://www.ine.mx/sesion-extraordinaria-del-consejo-general-26-de-septiembre-de-2022/" TargetMode="External"/><Relationship Id="rId50" Type="http://schemas.openxmlformats.org/officeDocument/2006/relationships/printerSettings" Target="../printerSettings/printerSettings3.bin"/><Relationship Id="rId7" Type="http://schemas.openxmlformats.org/officeDocument/2006/relationships/hyperlink" Target="https://drive.google.com/file/d/1zrPiJTTKKxexOsEJY8pEtPZPYqfQwfrK/view?usp=share_link" TargetMode="External"/><Relationship Id="rId2" Type="http://schemas.openxmlformats.org/officeDocument/2006/relationships/hyperlink" Target="http://www.iec.org.mx/v1/archivos/acuerdos/2022/IEC.CG.036.2022.%20Acuerdo%20del%20Consejo%20General%20mediante%20el%20cual%20se%20emite%20la%20convocatoria%20para%20%C3%93rganos%20Desconcentrados%20PEL%202023..pdf" TargetMode="External"/><Relationship Id="rId16" Type="http://schemas.openxmlformats.org/officeDocument/2006/relationships/hyperlink" Target="https://drive.google.com/file/d/1U1zAFVp-DwAQkFROXIiz56gOntI0actJ/view" TargetMode="External"/><Relationship Id="rId29" Type="http://schemas.openxmlformats.org/officeDocument/2006/relationships/hyperlink" Target="https://www.ine.mx/sesion-extraordinaria-del-consejo-general-26-de-septiembre-de-2022/" TargetMode="External"/><Relationship Id="rId11" Type="http://schemas.openxmlformats.org/officeDocument/2006/relationships/hyperlink" Target="https://drive.google.com/file/d/1rwTA96n8RHGNK2T1V5zTeQAT2Z0xaYY9/view" TargetMode="External"/><Relationship Id="rId24" Type="http://schemas.openxmlformats.org/officeDocument/2006/relationships/hyperlink" Target="https://drive.google.com/file/d/1VgAi4QCooSotx0WV125x4Nynl0B8bdBT/view" TargetMode="External"/><Relationship Id="rId32" Type="http://schemas.openxmlformats.org/officeDocument/2006/relationships/hyperlink" Target="https://drive.google.com/file/d/19sgJ4xhdOi18aj_h9dlehoT47_lYP8ce/view?usp=sharing" TargetMode="External"/><Relationship Id="rId37" Type="http://schemas.openxmlformats.org/officeDocument/2006/relationships/hyperlink" Target="https://www.ieem.org.mx/consejo_general/cg/2022/AC_22/a039_22.pdf" TargetMode="External"/><Relationship Id="rId40" Type="http://schemas.openxmlformats.org/officeDocument/2006/relationships/hyperlink" Target="https://drive.google.com/file/d/12g4EWXhgp3o9p75fJ1w_FSnxFjtRkA37/view" TargetMode="External"/><Relationship Id="rId45" Type="http://schemas.openxmlformats.org/officeDocument/2006/relationships/hyperlink" Target="https://www.ieem.org.mx/consejo_general/cg/2022/AC_22/a057_22.pdf" TargetMode="External"/><Relationship Id="rId5" Type="http://schemas.openxmlformats.org/officeDocument/2006/relationships/hyperlink" Target="https://drive.google.com/file/d/17eesCTxaqTXnpSVP-m7TKhBZALQDDzlf/view" TargetMode="External"/><Relationship Id="rId15" Type="http://schemas.openxmlformats.org/officeDocument/2006/relationships/hyperlink" Target="https://drive.google.com/file/d/1LDFj0gNIfa1dhDzRvC88aFvO421dpnDI/view" TargetMode="External"/><Relationship Id="rId23" Type="http://schemas.openxmlformats.org/officeDocument/2006/relationships/hyperlink" Target="https://drive.google.com/file/d/1Wdl4zHVqbB9gw8bjstGhrbePieeejhHa/view?usp=share_link" TargetMode="External"/><Relationship Id="rId28" Type="http://schemas.openxmlformats.org/officeDocument/2006/relationships/hyperlink" Target="https://www.ine.mx/sesion-extraordinaria-del-consejo-general-30-de-junio-de-2022/" TargetMode="External"/><Relationship Id="rId36" Type="http://schemas.openxmlformats.org/officeDocument/2006/relationships/hyperlink" Target="https://www.ieem.org.mx/consejo_general/cg/2022/AC_22/a059_22.pdf" TargetMode="External"/><Relationship Id="rId49" Type="http://schemas.openxmlformats.org/officeDocument/2006/relationships/hyperlink" Target="https://repositoriodocumental.ine.mx/xmlui/bitstream/handle/123456789/146427/ine-cotspel2023-003-2022.pdf" TargetMode="External"/><Relationship Id="rId10" Type="http://schemas.openxmlformats.org/officeDocument/2006/relationships/hyperlink" Target="https://drive.google.com/file/d/1f0MkDRPfO2GbLQR9mcpjAru5cDpDQLzT/view" TargetMode="External"/><Relationship Id="rId19" Type="http://schemas.openxmlformats.org/officeDocument/2006/relationships/hyperlink" Target="https://drive.google.com/file/d/1OZdNxTaGtZLN22InRG662WMHhiOXQHra/view" TargetMode="External"/><Relationship Id="rId31" Type="http://schemas.openxmlformats.org/officeDocument/2006/relationships/hyperlink" Target="https://www.ieem.org.mx/consejo_general/cg/2022/video/vdbplayer.swf?volume=100&amp;url=video/024_v14_SEx_26092022.mp4" TargetMode="External"/><Relationship Id="rId44" Type="http://schemas.openxmlformats.org/officeDocument/2006/relationships/hyperlink" Target="https://www.ieem.org.mx/consejo_general/cg/2022/AC_22/a038_22.pdf" TargetMode="External"/><Relationship Id="rId4" Type="http://schemas.openxmlformats.org/officeDocument/2006/relationships/hyperlink" Target="http://www.iec.org.mx/v1/archivos/acuerdos/2022/IEC.CG.036.2022.%20Acuerdo%20del%20Consejo%20General%20mediante%20el%20cual%20se%20emite%20la%20convocatoria%20para%20%C3%93rganos%20Desconcentrados%20PEL%202023..pdf" TargetMode="External"/><Relationship Id="rId9" Type="http://schemas.openxmlformats.org/officeDocument/2006/relationships/hyperlink" Target="https://drive.google.com/file/d/1ekcSl5z-4WEfAdsPZBoU8NSvzlUiT4LL/view?usp=share_link" TargetMode="External"/><Relationship Id="rId14" Type="http://schemas.openxmlformats.org/officeDocument/2006/relationships/hyperlink" Target="https://drive.google.com/file/d/16GgbjhFA_2oG28-8xxobYbX1rnrGocap/view" TargetMode="External"/><Relationship Id="rId22" Type="http://schemas.openxmlformats.org/officeDocument/2006/relationships/hyperlink" Target="https://drive.google.com/file/d/1kaNorNw2IeTWfJADrLF3drFZC3oKaVSZ/view" TargetMode="External"/><Relationship Id="rId27" Type="http://schemas.openxmlformats.org/officeDocument/2006/relationships/hyperlink" Target="http://www.iec.org.mx/v1/archivos/acuerdos/2022/IEC.CG.051.2022.%20Acuerdo%20por%20el%20que%20se%20designa%20instancia%20interna%20responsable%20PREP%202023.pdf" TargetMode="External"/><Relationship Id="rId30" Type="http://schemas.openxmlformats.org/officeDocument/2006/relationships/hyperlink" Target="https://ine.mx/sesion-extraordinaria-del-consejo-general-26-de-septiembre-de-2022/" TargetMode="External"/><Relationship Id="rId35" Type="http://schemas.openxmlformats.org/officeDocument/2006/relationships/hyperlink" Target="https://www.ieem.org.mx/consejo_general/cg/2022/AC_22/a058_22.pdf" TargetMode="External"/><Relationship Id="rId43" Type="http://schemas.openxmlformats.org/officeDocument/2006/relationships/hyperlink" Target="https://colaboracionieem-my.sharepoint.com/personal/cepaprep_ieem_org_mx/_layouts/15/onedrive.aspx?id=%2Fpersonal%2Fcepaprep%5Fieem%5Forg%5Fmx%2FDocuments%2FPROCESO%20ELECTORAL%202023%2FCEPAPREP%202022%20%2D%202023%2FEntregables%20INE%2F1%2E%20Entregable%201%20%2D%20Instalaci%C3%B3n%20CEPAPREP&amp;ga=1" TargetMode="External"/><Relationship Id="rId48" Type="http://schemas.openxmlformats.org/officeDocument/2006/relationships/hyperlink" Target="https://repositoriodocumental.ine.mx/xmlui/bitstream/handle/123456789/146427/ine-cotspel2023-003-2022.pdf" TargetMode="External"/><Relationship Id="rId8" Type="http://schemas.openxmlformats.org/officeDocument/2006/relationships/hyperlink" Target="https://repositoriodocumental.ine.mx/xmlui/bitstream/handle/123456789/144285/CGex202210-19-ap-17-Gaceta.pdf" TargetMode="External"/><Relationship Id="rId51" Type="http://schemas.openxmlformats.org/officeDocument/2006/relationships/drawing" Target="../drawings/drawing3.xml"/><Relationship Id="rId3" Type="http://schemas.openxmlformats.org/officeDocument/2006/relationships/hyperlink" Target="https://drive.google.com/file/d/1_8WpHCMx8A9b0IU4dzkijHqdXtOkWkKg/view" TargetMode="External"/><Relationship Id="rId12" Type="http://schemas.openxmlformats.org/officeDocument/2006/relationships/hyperlink" Target="https://drive.google.com/file/d/1xqFagacHEVCfAzI6C91uReHKTDPfGxVk/view" TargetMode="External"/><Relationship Id="rId17" Type="http://schemas.openxmlformats.org/officeDocument/2006/relationships/hyperlink" Target="https://drive.google.com/file/d/1lTdEwVha16XUAQcPA9E9TqpahfvRXwZt/view" TargetMode="External"/><Relationship Id="rId25" Type="http://schemas.openxmlformats.org/officeDocument/2006/relationships/hyperlink" Target="https://drive.google.com/file/d/1gYDau_z6zLfnVSmIrk87fVpAaWKE2HUy/view" TargetMode="External"/><Relationship Id="rId33" Type="http://schemas.openxmlformats.org/officeDocument/2006/relationships/hyperlink" Target="https://drive.google.com/file/d/154hj9SWcOBtYJ78fiXJBeCq2wV34fv9a/view?usp=sharing" TargetMode="External"/><Relationship Id="rId38" Type="http://schemas.openxmlformats.org/officeDocument/2006/relationships/hyperlink" Target="https://www.ieem.org.mx/consejo_general/cg/2022/AC_22/a039_22.pdf" TargetMode="External"/><Relationship Id="rId46" Type="http://schemas.openxmlformats.org/officeDocument/2006/relationships/hyperlink" Target="https://www.ine.mx/sesion-extraordinaria-del-consejo-general-30-de-junio-de-2022/" TargetMode="External"/><Relationship Id="rId20" Type="http://schemas.openxmlformats.org/officeDocument/2006/relationships/hyperlink" Target="http://www.iec.org.mx/v1/archivos/acuerdos/2022/IEC.CG.054.2022%20Acuerdo%20por%20el%20que%20se%20aprueba%20instancia%20interna%20responsable%20del%20SCyCC.pdf" TargetMode="External"/><Relationship Id="rId41" Type="http://schemas.openxmlformats.org/officeDocument/2006/relationships/hyperlink" Target="https://drive.google.com/file/d/16b35LDt95zo3TmKyUlucYCS1bbjhI-Ui/view?usp=sharing" TargetMode="External"/><Relationship Id="rId1" Type="http://schemas.openxmlformats.org/officeDocument/2006/relationships/hyperlink" Target="https://ine.mx/sesion-extraordinaria-del-consejo-general-26-de-septiembre-de-2022/" TargetMode="External"/><Relationship Id="rId6" Type="http://schemas.openxmlformats.org/officeDocument/2006/relationships/hyperlink" Target="https://drive.google.com/file/d/1fXXKFsjcQ2yN0LRiiklO4excK5D1hbQG/view?usp=share_link" TargetMode="Externa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drawing" Target="../drawings/drawing4.xml"/><Relationship Id="rId4"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zoomScale="70" zoomScaleNormal="70" workbookViewId="0"/>
  </sheetViews>
  <sheetFormatPr baseColWidth="10" defaultColWidth="14.44140625" defaultRowHeight="15" customHeight="1" x14ac:dyDescent="0.3"/>
  <cols>
    <col min="1" max="1" width="24" customWidth="1"/>
    <col min="2" max="2" width="5.109375" customWidth="1"/>
    <col min="3" max="12" width="11.44140625" customWidth="1"/>
    <col min="13" max="14" width="5.109375" customWidth="1"/>
    <col min="15" max="15" width="3.6640625" hidden="1" customWidth="1"/>
    <col min="16" max="16" width="29" hidden="1" customWidth="1"/>
    <col min="17" max="17" width="15.33203125" hidden="1" customWidth="1"/>
    <col min="18" max="18" width="6.44140625" hidden="1" customWidth="1"/>
    <col min="19" max="21" width="0.109375" hidden="1" customWidth="1"/>
    <col min="22" max="26" width="11.44140625" customWidth="1"/>
  </cols>
  <sheetData>
    <row r="1" spans="1:26" ht="14.2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3">
      <c r="A2" s="1"/>
      <c r="B2" s="1"/>
      <c r="C2" s="1"/>
      <c r="D2" s="1"/>
      <c r="E2" s="1"/>
      <c r="F2" s="1"/>
      <c r="G2" s="1"/>
      <c r="H2" s="1"/>
      <c r="I2" s="1"/>
      <c r="J2" s="1"/>
      <c r="K2" s="1"/>
      <c r="L2" s="1"/>
      <c r="M2" s="1"/>
      <c r="N2" s="1"/>
      <c r="O2" s="1"/>
      <c r="P2" s="1"/>
      <c r="Q2" s="1"/>
      <c r="R2" s="1"/>
      <c r="S2" s="1"/>
      <c r="T2" s="1"/>
      <c r="U2" s="1"/>
      <c r="V2" s="1"/>
      <c r="W2" s="1"/>
      <c r="X2" s="1"/>
      <c r="Y2" s="1"/>
      <c r="Z2" s="1"/>
    </row>
    <row r="3" spans="1:26" ht="15" customHeight="1" x14ac:dyDescent="0.3">
      <c r="A3" s="1"/>
      <c r="B3" s="1"/>
      <c r="C3" s="1"/>
      <c r="D3" s="1"/>
      <c r="E3" s="1"/>
      <c r="F3" s="185" t="s">
        <v>0</v>
      </c>
      <c r="G3" s="186"/>
      <c r="H3" s="186"/>
      <c r="I3" s="186"/>
      <c r="J3" s="186"/>
      <c r="K3" s="186"/>
      <c r="L3" s="186"/>
      <c r="M3" s="1"/>
      <c r="N3" s="1"/>
      <c r="O3" s="1"/>
      <c r="P3" s="1"/>
      <c r="Q3" s="1"/>
      <c r="R3" s="1"/>
      <c r="S3" s="1"/>
      <c r="T3" s="1"/>
      <c r="U3" s="1"/>
      <c r="V3" s="1"/>
      <c r="W3" s="1"/>
      <c r="X3" s="1"/>
      <c r="Y3" s="1"/>
      <c r="Z3" s="1"/>
    </row>
    <row r="4" spans="1:26" ht="15" customHeight="1" x14ac:dyDescent="0.3">
      <c r="A4" s="1"/>
      <c r="B4" s="1"/>
      <c r="C4" s="1"/>
      <c r="D4" s="1"/>
      <c r="E4" s="1"/>
      <c r="F4" s="185" t="s">
        <v>1</v>
      </c>
      <c r="G4" s="186"/>
      <c r="H4" s="186"/>
      <c r="I4" s="186"/>
      <c r="J4" s="186"/>
      <c r="K4" s="186"/>
      <c r="L4" s="186"/>
      <c r="M4" s="1"/>
      <c r="N4" s="1"/>
      <c r="O4" s="1"/>
      <c r="P4" s="1"/>
      <c r="Q4" s="1"/>
      <c r="R4" s="1"/>
      <c r="S4" s="1"/>
      <c r="T4" s="1"/>
      <c r="U4" s="1"/>
      <c r="V4" s="1"/>
      <c r="W4" s="1"/>
      <c r="X4" s="1"/>
      <c r="Y4" s="1"/>
      <c r="Z4" s="1"/>
    </row>
    <row r="5" spans="1:26" ht="15" customHeight="1" x14ac:dyDescent="0.3">
      <c r="A5" s="1"/>
      <c r="B5" s="1"/>
      <c r="C5" s="1"/>
      <c r="D5" s="1"/>
      <c r="E5" s="1"/>
      <c r="F5" s="185" t="s">
        <v>2</v>
      </c>
      <c r="G5" s="186"/>
      <c r="H5" s="186"/>
      <c r="I5" s="186"/>
      <c r="J5" s="186"/>
      <c r="K5" s="186"/>
      <c r="L5" s="186"/>
      <c r="M5" s="1"/>
      <c r="N5" s="1"/>
      <c r="O5" s="1"/>
      <c r="P5" s="1"/>
      <c r="Q5" s="1"/>
      <c r="R5" s="1"/>
      <c r="S5" s="1"/>
      <c r="T5" s="1"/>
      <c r="U5" s="1"/>
      <c r="V5" s="1"/>
      <c r="W5" s="1"/>
      <c r="X5" s="1"/>
      <c r="Y5" s="1"/>
      <c r="Z5" s="1"/>
    </row>
    <row r="6" spans="1:26" ht="15" customHeight="1" x14ac:dyDescent="0.3">
      <c r="A6" s="1"/>
      <c r="B6" s="1"/>
      <c r="C6" s="1"/>
      <c r="D6" s="1"/>
      <c r="E6" s="1"/>
      <c r="F6" s="1"/>
      <c r="G6" s="1"/>
      <c r="H6" s="1"/>
      <c r="I6" s="1"/>
      <c r="J6" s="1"/>
      <c r="K6" s="1"/>
      <c r="L6" s="1"/>
      <c r="M6" s="1"/>
      <c r="N6" s="1"/>
      <c r="O6" s="1"/>
      <c r="P6" s="1"/>
      <c r="Q6" s="1"/>
      <c r="R6" s="1"/>
      <c r="S6" s="1"/>
      <c r="T6" s="1"/>
      <c r="U6" s="1"/>
      <c r="V6" s="1"/>
      <c r="W6" s="1"/>
      <c r="X6" s="1"/>
      <c r="Y6" s="1"/>
      <c r="Z6" s="1"/>
    </row>
    <row r="7" spans="1:26" ht="14.25" customHeight="1" x14ac:dyDescent="0.3">
      <c r="A7" s="155"/>
      <c r="B7" s="155"/>
      <c r="C7" s="155"/>
      <c r="D7" s="155"/>
      <c r="E7" s="155"/>
      <c r="F7" s="155"/>
      <c r="G7" s="155"/>
      <c r="H7" s="155"/>
      <c r="I7" s="155"/>
      <c r="J7" s="155"/>
      <c r="K7" s="155"/>
      <c r="L7" s="155"/>
      <c r="M7" s="155"/>
      <c r="N7" s="155"/>
      <c r="O7" s="1"/>
      <c r="P7" s="2" t="s">
        <v>3</v>
      </c>
      <c r="Q7" s="2" t="s">
        <v>4</v>
      </c>
      <c r="R7" s="2" t="s">
        <v>5</v>
      </c>
      <c r="S7" s="1"/>
      <c r="T7" s="1"/>
      <c r="U7" s="1"/>
      <c r="V7" s="1"/>
      <c r="W7" s="1"/>
      <c r="X7" s="1"/>
      <c r="Y7" s="1"/>
      <c r="Z7" s="1"/>
    </row>
    <row r="8" spans="1:26" ht="14.25" customHeight="1" x14ac:dyDescent="0.3">
      <c r="A8" s="155"/>
      <c r="B8" s="155"/>
      <c r="C8" s="155"/>
      <c r="D8" s="155"/>
      <c r="E8" s="155"/>
      <c r="F8" s="155"/>
      <c r="G8" s="1"/>
      <c r="H8" s="155"/>
      <c r="I8" s="155"/>
      <c r="J8" s="155"/>
      <c r="K8" s="155"/>
      <c r="L8" s="155"/>
      <c r="M8" s="155"/>
      <c r="N8" s="155"/>
      <c r="O8" s="1"/>
      <c r="P8" s="1" t="s">
        <v>6</v>
      </c>
      <c r="Q8" s="1" t="s">
        <v>7</v>
      </c>
      <c r="R8" s="1">
        <v>1</v>
      </c>
      <c r="S8" s="1"/>
      <c r="T8" s="1"/>
      <c r="U8" s="1"/>
      <c r="V8" s="1"/>
      <c r="W8" s="1"/>
      <c r="X8" s="1"/>
      <c r="Y8" s="1"/>
      <c r="Z8" s="1"/>
    </row>
    <row r="9" spans="1:26" ht="14.25" customHeight="1" x14ac:dyDescent="0.3">
      <c r="A9" s="155"/>
      <c r="B9" s="155"/>
      <c r="C9" s="155"/>
      <c r="D9" s="155"/>
      <c r="E9" s="155"/>
      <c r="F9" s="155"/>
      <c r="G9" s="155"/>
      <c r="H9" s="155"/>
      <c r="I9" s="155"/>
      <c r="J9" s="155"/>
      <c r="K9" s="155"/>
      <c r="L9" s="155"/>
      <c r="M9" s="155"/>
      <c r="N9" s="155"/>
      <c r="O9" s="1"/>
      <c r="P9" s="1" t="s">
        <v>8</v>
      </c>
      <c r="Q9" s="1" t="s">
        <v>9</v>
      </c>
      <c r="R9" s="1">
        <v>2</v>
      </c>
      <c r="S9" s="1"/>
      <c r="T9" s="1"/>
      <c r="U9" s="1"/>
      <c r="V9" s="1"/>
      <c r="W9" s="1"/>
      <c r="X9" s="1"/>
      <c r="Y9" s="1"/>
      <c r="Z9" s="1"/>
    </row>
    <row r="10" spans="1:26" ht="14.25" customHeight="1" x14ac:dyDescent="0.3">
      <c r="A10" s="155"/>
      <c r="B10" s="155"/>
      <c r="C10" s="155"/>
      <c r="D10" s="155"/>
      <c r="E10" s="155"/>
      <c r="F10" s="155"/>
      <c r="G10" s="155"/>
      <c r="H10" s="155"/>
      <c r="I10" s="155"/>
      <c r="J10" s="155"/>
      <c r="K10" s="155"/>
      <c r="L10" s="155"/>
      <c r="M10" s="155"/>
      <c r="N10" s="155"/>
      <c r="O10" s="1"/>
      <c r="P10" s="1" t="s">
        <v>10</v>
      </c>
      <c r="Q10" s="1" t="s">
        <v>11</v>
      </c>
      <c r="R10" s="1">
        <v>1</v>
      </c>
      <c r="S10" s="1"/>
      <c r="T10" s="1"/>
      <c r="U10" s="1"/>
      <c r="V10" s="1"/>
      <c r="W10" s="1"/>
      <c r="X10" s="1"/>
      <c r="Y10" s="1"/>
      <c r="Z10" s="1"/>
    </row>
    <row r="11" spans="1:26" ht="14.25" customHeight="1" x14ac:dyDescent="0.3">
      <c r="A11" s="155"/>
      <c r="B11" s="155"/>
      <c r="C11" s="155"/>
      <c r="D11" s="155"/>
      <c r="E11" s="155"/>
      <c r="F11" s="155"/>
      <c r="G11" s="155"/>
      <c r="H11" s="155"/>
      <c r="I11" s="155"/>
      <c r="J11" s="155"/>
      <c r="K11" s="155"/>
      <c r="L11" s="155"/>
      <c r="M11" s="155"/>
      <c r="N11" s="155"/>
      <c r="O11" s="1"/>
      <c r="P11" s="1" t="s">
        <v>12</v>
      </c>
      <c r="Q11" s="1" t="s">
        <v>13</v>
      </c>
      <c r="R11" s="1">
        <v>1</v>
      </c>
      <c r="S11" s="1"/>
      <c r="T11" s="1"/>
      <c r="U11" s="1"/>
      <c r="V11" s="1"/>
      <c r="W11" s="1"/>
      <c r="X11" s="1"/>
      <c r="Y11" s="1"/>
      <c r="Z11" s="1"/>
    </row>
    <row r="12" spans="1:26" ht="14.25" customHeight="1" x14ac:dyDescent="0.3">
      <c r="A12" s="155"/>
      <c r="B12" s="155"/>
      <c r="C12" s="155"/>
      <c r="D12" s="155"/>
      <c r="E12" s="155"/>
      <c r="F12" s="155"/>
      <c r="G12" s="155"/>
      <c r="H12" s="155"/>
      <c r="I12" s="155"/>
      <c r="J12" s="155"/>
      <c r="K12" s="155"/>
      <c r="L12" s="155"/>
      <c r="M12" s="155"/>
      <c r="N12" s="155"/>
      <c r="O12" s="1"/>
      <c r="P12" s="1" t="s">
        <v>14</v>
      </c>
      <c r="Q12" s="1" t="s">
        <v>15</v>
      </c>
      <c r="R12" s="1">
        <v>2</v>
      </c>
      <c r="S12" s="1"/>
      <c r="T12" s="1"/>
      <c r="U12" s="1"/>
      <c r="V12" s="1"/>
      <c r="W12" s="1"/>
      <c r="X12" s="1"/>
      <c r="Y12" s="1"/>
      <c r="Z12" s="1"/>
    </row>
    <row r="13" spans="1:26" ht="14.25" customHeight="1" x14ac:dyDescent="0.3">
      <c r="A13" s="155"/>
      <c r="B13" s="155"/>
      <c r="C13" s="155"/>
      <c r="D13" s="155"/>
      <c r="E13" s="155"/>
      <c r="F13" s="155"/>
      <c r="G13" s="155"/>
      <c r="H13" s="155"/>
      <c r="I13" s="155"/>
      <c r="J13" s="155"/>
      <c r="K13" s="155"/>
      <c r="L13" s="155"/>
      <c r="M13" s="155"/>
      <c r="N13" s="155"/>
      <c r="O13" s="1"/>
      <c r="P13" s="1" t="s">
        <v>16</v>
      </c>
      <c r="Q13" s="1" t="s">
        <v>17</v>
      </c>
      <c r="R13" s="1">
        <v>1</v>
      </c>
      <c r="S13" s="1"/>
      <c r="T13" s="1"/>
      <c r="U13" s="1"/>
      <c r="V13" s="1"/>
      <c r="W13" s="1"/>
      <c r="X13" s="1"/>
      <c r="Y13" s="1"/>
      <c r="Z13" s="1"/>
    </row>
    <row r="14" spans="1:26" ht="14.25" customHeight="1" x14ac:dyDescent="0.3">
      <c r="A14" s="155"/>
      <c r="B14" s="155"/>
      <c r="C14" s="155"/>
      <c r="D14" s="155"/>
      <c r="E14" s="155"/>
      <c r="F14" s="155"/>
      <c r="G14" s="155"/>
      <c r="H14" s="155"/>
      <c r="I14" s="155"/>
      <c r="J14" s="155"/>
      <c r="K14" s="155"/>
      <c r="L14" s="155"/>
      <c r="M14" s="155"/>
      <c r="N14" s="155"/>
      <c r="O14" s="1"/>
      <c r="P14" s="1" t="s">
        <v>18</v>
      </c>
      <c r="Q14" s="1" t="s">
        <v>19</v>
      </c>
      <c r="R14" s="1">
        <v>1</v>
      </c>
      <c r="S14" s="1"/>
      <c r="T14" s="1"/>
      <c r="U14" s="1"/>
      <c r="V14" s="1"/>
      <c r="W14" s="1"/>
      <c r="X14" s="1"/>
      <c r="Y14" s="1"/>
      <c r="Z14" s="1"/>
    </row>
    <row r="15" spans="1:26" ht="14.25" customHeight="1" x14ac:dyDescent="0.3">
      <c r="A15" s="155"/>
      <c r="B15" s="155"/>
      <c r="C15" s="155"/>
      <c r="D15" s="155"/>
      <c r="E15" s="155"/>
      <c r="F15" s="155"/>
      <c r="G15" s="155"/>
      <c r="H15" s="155"/>
      <c r="I15" s="155"/>
      <c r="J15" s="155"/>
      <c r="K15" s="155"/>
      <c r="L15" s="155"/>
      <c r="M15" s="155"/>
      <c r="N15" s="155"/>
      <c r="O15" s="1"/>
      <c r="P15" s="1" t="s">
        <v>20</v>
      </c>
      <c r="Q15" s="1" t="s">
        <v>21</v>
      </c>
      <c r="R15" s="1">
        <v>1</v>
      </c>
      <c r="S15" s="1"/>
      <c r="T15" s="1"/>
      <c r="U15" s="1"/>
      <c r="V15" s="1"/>
      <c r="W15" s="1"/>
      <c r="X15" s="1"/>
      <c r="Y15" s="1"/>
      <c r="Z15" s="1"/>
    </row>
    <row r="16" spans="1:26" ht="14.25" customHeight="1" x14ac:dyDescent="0.3">
      <c r="A16" s="155"/>
      <c r="B16" s="155"/>
      <c r="C16" s="155"/>
      <c r="D16" s="155"/>
      <c r="E16" s="155"/>
      <c r="F16" s="155"/>
      <c r="G16" s="155"/>
      <c r="H16" s="155"/>
      <c r="I16" s="155"/>
      <c r="J16" s="155"/>
      <c r="K16" s="155"/>
      <c r="L16" s="155"/>
      <c r="M16" s="155"/>
      <c r="N16" s="155"/>
      <c r="O16" s="1"/>
      <c r="P16" s="1" t="s">
        <v>22</v>
      </c>
      <c r="Q16" s="1" t="s">
        <v>23</v>
      </c>
      <c r="R16" s="1">
        <v>2</v>
      </c>
      <c r="S16" s="1"/>
      <c r="T16" s="1"/>
      <c r="U16" s="1"/>
      <c r="V16" s="1"/>
      <c r="W16" s="1"/>
      <c r="X16" s="1"/>
      <c r="Y16" s="1"/>
      <c r="Z16" s="1"/>
    </row>
    <row r="17" spans="1:26" ht="14.25" customHeight="1" x14ac:dyDescent="0.3">
      <c r="A17" s="155"/>
      <c r="B17" s="155"/>
      <c r="C17" s="155"/>
      <c r="D17" s="155"/>
      <c r="E17" s="155"/>
      <c r="F17" s="155"/>
      <c r="G17" s="155"/>
      <c r="H17" s="155"/>
      <c r="I17" s="155"/>
      <c r="J17" s="155"/>
      <c r="K17" s="155"/>
      <c r="L17" s="155"/>
      <c r="M17" s="155"/>
      <c r="N17" s="155"/>
      <c r="O17" s="1"/>
      <c r="P17" s="1" t="s">
        <v>24</v>
      </c>
      <c r="Q17" s="1" t="s">
        <v>25</v>
      </c>
      <c r="R17" s="1">
        <v>3</v>
      </c>
      <c r="S17" s="1"/>
      <c r="T17" s="1"/>
      <c r="U17" s="1"/>
      <c r="V17" s="1"/>
      <c r="W17" s="1"/>
      <c r="X17" s="1"/>
      <c r="Y17" s="1"/>
      <c r="Z17" s="1"/>
    </row>
    <row r="18" spans="1:26" ht="14.25" customHeight="1" x14ac:dyDescent="0.3">
      <c r="A18" s="155"/>
      <c r="B18" s="155"/>
      <c r="C18" s="155"/>
      <c r="D18" s="155"/>
      <c r="E18" s="155"/>
      <c r="F18" s="155"/>
      <c r="G18" s="155"/>
      <c r="H18" s="155"/>
      <c r="I18" s="155"/>
      <c r="J18" s="155"/>
      <c r="K18" s="155"/>
      <c r="L18" s="155"/>
      <c r="M18" s="155"/>
      <c r="N18" s="155"/>
      <c r="O18" s="1"/>
      <c r="P18" s="1" t="s">
        <v>26</v>
      </c>
      <c r="Q18" s="1" t="s">
        <v>27</v>
      </c>
      <c r="R18" s="1">
        <v>3</v>
      </c>
      <c r="S18" s="1"/>
      <c r="T18" s="1">
        <v>1</v>
      </c>
      <c r="U18" s="156"/>
      <c r="V18" s="1"/>
      <c r="W18" s="1"/>
      <c r="X18" s="1"/>
      <c r="Y18" s="1"/>
      <c r="Z18" s="1"/>
    </row>
    <row r="19" spans="1:26" ht="14.25" customHeight="1" x14ac:dyDescent="0.3">
      <c r="A19" s="155"/>
      <c r="B19" s="155"/>
      <c r="C19" s="155"/>
      <c r="D19" s="155"/>
      <c r="E19" s="155"/>
      <c r="F19" s="155"/>
      <c r="G19" s="155"/>
      <c r="H19" s="155"/>
      <c r="I19" s="155"/>
      <c r="J19" s="155"/>
      <c r="K19" s="155"/>
      <c r="L19" s="155"/>
      <c r="M19" s="155"/>
      <c r="N19" s="155"/>
      <c r="O19" s="1"/>
      <c r="P19" s="1" t="s">
        <v>28</v>
      </c>
      <c r="Q19" s="1" t="s">
        <v>29</v>
      </c>
      <c r="R19" s="1">
        <v>3</v>
      </c>
      <c r="S19" s="1"/>
      <c r="T19" s="1">
        <v>2</v>
      </c>
      <c r="U19" s="157"/>
      <c r="V19" s="1"/>
      <c r="W19" s="1"/>
      <c r="X19" s="1"/>
      <c r="Y19" s="1"/>
      <c r="Z19" s="1"/>
    </row>
    <row r="20" spans="1:26" ht="14.25" customHeight="1" x14ac:dyDescent="0.3">
      <c r="A20" s="155"/>
      <c r="B20" s="155"/>
      <c r="C20" s="155"/>
      <c r="D20" s="155"/>
      <c r="E20" s="155"/>
      <c r="F20" s="155"/>
      <c r="G20" s="155"/>
      <c r="H20" s="155"/>
      <c r="I20" s="155"/>
      <c r="J20" s="155"/>
      <c r="K20" s="155"/>
      <c r="L20" s="155"/>
      <c r="M20" s="155"/>
      <c r="N20" s="155"/>
      <c r="O20" s="1"/>
      <c r="P20" s="1" t="s">
        <v>30</v>
      </c>
      <c r="Q20" s="1" t="s">
        <v>31</v>
      </c>
      <c r="R20" s="1">
        <v>2</v>
      </c>
      <c r="S20" s="1"/>
      <c r="T20" s="1">
        <v>3</v>
      </c>
      <c r="U20" s="158"/>
      <c r="V20" s="1"/>
      <c r="W20" s="1"/>
      <c r="X20" s="1"/>
      <c r="Y20" s="1"/>
      <c r="Z20" s="1"/>
    </row>
    <row r="21" spans="1:26" ht="14.25" customHeight="1" x14ac:dyDescent="0.3">
      <c r="A21" s="155"/>
      <c r="B21" s="155"/>
      <c r="C21" s="155"/>
      <c r="D21" s="155"/>
      <c r="E21" s="155"/>
      <c r="F21" s="155"/>
      <c r="G21" s="155"/>
      <c r="H21" s="155"/>
      <c r="I21" s="155"/>
      <c r="J21" s="155"/>
      <c r="K21" s="155"/>
      <c r="L21" s="155"/>
      <c r="M21" s="155"/>
      <c r="N21" s="155"/>
      <c r="O21" s="1"/>
      <c r="P21" s="1" t="s">
        <v>32</v>
      </c>
      <c r="Q21" s="1" t="s">
        <v>33</v>
      </c>
      <c r="R21" s="1">
        <v>2</v>
      </c>
      <c r="S21" s="1"/>
      <c r="T21" s="1"/>
      <c r="U21" s="1"/>
      <c r="V21" s="1"/>
      <c r="W21" s="1"/>
      <c r="X21" s="1"/>
      <c r="Y21" s="1"/>
      <c r="Z21" s="1"/>
    </row>
    <row r="22" spans="1:26" ht="14.25" customHeight="1" x14ac:dyDescent="0.3">
      <c r="A22" s="155"/>
      <c r="B22" s="155"/>
      <c r="C22" s="155"/>
      <c r="D22" s="155"/>
      <c r="E22" s="155"/>
      <c r="F22" s="155"/>
      <c r="G22" s="155"/>
      <c r="H22" s="155"/>
      <c r="I22" s="155"/>
      <c r="J22" s="155"/>
      <c r="K22" s="155"/>
      <c r="L22" s="155"/>
      <c r="M22" s="155"/>
      <c r="N22" s="155"/>
      <c r="O22" s="1"/>
      <c r="P22" s="1" t="s">
        <v>34</v>
      </c>
      <c r="Q22" s="1" t="s">
        <v>35</v>
      </c>
      <c r="R22" s="1">
        <v>3</v>
      </c>
      <c r="S22" s="1"/>
      <c r="T22" s="1"/>
      <c r="U22" s="1"/>
      <c r="V22" s="1"/>
      <c r="W22" s="1"/>
      <c r="X22" s="1"/>
      <c r="Y22" s="1"/>
      <c r="Z22" s="1"/>
    </row>
    <row r="23" spans="1:26" ht="14.25" customHeight="1" x14ac:dyDescent="0.3">
      <c r="A23" s="155"/>
      <c r="B23" s="155"/>
      <c r="C23" s="155"/>
      <c r="D23" s="155"/>
      <c r="E23" s="155"/>
      <c r="F23" s="155"/>
      <c r="G23" s="155"/>
      <c r="H23" s="155"/>
      <c r="I23" s="155"/>
      <c r="J23" s="155"/>
      <c r="K23" s="155"/>
      <c r="L23" s="155"/>
      <c r="M23" s="155"/>
      <c r="N23" s="155"/>
      <c r="O23" s="1"/>
      <c r="P23" s="1" t="s">
        <v>36</v>
      </c>
      <c r="Q23" s="1" t="s">
        <v>37</v>
      </c>
      <c r="R23" s="1">
        <v>1</v>
      </c>
      <c r="S23" s="1"/>
      <c r="T23" s="1"/>
      <c r="U23" s="1"/>
      <c r="V23" s="1"/>
      <c r="W23" s="1"/>
      <c r="X23" s="1"/>
      <c r="Y23" s="1"/>
      <c r="Z23" s="1"/>
    </row>
    <row r="24" spans="1:26" ht="14.25" customHeight="1" x14ac:dyDescent="0.3">
      <c r="A24" s="155"/>
      <c r="B24" s="155"/>
      <c r="C24" s="155"/>
      <c r="D24" s="155"/>
      <c r="E24" s="155"/>
      <c r="F24" s="155"/>
      <c r="G24" s="155"/>
      <c r="H24" s="155"/>
      <c r="I24" s="155"/>
      <c r="J24" s="155"/>
      <c r="K24" s="155"/>
      <c r="L24" s="155"/>
      <c r="M24" s="155"/>
      <c r="N24" s="155"/>
      <c r="O24" s="1"/>
      <c r="P24" s="1" t="s">
        <v>38</v>
      </c>
      <c r="Q24" s="1" t="s">
        <v>39</v>
      </c>
      <c r="R24" s="1">
        <v>1</v>
      </c>
      <c r="S24" s="1"/>
      <c r="T24" s="1"/>
      <c r="U24" s="1"/>
      <c r="V24" s="1"/>
      <c r="W24" s="1"/>
      <c r="X24" s="1"/>
      <c r="Y24" s="1"/>
      <c r="Z24" s="1"/>
    </row>
    <row r="25" spans="1:26" ht="14.25" customHeight="1" x14ac:dyDescent="0.3">
      <c r="A25" s="155"/>
      <c r="B25" s="155"/>
      <c r="C25" s="155"/>
      <c r="D25" s="155"/>
      <c r="E25" s="155"/>
      <c r="F25" s="155"/>
      <c r="G25" s="155"/>
      <c r="H25" s="155"/>
      <c r="I25" s="155"/>
      <c r="J25" s="155"/>
      <c r="K25" s="155"/>
      <c r="L25" s="155"/>
      <c r="M25" s="155"/>
      <c r="N25" s="155"/>
      <c r="O25" s="1"/>
      <c r="P25" s="1" t="s">
        <v>40</v>
      </c>
      <c r="Q25" s="1" t="s">
        <v>41</v>
      </c>
      <c r="R25" s="1">
        <v>1</v>
      </c>
      <c r="S25" s="1"/>
      <c r="T25" s="1"/>
      <c r="U25" s="1"/>
      <c r="V25" s="1"/>
      <c r="W25" s="1"/>
      <c r="X25" s="1"/>
      <c r="Y25" s="1"/>
      <c r="Z25" s="1"/>
    </row>
    <row r="26" spans="1:26" ht="14.25" customHeight="1" x14ac:dyDescent="0.3">
      <c r="A26" s="155"/>
      <c r="B26" s="155"/>
      <c r="C26" s="155"/>
      <c r="D26" s="155"/>
      <c r="E26" s="155"/>
      <c r="F26" s="155"/>
      <c r="G26" s="155"/>
      <c r="H26" s="155"/>
      <c r="I26" s="155"/>
      <c r="J26" s="155"/>
      <c r="K26" s="155"/>
      <c r="L26" s="155"/>
      <c r="M26" s="155"/>
      <c r="N26" s="155"/>
      <c r="O26" s="1"/>
      <c r="P26" s="1" t="s">
        <v>42</v>
      </c>
      <c r="Q26" s="1" t="s">
        <v>43</v>
      </c>
      <c r="R26" s="1">
        <v>3</v>
      </c>
      <c r="S26" s="1"/>
      <c r="T26" s="1"/>
      <c r="U26" s="1"/>
      <c r="V26" s="1"/>
      <c r="W26" s="1"/>
      <c r="X26" s="1"/>
      <c r="Y26" s="1"/>
      <c r="Z26" s="1"/>
    </row>
    <row r="27" spans="1:26" ht="14.25" customHeight="1" x14ac:dyDescent="0.3">
      <c r="A27" s="1"/>
      <c r="B27" s="1"/>
      <c r="C27" s="1"/>
      <c r="D27" s="1"/>
      <c r="E27" s="155"/>
      <c r="F27" s="155"/>
      <c r="G27" s="155"/>
      <c r="H27" s="155"/>
      <c r="I27" s="155"/>
      <c r="J27" s="155"/>
      <c r="K27" s="155"/>
      <c r="L27" s="155"/>
      <c r="M27" s="155"/>
      <c r="N27" s="155"/>
      <c r="O27" s="1"/>
      <c r="P27" s="1" t="s">
        <v>44</v>
      </c>
      <c r="Q27" s="1" t="s">
        <v>45</v>
      </c>
      <c r="R27" s="1">
        <v>2</v>
      </c>
      <c r="S27" s="1"/>
      <c r="T27" s="1"/>
      <c r="U27" s="1"/>
      <c r="V27" s="1"/>
      <c r="W27" s="1"/>
      <c r="X27" s="1"/>
      <c r="Y27" s="1"/>
      <c r="Z27" s="1"/>
    </row>
    <row r="28" spans="1:26" ht="14.25" customHeight="1" x14ac:dyDescent="0.3">
      <c r="A28" s="1"/>
      <c r="B28" s="1"/>
      <c r="C28" s="1"/>
      <c r="D28" s="1"/>
      <c r="E28" s="155"/>
      <c r="F28" s="155"/>
      <c r="G28" s="155"/>
      <c r="H28" s="155"/>
      <c r="I28" s="155"/>
      <c r="J28" s="155"/>
      <c r="K28" s="155"/>
      <c r="L28" s="155"/>
      <c r="M28" s="155"/>
      <c r="N28" s="155"/>
      <c r="O28" s="1"/>
      <c r="P28" s="1" t="s">
        <v>46</v>
      </c>
      <c r="Q28" s="1" t="s">
        <v>47</v>
      </c>
      <c r="R28" s="1">
        <v>3</v>
      </c>
      <c r="S28" s="1"/>
      <c r="T28" s="1"/>
      <c r="U28" s="1"/>
      <c r="V28" s="1"/>
      <c r="W28" s="1"/>
      <c r="X28" s="1"/>
      <c r="Y28" s="1"/>
      <c r="Z28" s="1"/>
    </row>
    <row r="29" spans="1:26" ht="14.25" customHeight="1" x14ac:dyDescent="0.3">
      <c r="A29" s="1"/>
      <c r="B29" s="1"/>
      <c r="C29" s="1"/>
      <c r="D29" s="1"/>
      <c r="E29" s="155"/>
      <c r="F29" s="155"/>
      <c r="G29" s="155"/>
      <c r="H29" s="155"/>
      <c r="I29" s="155"/>
      <c r="J29" s="155"/>
      <c r="K29" s="155"/>
      <c r="L29" s="155"/>
      <c r="M29" s="155"/>
      <c r="N29" s="155"/>
      <c r="O29" s="1"/>
      <c r="P29" s="1" t="s">
        <v>48</v>
      </c>
      <c r="Q29" s="1" t="s">
        <v>49</v>
      </c>
      <c r="R29" s="1">
        <v>1</v>
      </c>
      <c r="S29" s="1"/>
      <c r="T29" s="1"/>
      <c r="U29" s="1"/>
      <c r="V29" s="1"/>
      <c r="W29" s="1"/>
      <c r="X29" s="1"/>
      <c r="Y29" s="1"/>
      <c r="Z29" s="1"/>
    </row>
    <row r="30" spans="1:26" ht="14.25" customHeight="1" x14ac:dyDescent="0.3">
      <c r="A30" s="1"/>
      <c r="B30" s="1"/>
      <c r="C30" s="1"/>
      <c r="D30" s="1"/>
      <c r="E30" s="155"/>
      <c r="F30" s="155"/>
      <c r="G30" s="155"/>
      <c r="H30" s="155"/>
      <c r="I30" s="155"/>
      <c r="J30" s="155"/>
      <c r="K30" s="155"/>
      <c r="L30" s="155"/>
      <c r="M30" s="155"/>
      <c r="N30" s="155"/>
      <c r="O30" s="1"/>
      <c r="P30" s="1" t="s">
        <v>50</v>
      </c>
      <c r="Q30" s="1" t="s">
        <v>51</v>
      </c>
      <c r="R30" s="1">
        <v>3</v>
      </c>
      <c r="S30" s="1"/>
      <c r="T30" s="1"/>
      <c r="U30" s="1"/>
      <c r="V30" s="1"/>
      <c r="W30" s="1"/>
      <c r="X30" s="1"/>
      <c r="Y30" s="1"/>
      <c r="Z30" s="1"/>
    </row>
    <row r="31" spans="1:26" ht="14.25" customHeight="1" x14ac:dyDescent="0.3">
      <c r="A31" s="1"/>
      <c r="B31" s="1"/>
      <c r="C31" s="1"/>
      <c r="D31" s="1"/>
      <c r="E31" s="155"/>
      <c r="F31" s="155"/>
      <c r="G31" s="155"/>
      <c r="H31" s="155"/>
      <c r="I31" s="155"/>
      <c r="J31" s="155"/>
      <c r="K31" s="155"/>
      <c r="L31" s="155"/>
      <c r="M31" s="155"/>
      <c r="N31" s="155"/>
      <c r="O31" s="1"/>
      <c r="P31" s="1" t="s">
        <v>52</v>
      </c>
      <c r="Q31" s="1" t="s">
        <v>53</v>
      </c>
      <c r="R31" s="1">
        <v>1</v>
      </c>
      <c r="S31" s="1"/>
      <c r="T31" s="1"/>
      <c r="U31" s="1"/>
      <c r="V31" s="1"/>
      <c r="W31" s="1"/>
      <c r="X31" s="1"/>
      <c r="Y31" s="1"/>
      <c r="Z31" s="1"/>
    </row>
    <row r="32" spans="1:26" ht="14.25" customHeight="1" x14ac:dyDescent="0.3">
      <c r="A32" s="1"/>
      <c r="B32" s="1"/>
      <c r="C32" s="1"/>
      <c r="D32" s="1"/>
      <c r="E32" s="155"/>
      <c r="F32" s="155"/>
      <c r="G32" s="155"/>
      <c r="H32" s="155"/>
      <c r="I32" s="155"/>
      <c r="J32" s="155"/>
      <c r="K32" s="155"/>
      <c r="L32" s="155"/>
      <c r="M32" s="155"/>
      <c r="N32" s="155"/>
      <c r="O32" s="1"/>
      <c r="P32" s="1" t="s">
        <v>54</v>
      </c>
      <c r="Q32" s="1" t="s">
        <v>55</v>
      </c>
      <c r="R32" s="1">
        <v>2</v>
      </c>
      <c r="S32" s="1"/>
      <c r="T32" s="1"/>
      <c r="U32" s="1"/>
      <c r="V32" s="1"/>
      <c r="W32" s="1"/>
      <c r="X32" s="1"/>
      <c r="Y32" s="1"/>
      <c r="Z32" s="1"/>
    </row>
    <row r="33" spans="1:26" ht="14.25" customHeight="1" x14ac:dyDescent="0.3">
      <c r="A33" s="1"/>
      <c r="B33" s="1"/>
      <c r="C33" s="1"/>
      <c r="D33" s="1"/>
      <c r="E33" s="155"/>
      <c r="F33" s="155"/>
      <c r="G33" s="155"/>
      <c r="H33" s="155"/>
      <c r="I33" s="155"/>
      <c r="J33" s="155"/>
      <c r="K33" s="155"/>
      <c r="L33" s="155"/>
      <c r="M33" s="155"/>
      <c r="N33" s="155"/>
      <c r="O33" s="1"/>
      <c r="P33" s="1" t="s">
        <v>56</v>
      </c>
      <c r="Q33" s="1" t="s">
        <v>57</v>
      </c>
      <c r="R33" s="1">
        <v>3</v>
      </c>
      <c r="S33" s="1"/>
      <c r="T33" s="1"/>
      <c r="U33" s="1"/>
      <c r="V33" s="1"/>
      <c r="W33" s="1"/>
      <c r="X33" s="1"/>
      <c r="Y33" s="1"/>
      <c r="Z33" s="1"/>
    </row>
    <row r="34" spans="1:26" ht="14.25" customHeight="1" x14ac:dyDescent="0.3">
      <c r="A34" s="1"/>
      <c r="B34" s="1"/>
      <c r="C34" s="1"/>
      <c r="D34" s="1"/>
      <c r="E34" s="155"/>
      <c r="F34" s="155"/>
      <c r="G34" s="155"/>
      <c r="H34" s="155"/>
      <c r="I34" s="155"/>
      <c r="J34" s="155"/>
      <c r="K34" s="155"/>
      <c r="L34" s="155"/>
      <c r="M34" s="155"/>
      <c r="N34" s="155"/>
      <c r="O34" s="1"/>
      <c r="P34" s="1" t="s">
        <v>58</v>
      </c>
      <c r="Q34" s="1" t="s">
        <v>59</v>
      </c>
      <c r="R34" s="1">
        <v>3</v>
      </c>
      <c r="S34" s="1"/>
      <c r="T34" s="1"/>
      <c r="U34" s="1"/>
      <c r="V34" s="1"/>
      <c r="W34" s="1"/>
      <c r="X34" s="1"/>
      <c r="Y34" s="1"/>
      <c r="Z34" s="1"/>
    </row>
    <row r="35" spans="1:26" ht="14.25" customHeight="1" x14ac:dyDescent="0.3">
      <c r="A35" s="1"/>
      <c r="B35" s="1"/>
      <c r="C35" s="1"/>
      <c r="D35" s="1"/>
      <c r="E35" s="155"/>
      <c r="F35" s="155"/>
      <c r="G35" s="155"/>
      <c r="H35" s="155"/>
      <c r="I35" s="155"/>
      <c r="J35" s="155"/>
      <c r="K35" s="155"/>
      <c r="L35" s="155"/>
      <c r="M35" s="155"/>
      <c r="N35" s="155"/>
      <c r="O35" s="1"/>
      <c r="P35" s="1" t="s">
        <v>60</v>
      </c>
      <c r="Q35" s="1" t="s">
        <v>61</v>
      </c>
      <c r="R35" s="1">
        <v>2</v>
      </c>
      <c r="S35" s="1"/>
      <c r="T35" s="1"/>
      <c r="U35" s="1"/>
      <c r="V35" s="1"/>
      <c r="W35" s="1"/>
      <c r="X35" s="1"/>
      <c r="Y35" s="1"/>
      <c r="Z35" s="1"/>
    </row>
    <row r="36" spans="1:26" ht="14.25" customHeight="1" x14ac:dyDescent="0.3">
      <c r="A36" s="155"/>
      <c r="B36" s="155"/>
      <c r="C36" s="155"/>
      <c r="D36" s="155"/>
      <c r="E36" s="155"/>
      <c r="F36" s="155"/>
      <c r="G36" s="155"/>
      <c r="H36" s="155"/>
      <c r="I36" s="155"/>
      <c r="J36" s="155"/>
      <c r="K36" s="155"/>
      <c r="L36" s="155"/>
      <c r="M36" s="155"/>
      <c r="N36" s="155"/>
      <c r="O36" s="1"/>
      <c r="P36" s="1" t="s">
        <v>62</v>
      </c>
      <c r="Q36" s="1" t="s">
        <v>62</v>
      </c>
      <c r="R36" s="1">
        <v>1</v>
      </c>
      <c r="S36" s="1"/>
      <c r="T36" s="1"/>
      <c r="U36" s="1"/>
      <c r="V36" s="1"/>
      <c r="W36" s="1"/>
      <c r="X36" s="1"/>
      <c r="Y36" s="1"/>
      <c r="Z36" s="1"/>
    </row>
    <row r="37" spans="1:26" ht="14.25" customHeight="1" x14ac:dyDescent="0.3">
      <c r="A37" s="155"/>
      <c r="B37" s="155"/>
      <c r="C37" s="155"/>
      <c r="D37" s="155"/>
      <c r="E37" s="155"/>
      <c r="F37" s="155"/>
      <c r="G37" s="155"/>
      <c r="H37" s="155"/>
      <c r="I37" s="155"/>
      <c r="J37" s="155"/>
      <c r="K37" s="155"/>
      <c r="L37" s="155"/>
      <c r="M37" s="155"/>
      <c r="N37" s="155"/>
      <c r="O37" s="1"/>
      <c r="P37" s="1" t="s">
        <v>63</v>
      </c>
      <c r="Q37" s="1" t="s">
        <v>64</v>
      </c>
      <c r="R37" s="1">
        <v>1</v>
      </c>
      <c r="S37" s="1"/>
      <c r="T37" s="1"/>
      <c r="U37" s="1"/>
      <c r="V37" s="1"/>
      <c r="W37" s="1"/>
      <c r="X37" s="1"/>
      <c r="Y37" s="1"/>
      <c r="Z37" s="1"/>
    </row>
    <row r="38" spans="1:26" ht="14.25" customHeight="1" x14ac:dyDescent="0.3">
      <c r="A38" s="1"/>
      <c r="B38" s="155"/>
      <c r="C38" s="155"/>
      <c r="D38" s="155"/>
      <c r="E38" s="155"/>
      <c r="F38" s="155"/>
      <c r="G38" s="155"/>
      <c r="H38" s="155"/>
      <c r="I38" s="155"/>
      <c r="J38" s="155"/>
      <c r="K38" s="155"/>
      <c r="L38" s="155"/>
      <c r="M38" s="155"/>
      <c r="N38" s="155"/>
      <c r="O38" s="1"/>
      <c r="P38" s="1" t="s">
        <v>65</v>
      </c>
      <c r="Q38" s="1" t="s">
        <v>66</v>
      </c>
      <c r="R38" s="1">
        <v>2</v>
      </c>
      <c r="S38" s="1"/>
      <c r="T38" s="1"/>
      <c r="U38" s="1"/>
      <c r="V38" s="1"/>
      <c r="W38" s="1"/>
      <c r="X38" s="1"/>
      <c r="Y38" s="1"/>
      <c r="Z38" s="1"/>
    </row>
    <row r="39" spans="1:26" ht="14.25" customHeight="1" x14ac:dyDescent="0.3">
      <c r="A39" s="1"/>
      <c r="B39" s="1"/>
      <c r="C39" s="1"/>
      <c r="D39" s="1"/>
      <c r="E39" s="1"/>
      <c r="F39" s="1"/>
      <c r="G39" s="1"/>
      <c r="H39" s="1"/>
      <c r="I39" s="1"/>
      <c r="J39" s="1"/>
      <c r="K39" s="1"/>
      <c r="L39" s="1"/>
      <c r="M39" s="1"/>
      <c r="N39" s="1"/>
      <c r="O39" s="1"/>
      <c r="P39" s="1" t="s">
        <v>67</v>
      </c>
      <c r="Q39" s="1" t="s">
        <v>68</v>
      </c>
      <c r="R39" s="1">
        <v>2</v>
      </c>
      <c r="S39" s="1"/>
      <c r="T39" s="1"/>
      <c r="U39" s="1"/>
      <c r="V39" s="1"/>
      <c r="W39" s="1"/>
      <c r="X39" s="1"/>
      <c r="Y39" s="1"/>
      <c r="Z39" s="1"/>
    </row>
    <row r="40" spans="1:26" ht="14.2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L3"/>
    <mergeCell ref="F4:L4"/>
    <mergeCell ref="F5:L5"/>
  </mergeCells>
  <pageMargins left="0.7" right="0.7"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92"/>
  <sheetViews>
    <sheetView topLeftCell="A229" workbookViewId="0">
      <selection activeCell="B251" sqref="B251"/>
    </sheetView>
  </sheetViews>
  <sheetFormatPr baseColWidth="10" defaultColWidth="14.44140625" defaultRowHeight="15" customHeight="1" x14ac:dyDescent="0.3"/>
  <cols>
    <col min="1" max="1" width="39" customWidth="1"/>
    <col min="2" max="2" width="77.109375" customWidth="1"/>
    <col min="3" max="3" width="23.6640625" customWidth="1"/>
    <col min="4" max="4" width="28.44140625" customWidth="1"/>
    <col min="5" max="5" width="15.109375" customWidth="1"/>
    <col min="6" max="25" width="10.6640625" customWidth="1"/>
  </cols>
  <sheetData>
    <row r="1" spans="1:8" ht="14.25" customHeight="1" x14ac:dyDescent="0.3">
      <c r="A1" s="3"/>
      <c r="B1" s="187" t="s">
        <v>69</v>
      </c>
      <c r="C1" s="188" t="s">
        <v>70</v>
      </c>
      <c r="D1" s="186"/>
      <c r="E1" s="186"/>
    </row>
    <row r="2" spans="1:8" ht="14.25" customHeight="1" x14ac:dyDescent="0.3">
      <c r="A2" s="3"/>
      <c r="B2" s="186"/>
      <c r="C2" s="186"/>
      <c r="D2" s="186"/>
      <c r="E2" s="186"/>
    </row>
    <row r="3" spans="1:8" ht="18" customHeight="1" x14ac:dyDescent="0.3">
      <c r="A3" s="3"/>
      <c r="B3" s="3"/>
      <c r="C3" s="189"/>
      <c r="D3" s="186"/>
      <c r="E3" s="186"/>
    </row>
    <row r="4" spans="1:8" ht="14.25" customHeight="1" x14ac:dyDescent="0.3">
      <c r="A4" s="159" t="s">
        <v>71</v>
      </c>
      <c r="B4" s="160" t="s">
        <v>72</v>
      </c>
      <c r="C4" s="160" t="s">
        <v>73</v>
      </c>
      <c r="D4" s="159" t="s">
        <v>74</v>
      </c>
      <c r="E4" s="161" t="s">
        <v>75</v>
      </c>
      <c r="G4" s="1"/>
      <c r="H4" s="4"/>
    </row>
    <row r="5" spans="1:8" ht="14.25" customHeight="1" x14ac:dyDescent="0.3">
      <c r="A5" s="4" t="s">
        <v>76</v>
      </c>
      <c r="B5" s="4" t="s">
        <v>77</v>
      </c>
      <c r="C5" s="5" t="s">
        <v>78</v>
      </c>
      <c r="D5" s="5" t="s">
        <v>79</v>
      </c>
      <c r="E5" s="6" t="s">
        <v>80</v>
      </c>
      <c r="G5" s="1"/>
      <c r="H5" s="1"/>
    </row>
    <row r="6" spans="1:8" ht="14.25" customHeight="1" x14ac:dyDescent="0.3">
      <c r="A6" s="4" t="s">
        <v>76</v>
      </c>
      <c r="B6" s="4" t="s">
        <v>81</v>
      </c>
      <c r="C6" s="5" t="s">
        <v>82</v>
      </c>
      <c r="D6" s="5" t="s">
        <v>83</v>
      </c>
      <c r="E6" s="6" t="s">
        <v>84</v>
      </c>
    </row>
    <row r="7" spans="1:8" ht="14.25" customHeight="1" x14ac:dyDescent="0.3">
      <c r="A7" s="4" t="s">
        <v>76</v>
      </c>
      <c r="B7" s="4" t="s">
        <v>85</v>
      </c>
      <c r="C7" s="5" t="s">
        <v>86</v>
      </c>
      <c r="D7" s="5" t="s">
        <v>79</v>
      </c>
      <c r="E7" s="6" t="s">
        <v>87</v>
      </c>
    </row>
    <row r="8" spans="1:8" ht="14.25" customHeight="1" x14ac:dyDescent="0.3">
      <c r="A8" s="7" t="s">
        <v>76</v>
      </c>
      <c r="B8" s="7" t="s">
        <v>88</v>
      </c>
      <c r="C8" s="5" t="s">
        <v>82</v>
      </c>
      <c r="D8" s="5" t="s">
        <v>83</v>
      </c>
      <c r="E8" s="6" t="s">
        <v>89</v>
      </c>
    </row>
    <row r="9" spans="1:8" ht="14.25" customHeight="1" x14ac:dyDescent="0.3">
      <c r="A9" s="7" t="s">
        <v>76</v>
      </c>
      <c r="B9" s="7" t="s">
        <v>90</v>
      </c>
      <c r="C9" s="5" t="s">
        <v>82</v>
      </c>
      <c r="D9" s="5" t="s">
        <v>83</v>
      </c>
      <c r="E9" s="6" t="s">
        <v>91</v>
      </c>
    </row>
    <row r="10" spans="1:8" ht="14.25" customHeight="1" x14ac:dyDescent="0.3">
      <c r="A10" s="7" t="s">
        <v>76</v>
      </c>
      <c r="B10" s="7" t="s">
        <v>92</v>
      </c>
      <c r="C10" s="5" t="s">
        <v>82</v>
      </c>
      <c r="D10" s="5" t="s">
        <v>83</v>
      </c>
      <c r="E10" s="6" t="s">
        <v>93</v>
      </c>
    </row>
    <row r="11" spans="1:8" ht="14.25" customHeight="1" x14ac:dyDescent="0.3">
      <c r="A11" s="4" t="s">
        <v>94</v>
      </c>
      <c r="B11" s="4" t="s">
        <v>95</v>
      </c>
      <c r="C11" s="5" t="s">
        <v>86</v>
      </c>
      <c r="D11" s="5" t="s">
        <v>79</v>
      </c>
      <c r="E11" s="6" t="s">
        <v>96</v>
      </c>
    </row>
    <row r="12" spans="1:8" ht="14.25" customHeight="1" x14ac:dyDescent="0.3">
      <c r="A12" s="4" t="s">
        <v>94</v>
      </c>
      <c r="B12" s="4" t="s">
        <v>97</v>
      </c>
      <c r="C12" s="5" t="s">
        <v>86</v>
      </c>
      <c r="D12" s="5" t="s">
        <v>79</v>
      </c>
      <c r="E12" s="6" t="s">
        <v>98</v>
      </c>
    </row>
    <row r="13" spans="1:8" ht="14.25" customHeight="1" x14ac:dyDescent="0.3">
      <c r="A13" s="4" t="s">
        <v>94</v>
      </c>
      <c r="B13" s="4" t="s">
        <v>99</v>
      </c>
      <c r="C13" s="5" t="s">
        <v>86</v>
      </c>
      <c r="D13" s="5" t="s">
        <v>100</v>
      </c>
      <c r="E13" s="6" t="s">
        <v>101</v>
      </c>
    </row>
    <row r="14" spans="1:8" ht="14.25" customHeight="1" x14ac:dyDescent="0.3">
      <c r="A14" s="4" t="s">
        <v>94</v>
      </c>
      <c r="B14" s="4" t="s">
        <v>102</v>
      </c>
      <c r="C14" s="5" t="s">
        <v>86</v>
      </c>
      <c r="D14" s="5" t="s">
        <v>79</v>
      </c>
      <c r="E14" s="6" t="s">
        <v>103</v>
      </c>
    </row>
    <row r="15" spans="1:8" ht="14.25" customHeight="1" x14ac:dyDescent="0.3">
      <c r="A15" s="4" t="s">
        <v>94</v>
      </c>
      <c r="B15" s="4" t="s">
        <v>104</v>
      </c>
      <c r="C15" s="5" t="s">
        <v>86</v>
      </c>
      <c r="D15" s="5" t="s">
        <v>79</v>
      </c>
      <c r="E15" s="6" t="s">
        <v>105</v>
      </c>
    </row>
    <row r="16" spans="1:8" ht="14.25" customHeight="1" x14ac:dyDescent="0.3">
      <c r="A16" s="4" t="s">
        <v>94</v>
      </c>
      <c r="B16" s="4" t="s">
        <v>106</v>
      </c>
      <c r="C16" s="5" t="s">
        <v>86</v>
      </c>
      <c r="D16" s="5" t="s">
        <v>100</v>
      </c>
      <c r="E16" s="6" t="s">
        <v>107</v>
      </c>
    </row>
    <row r="17" spans="1:5" ht="14.25" customHeight="1" x14ac:dyDescent="0.3">
      <c r="A17" s="4" t="s">
        <v>94</v>
      </c>
      <c r="B17" s="4" t="s">
        <v>108</v>
      </c>
      <c r="C17" s="5" t="s">
        <v>78</v>
      </c>
      <c r="D17" s="5" t="s">
        <v>79</v>
      </c>
      <c r="E17" s="6" t="s">
        <v>109</v>
      </c>
    </row>
    <row r="18" spans="1:5" ht="14.25" customHeight="1" x14ac:dyDescent="0.3">
      <c r="A18" s="4" t="s">
        <v>94</v>
      </c>
      <c r="B18" s="4" t="s">
        <v>110</v>
      </c>
      <c r="C18" s="5" t="s">
        <v>78</v>
      </c>
      <c r="D18" s="5" t="s">
        <v>111</v>
      </c>
      <c r="E18" s="6" t="s">
        <v>112</v>
      </c>
    </row>
    <row r="19" spans="1:5" ht="14.25" customHeight="1" x14ac:dyDescent="0.3">
      <c r="A19" s="4" t="s">
        <v>94</v>
      </c>
      <c r="B19" s="4" t="s">
        <v>113</v>
      </c>
      <c r="C19" s="5" t="s">
        <v>78</v>
      </c>
      <c r="D19" s="5" t="s">
        <v>111</v>
      </c>
      <c r="E19" s="6" t="s">
        <v>114</v>
      </c>
    </row>
    <row r="20" spans="1:5" ht="14.25" customHeight="1" x14ac:dyDescent="0.3">
      <c r="A20" s="4" t="s">
        <v>94</v>
      </c>
      <c r="B20" s="4" t="s">
        <v>115</v>
      </c>
      <c r="C20" s="5" t="s">
        <v>78</v>
      </c>
      <c r="D20" s="5" t="s">
        <v>116</v>
      </c>
      <c r="E20" s="6" t="s">
        <v>117</v>
      </c>
    </row>
    <row r="21" spans="1:5" ht="14.25" customHeight="1" x14ac:dyDescent="0.3">
      <c r="A21" s="4" t="s">
        <v>94</v>
      </c>
      <c r="B21" s="4" t="s">
        <v>118</v>
      </c>
      <c r="C21" s="5" t="s">
        <v>78</v>
      </c>
      <c r="D21" s="5" t="s">
        <v>111</v>
      </c>
      <c r="E21" s="6" t="s">
        <v>119</v>
      </c>
    </row>
    <row r="22" spans="1:5" ht="14.25" customHeight="1" x14ac:dyDescent="0.3">
      <c r="A22" s="4" t="s">
        <v>120</v>
      </c>
      <c r="B22" s="4" t="s">
        <v>121</v>
      </c>
      <c r="C22" s="5" t="s">
        <v>78</v>
      </c>
      <c r="D22" s="5" t="s">
        <v>122</v>
      </c>
      <c r="E22" s="6" t="s">
        <v>123</v>
      </c>
    </row>
    <row r="23" spans="1:5" ht="14.25" customHeight="1" x14ac:dyDescent="0.3">
      <c r="A23" s="4" t="s">
        <v>120</v>
      </c>
      <c r="B23" s="4" t="s">
        <v>124</v>
      </c>
      <c r="C23" s="5" t="s">
        <v>78</v>
      </c>
      <c r="D23" s="5" t="s">
        <v>122</v>
      </c>
      <c r="E23" s="6" t="s">
        <v>125</v>
      </c>
    </row>
    <row r="24" spans="1:5" ht="14.25" customHeight="1" x14ac:dyDescent="0.3">
      <c r="A24" s="4" t="s">
        <v>120</v>
      </c>
      <c r="B24" s="4" t="s">
        <v>126</v>
      </c>
      <c r="C24" s="5" t="s">
        <v>82</v>
      </c>
      <c r="D24" s="5" t="s">
        <v>122</v>
      </c>
      <c r="E24" s="6" t="s">
        <v>127</v>
      </c>
    </row>
    <row r="25" spans="1:5" ht="14.25" customHeight="1" x14ac:dyDescent="0.3">
      <c r="A25" s="4" t="s">
        <v>120</v>
      </c>
      <c r="B25" s="4" t="s">
        <v>128</v>
      </c>
      <c r="C25" s="5" t="s">
        <v>78</v>
      </c>
      <c r="D25" s="5" t="s">
        <v>122</v>
      </c>
      <c r="E25" s="6" t="s">
        <v>129</v>
      </c>
    </row>
    <row r="26" spans="1:5" ht="14.25" customHeight="1" x14ac:dyDescent="0.3">
      <c r="A26" s="4" t="s">
        <v>120</v>
      </c>
      <c r="B26" s="4" t="s">
        <v>130</v>
      </c>
      <c r="C26" s="5" t="s">
        <v>78</v>
      </c>
      <c r="D26" s="5" t="s">
        <v>122</v>
      </c>
      <c r="E26" s="6" t="s">
        <v>131</v>
      </c>
    </row>
    <row r="27" spans="1:5" ht="14.25" customHeight="1" x14ac:dyDescent="0.3">
      <c r="A27" s="4" t="s">
        <v>120</v>
      </c>
      <c r="B27" s="4" t="s">
        <v>132</v>
      </c>
      <c r="C27" s="5" t="s">
        <v>78</v>
      </c>
      <c r="D27" s="5" t="s">
        <v>122</v>
      </c>
      <c r="E27" s="6" t="s">
        <v>133</v>
      </c>
    </row>
    <row r="28" spans="1:5" ht="14.25" customHeight="1" x14ac:dyDescent="0.3">
      <c r="A28" s="4" t="s">
        <v>134</v>
      </c>
      <c r="B28" s="4" t="s">
        <v>135</v>
      </c>
      <c r="C28" s="5" t="s">
        <v>78</v>
      </c>
      <c r="D28" s="5" t="s">
        <v>122</v>
      </c>
      <c r="E28" s="6" t="s">
        <v>136</v>
      </c>
    </row>
    <row r="29" spans="1:5" ht="14.25" customHeight="1" x14ac:dyDescent="0.3">
      <c r="A29" s="4" t="s">
        <v>134</v>
      </c>
      <c r="B29" s="4" t="s">
        <v>137</v>
      </c>
      <c r="C29" s="5" t="s">
        <v>78</v>
      </c>
      <c r="D29" s="5" t="s">
        <v>122</v>
      </c>
      <c r="E29" s="6" t="s">
        <v>138</v>
      </c>
    </row>
    <row r="30" spans="1:5" ht="14.25" customHeight="1" x14ac:dyDescent="0.3">
      <c r="A30" s="4" t="s">
        <v>134</v>
      </c>
      <c r="B30" s="8" t="s">
        <v>139</v>
      </c>
      <c r="C30" s="5" t="s">
        <v>78</v>
      </c>
      <c r="D30" s="5" t="s">
        <v>122</v>
      </c>
      <c r="E30" s="6" t="s">
        <v>140</v>
      </c>
    </row>
    <row r="31" spans="1:5" ht="14.25" customHeight="1" x14ac:dyDescent="0.3">
      <c r="A31" s="4" t="s">
        <v>134</v>
      </c>
      <c r="B31" s="4" t="s">
        <v>141</v>
      </c>
      <c r="C31" s="5" t="s">
        <v>78</v>
      </c>
      <c r="D31" s="5" t="s">
        <v>122</v>
      </c>
      <c r="E31" s="6" t="s">
        <v>142</v>
      </c>
    </row>
    <row r="32" spans="1:5" ht="14.25" customHeight="1" x14ac:dyDescent="0.3">
      <c r="A32" s="4" t="s">
        <v>143</v>
      </c>
      <c r="B32" s="4" t="s">
        <v>144</v>
      </c>
      <c r="C32" s="5" t="s">
        <v>82</v>
      </c>
      <c r="D32" s="5" t="s">
        <v>145</v>
      </c>
      <c r="E32" s="6" t="s">
        <v>146</v>
      </c>
    </row>
    <row r="33" spans="1:5" ht="14.25" customHeight="1" x14ac:dyDescent="0.3">
      <c r="A33" s="4" t="s">
        <v>143</v>
      </c>
      <c r="B33" s="4" t="s">
        <v>147</v>
      </c>
      <c r="C33" s="5" t="s">
        <v>82</v>
      </c>
      <c r="D33" s="5" t="s">
        <v>148</v>
      </c>
      <c r="E33" s="6" t="s">
        <v>149</v>
      </c>
    </row>
    <row r="34" spans="1:5" ht="14.25" customHeight="1" x14ac:dyDescent="0.3">
      <c r="A34" s="4" t="s">
        <v>143</v>
      </c>
      <c r="B34" s="4" t="s">
        <v>150</v>
      </c>
      <c r="C34" s="5" t="s">
        <v>82</v>
      </c>
      <c r="D34" s="5" t="s">
        <v>148</v>
      </c>
      <c r="E34" s="6" t="s">
        <v>151</v>
      </c>
    </row>
    <row r="35" spans="1:5" ht="14.25" customHeight="1" x14ac:dyDescent="0.3">
      <c r="A35" s="4" t="s">
        <v>143</v>
      </c>
      <c r="B35" s="4" t="s">
        <v>152</v>
      </c>
      <c r="C35" s="5" t="s">
        <v>78</v>
      </c>
      <c r="D35" s="5" t="s">
        <v>153</v>
      </c>
      <c r="E35" s="6" t="s">
        <v>154</v>
      </c>
    </row>
    <row r="36" spans="1:5" ht="14.25" customHeight="1" x14ac:dyDescent="0.3">
      <c r="A36" s="4" t="s">
        <v>143</v>
      </c>
      <c r="B36" s="4" t="s">
        <v>155</v>
      </c>
      <c r="C36" s="5" t="s">
        <v>78</v>
      </c>
      <c r="D36" s="5" t="s">
        <v>79</v>
      </c>
      <c r="E36" s="6" t="s">
        <v>156</v>
      </c>
    </row>
    <row r="37" spans="1:5" ht="14.25" customHeight="1" x14ac:dyDescent="0.3">
      <c r="A37" s="4" t="s">
        <v>143</v>
      </c>
      <c r="B37" s="4" t="s">
        <v>157</v>
      </c>
      <c r="C37" s="5" t="s">
        <v>82</v>
      </c>
      <c r="D37" s="5" t="s">
        <v>158</v>
      </c>
      <c r="E37" s="6" t="s">
        <v>159</v>
      </c>
    </row>
    <row r="38" spans="1:5" ht="14.25" customHeight="1" x14ac:dyDescent="0.3">
      <c r="A38" s="4" t="s">
        <v>160</v>
      </c>
      <c r="B38" s="4" t="s">
        <v>161</v>
      </c>
      <c r="C38" s="9" t="s">
        <v>82</v>
      </c>
      <c r="D38" s="9" t="s">
        <v>162</v>
      </c>
      <c r="E38" s="6" t="s">
        <v>163</v>
      </c>
    </row>
    <row r="39" spans="1:5" ht="14.25" customHeight="1" x14ac:dyDescent="0.3">
      <c r="A39" s="4" t="s">
        <v>160</v>
      </c>
      <c r="B39" s="4" t="s">
        <v>164</v>
      </c>
      <c r="C39" s="5" t="s">
        <v>78</v>
      </c>
      <c r="D39" s="5" t="s">
        <v>165</v>
      </c>
      <c r="E39" s="6" t="s">
        <v>166</v>
      </c>
    </row>
    <row r="40" spans="1:5" ht="14.25" customHeight="1" x14ac:dyDescent="0.3">
      <c r="A40" s="4" t="s">
        <v>160</v>
      </c>
      <c r="B40" s="4" t="s">
        <v>167</v>
      </c>
      <c r="C40" s="5" t="s">
        <v>82</v>
      </c>
      <c r="D40" s="5" t="s">
        <v>168</v>
      </c>
      <c r="E40" s="6" t="s">
        <v>169</v>
      </c>
    </row>
    <row r="41" spans="1:5" ht="14.25" customHeight="1" x14ac:dyDescent="0.3">
      <c r="A41" s="4" t="s">
        <v>160</v>
      </c>
      <c r="B41" s="4" t="s">
        <v>170</v>
      </c>
      <c r="C41" s="5" t="s">
        <v>78</v>
      </c>
      <c r="D41" s="5" t="s">
        <v>116</v>
      </c>
      <c r="E41" s="6" t="s">
        <v>171</v>
      </c>
    </row>
    <row r="42" spans="1:5" ht="14.25" customHeight="1" x14ac:dyDescent="0.3">
      <c r="A42" s="4" t="s">
        <v>160</v>
      </c>
      <c r="B42" s="4" t="s">
        <v>172</v>
      </c>
      <c r="C42" s="5" t="s">
        <v>78</v>
      </c>
      <c r="D42" s="5" t="s">
        <v>116</v>
      </c>
      <c r="E42" s="6" t="s">
        <v>173</v>
      </c>
    </row>
    <row r="43" spans="1:5" ht="14.25" customHeight="1" x14ac:dyDescent="0.3">
      <c r="A43" s="4" t="s">
        <v>160</v>
      </c>
      <c r="B43" s="4" t="s">
        <v>174</v>
      </c>
      <c r="C43" s="5" t="s">
        <v>78</v>
      </c>
      <c r="D43" s="5" t="s">
        <v>122</v>
      </c>
      <c r="E43" s="6" t="s">
        <v>175</v>
      </c>
    </row>
    <row r="44" spans="1:5" ht="14.25" customHeight="1" x14ac:dyDescent="0.3">
      <c r="A44" s="4" t="s">
        <v>160</v>
      </c>
      <c r="B44" s="4" t="s">
        <v>176</v>
      </c>
      <c r="C44" s="5" t="s">
        <v>78</v>
      </c>
      <c r="D44" s="5" t="s">
        <v>116</v>
      </c>
      <c r="E44" s="6" t="s">
        <v>177</v>
      </c>
    </row>
    <row r="45" spans="1:5" ht="14.25" customHeight="1" x14ac:dyDescent="0.3">
      <c r="A45" s="4" t="s">
        <v>160</v>
      </c>
      <c r="B45" s="4" t="s">
        <v>178</v>
      </c>
      <c r="C45" s="5" t="s">
        <v>78</v>
      </c>
      <c r="D45" s="5" t="s">
        <v>116</v>
      </c>
      <c r="E45" s="6" t="s">
        <v>179</v>
      </c>
    </row>
    <row r="46" spans="1:5" ht="14.25" customHeight="1" x14ac:dyDescent="0.3">
      <c r="A46" s="4" t="s">
        <v>160</v>
      </c>
      <c r="B46" s="4" t="s">
        <v>180</v>
      </c>
      <c r="C46" s="5" t="s">
        <v>82</v>
      </c>
      <c r="D46" s="5" t="s">
        <v>181</v>
      </c>
      <c r="E46" s="6" t="s">
        <v>182</v>
      </c>
    </row>
    <row r="47" spans="1:5" ht="14.25" customHeight="1" x14ac:dyDescent="0.3">
      <c r="A47" s="4" t="s">
        <v>160</v>
      </c>
      <c r="B47" s="4" t="s">
        <v>183</v>
      </c>
      <c r="C47" s="5" t="s">
        <v>78</v>
      </c>
      <c r="D47" s="5" t="s">
        <v>116</v>
      </c>
      <c r="E47" s="6" t="s">
        <v>184</v>
      </c>
    </row>
    <row r="48" spans="1:5" ht="14.25" customHeight="1" x14ac:dyDescent="0.3">
      <c r="A48" s="4" t="s">
        <v>160</v>
      </c>
      <c r="B48" s="4" t="s">
        <v>185</v>
      </c>
      <c r="C48" s="5" t="s">
        <v>78</v>
      </c>
      <c r="D48" s="5" t="s">
        <v>116</v>
      </c>
      <c r="E48" s="6" t="s">
        <v>186</v>
      </c>
    </row>
    <row r="49" spans="1:5" ht="14.25" customHeight="1" x14ac:dyDescent="0.3">
      <c r="A49" s="4" t="s">
        <v>160</v>
      </c>
      <c r="B49" s="4" t="s">
        <v>187</v>
      </c>
      <c r="C49" s="5" t="s">
        <v>78</v>
      </c>
      <c r="D49" s="5" t="s">
        <v>116</v>
      </c>
      <c r="E49" s="6" t="s">
        <v>188</v>
      </c>
    </row>
    <row r="50" spans="1:5" ht="14.25" customHeight="1" x14ac:dyDescent="0.3">
      <c r="A50" s="4" t="s">
        <v>160</v>
      </c>
      <c r="B50" s="4" t="s">
        <v>189</v>
      </c>
      <c r="C50" s="5" t="s">
        <v>78</v>
      </c>
      <c r="D50" s="5" t="s">
        <v>116</v>
      </c>
      <c r="E50" s="6" t="s">
        <v>190</v>
      </c>
    </row>
    <row r="51" spans="1:5" ht="14.25" customHeight="1" x14ac:dyDescent="0.3">
      <c r="A51" s="4" t="s">
        <v>160</v>
      </c>
      <c r="B51" s="4" t="s">
        <v>191</v>
      </c>
      <c r="C51" s="5" t="s">
        <v>82</v>
      </c>
      <c r="D51" s="5" t="s">
        <v>192</v>
      </c>
      <c r="E51" s="6" t="s">
        <v>193</v>
      </c>
    </row>
    <row r="52" spans="1:5" ht="14.25" customHeight="1" x14ac:dyDescent="0.3">
      <c r="A52" s="4" t="s">
        <v>160</v>
      </c>
      <c r="B52" s="4" t="s">
        <v>194</v>
      </c>
      <c r="C52" s="5" t="s">
        <v>78</v>
      </c>
      <c r="D52" s="5" t="s">
        <v>116</v>
      </c>
      <c r="E52" s="6" t="s">
        <v>195</v>
      </c>
    </row>
    <row r="53" spans="1:5" ht="14.25" customHeight="1" x14ac:dyDescent="0.3">
      <c r="A53" s="4" t="s">
        <v>196</v>
      </c>
      <c r="B53" s="4" t="s">
        <v>197</v>
      </c>
      <c r="C53" s="5" t="s">
        <v>78</v>
      </c>
      <c r="D53" s="5" t="s">
        <v>198</v>
      </c>
      <c r="E53" s="6" t="s">
        <v>199</v>
      </c>
    </row>
    <row r="54" spans="1:5" ht="14.25" customHeight="1" x14ac:dyDescent="0.3">
      <c r="A54" s="4" t="s">
        <v>196</v>
      </c>
      <c r="B54" s="4" t="s">
        <v>200</v>
      </c>
      <c r="C54" s="5" t="s">
        <v>78</v>
      </c>
      <c r="D54" s="5" t="s">
        <v>198</v>
      </c>
      <c r="E54" s="6" t="s">
        <v>201</v>
      </c>
    </row>
    <row r="55" spans="1:5" ht="14.25" customHeight="1" x14ac:dyDescent="0.3">
      <c r="A55" s="4" t="s">
        <v>196</v>
      </c>
      <c r="B55" s="4" t="s">
        <v>202</v>
      </c>
      <c r="C55" s="5" t="s">
        <v>78</v>
      </c>
      <c r="D55" s="5" t="s">
        <v>203</v>
      </c>
      <c r="E55" s="6" t="s">
        <v>204</v>
      </c>
    </row>
    <row r="56" spans="1:5" ht="14.25" customHeight="1" x14ac:dyDescent="0.3">
      <c r="A56" s="4" t="s">
        <v>196</v>
      </c>
      <c r="B56" s="4" t="s">
        <v>205</v>
      </c>
      <c r="C56" s="5" t="s">
        <v>82</v>
      </c>
      <c r="D56" s="5" t="s">
        <v>206</v>
      </c>
      <c r="E56" s="6" t="s">
        <v>207</v>
      </c>
    </row>
    <row r="57" spans="1:5" ht="14.25" customHeight="1" x14ac:dyDescent="0.3">
      <c r="A57" s="4" t="s">
        <v>196</v>
      </c>
      <c r="B57" s="4" t="s">
        <v>208</v>
      </c>
      <c r="C57" s="5" t="s">
        <v>82</v>
      </c>
      <c r="D57" s="5" t="s">
        <v>145</v>
      </c>
      <c r="E57" s="6" t="s">
        <v>209</v>
      </c>
    </row>
    <row r="58" spans="1:5" ht="14.25" customHeight="1" x14ac:dyDescent="0.3">
      <c r="A58" s="4" t="s">
        <v>196</v>
      </c>
      <c r="B58" s="4" t="s">
        <v>210</v>
      </c>
      <c r="C58" s="5" t="s">
        <v>78</v>
      </c>
      <c r="D58" s="5" t="s">
        <v>211</v>
      </c>
      <c r="E58" s="6" t="s">
        <v>212</v>
      </c>
    </row>
    <row r="59" spans="1:5" ht="14.25" customHeight="1" x14ac:dyDescent="0.3">
      <c r="A59" s="4" t="s">
        <v>196</v>
      </c>
      <c r="B59" s="4" t="s">
        <v>213</v>
      </c>
      <c r="C59" s="5" t="s">
        <v>78</v>
      </c>
      <c r="D59" s="5" t="s">
        <v>214</v>
      </c>
      <c r="E59" s="6" t="s">
        <v>215</v>
      </c>
    </row>
    <row r="60" spans="1:5" ht="14.25" customHeight="1" x14ac:dyDescent="0.3">
      <c r="A60" s="4" t="s">
        <v>196</v>
      </c>
      <c r="B60" s="4" t="s">
        <v>216</v>
      </c>
      <c r="C60" s="5" t="s">
        <v>78</v>
      </c>
      <c r="D60" s="5" t="s">
        <v>217</v>
      </c>
      <c r="E60" s="6" t="s">
        <v>218</v>
      </c>
    </row>
    <row r="61" spans="1:5" ht="14.25" customHeight="1" x14ac:dyDescent="0.3">
      <c r="A61" s="4" t="s">
        <v>196</v>
      </c>
      <c r="B61" s="4" t="s">
        <v>219</v>
      </c>
      <c r="C61" s="5" t="s">
        <v>78</v>
      </c>
      <c r="D61" s="5" t="s">
        <v>122</v>
      </c>
      <c r="E61" s="6" t="s">
        <v>220</v>
      </c>
    </row>
    <row r="62" spans="1:5" ht="14.25" customHeight="1" x14ac:dyDescent="0.3">
      <c r="A62" s="4" t="s">
        <v>196</v>
      </c>
      <c r="B62" s="4" t="s">
        <v>221</v>
      </c>
      <c r="C62" s="5" t="s">
        <v>78</v>
      </c>
      <c r="D62" s="5" t="s">
        <v>222</v>
      </c>
      <c r="E62" s="6" t="s">
        <v>223</v>
      </c>
    </row>
    <row r="63" spans="1:5" ht="14.25" customHeight="1" x14ac:dyDescent="0.3">
      <c r="A63" s="4" t="s">
        <v>196</v>
      </c>
      <c r="B63" s="4" t="s">
        <v>224</v>
      </c>
      <c r="C63" s="5" t="s">
        <v>78</v>
      </c>
      <c r="D63" s="5" t="s">
        <v>79</v>
      </c>
      <c r="E63" s="6" t="s">
        <v>225</v>
      </c>
    </row>
    <row r="64" spans="1:5" ht="14.25" customHeight="1" x14ac:dyDescent="0.3">
      <c r="A64" s="4" t="s">
        <v>196</v>
      </c>
      <c r="B64" s="4" t="s">
        <v>226</v>
      </c>
      <c r="C64" s="5" t="s">
        <v>78</v>
      </c>
      <c r="D64" s="5" t="s">
        <v>116</v>
      </c>
      <c r="E64" s="6" t="s">
        <v>227</v>
      </c>
    </row>
    <row r="65" spans="1:5" ht="14.25" customHeight="1" x14ac:dyDescent="0.3">
      <c r="A65" s="4" t="s">
        <v>196</v>
      </c>
      <c r="B65" s="4" t="s">
        <v>228</v>
      </c>
      <c r="C65" s="5" t="s">
        <v>78</v>
      </c>
      <c r="D65" s="5" t="s">
        <v>222</v>
      </c>
      <c r="E65" s="6" t="s">
        <v>229</v>
      </c>
    </row>
    <row r="66" spans="1:5" ht="14.25" customHeight="1" x14ac:dyDescent="0.3">
      <c r="A66" s="4" t="s">
        <v>196</v>
      </c>
      <c r="B66" s="4" t="s">
        <v>230</v>
      </c>
      <c r="C66" s="5" t="s">
        <v>78</v>
      </c>
      <c r="D66" s="5" t="s">
        <v>116</v>
      </c>
      <c r="E66" s="6" t="s">
        <v>231</v>
      </c>
    </row>
    <row r="67" spans="1:5" ht="14.25" customHeight="1" x14ac:dyDescent="0.3">
      <c r="A67" s="4" t="s">
        <v>196</v>
      </c>
      <c r="B67" s="4" t="s">
        <v>232</v>
      </c>
      <c r="C67" s="5" t="s">
        <v>78</v>
      </c>
      <c r="D67" s="5" t="s">
        <v>116</v>
      </c>
      <c r="E67" s="6" t="s">
        <v>233</v>
      </c>
    </row>
    <row r="68" spans="1:5" ht="14.25" customHeight="1" x14ac:dyDescent="0.3">
      <c r="A68" s="4" t="s">
        <v>234</v>
      </c>
      <c r="B68" s="4" t="s">
        <v>235</v>
      </c>
      <c r="C68" s="5" t="s">
        <v>78</v>
      </c>
      <c r="D68" s="5" t="s">
        <v>236</v>
      </c>
      <c r="E68" s="6" t="s">
        <v>237</v>
      </c>
    </row>
    <row r="69" spans="1:5" ht="14.25" customHeight="1" x14ac:dyDescent="0.3">
      <c r="A69" s="4" t="s">
        <v>234</v>
      </c>
      <c r="B69" s="4" t="s">
        <v>238</v>
      </c>
      <c r="C69" s="5" t="s">
        <v>78</v>
      </c>
      <c r="D69" s="5" t="s">
        <v>236</v>
      </c>
      <c r="E69" s="6" t="s">
        <v>239</v>
      </c>
    </row>
    <row r="70" spans="1:5" ht="14.25" customHeight="1" x14ac:dyDescent="0.3">
      <c r="A70" s="4" t="s">
        <v>234</v>
      </c>
      <c r="B70" s="4" t="s">
        <v>240</v>
      </c>
      <c r="C70" s="5" t="s">
        <v>78</v>
      </c>
      <c r="D70" s="5" t="s">
        <v>236</v>
      </c>
      <c r="E70" s="6" t="s">
        <v>241</v>
      </c>
    </row>
    <row r="71" spans="1:5" ht="14.25" customHeight="1" x14ac:dyDescent="0.3">
      <c r="A71" s="4" t="s">
        <v>242</v>
      </c>
      <c r="B71" s="4" t="s">
        <v>243</v>
      </c>
      <c r="C71" s="5" t="s">
        <v>86</v>
      </c>
      <c r="D71" s="5" t="s">
        <v>79</v>
      </c>
      <c r="E71" s="6" t="s">
        <v>244</v>
      </c>
    </row>
    <row r="72" spans="1:5" ht="14.25" customHeight="1" x14ac:dyDescent="0.3">
      <c r="A72" s="4" t="s">
        <v>242</v>
      </c>
      <c r="B72" s="4" t="s">
        <v>245</v>
      </c>
      <c r="C72" s="5" t="s">
        <v>86</v>
      </c>
      <c r="D72" s="5" t="s">
        <v>79</v>
      </c>
      <c r="E72" s="6" t="s">
        <v>246</v>
      </c>
    </row>
    <row r="73" spans="1:5" ht="14.25" customHeight="1" x14ac:dyDescent="0.3">
      <c r="A73" s="4" t="s">
        <v>242</v>
      </c>
      <c r="B73" s="4" t="s">
        <v>247</v>
      </c>
      <c r="C73" s="5" t="s">
        <v>86</v>
      </c>
      <c r="D73" s="5" t="s">
        <v>79</v>
      </c>
      <c r="E73" s="6" t="s">
        <v>248</v>
      </c>
    </row>
    <row r="74" spans="1:5" ht="14.25" customHeight="1" x14ac:dyDescent="0.3">
      <c r="A74" s="4" t="s">
        <v>242</v>
      </c>
      <c r="B74" s="4" t="s">
        <v>249</v>
      </c>
      <c r="C74" s="5" t="s">
        <v>86</v>
      </c>
      <c r="D74" s="5" t="s">
        <v>79</v>
      </c>
      <c r="E74" s="6" t="s">
        <v>250</v>
      </c>
    </row>
    <row r="75" spans="1:5" ht="14.25" customHeight="1" x14ac:dyDescent="0.3">
      <c r="A75" s="4" t="s">
        <v>242</v>
      </c>
      <c r="B75" s="4" t="s">
        <v>251</v>
      </c>
      <c r="C75" s="5" t="s">
        <v>86</v>
      </c>
      <c r="D75" s="5" t="s">
        <v>79</v>
      </c>
      <c r="E75" s="6" t="s">
        <v>252</v>
      </c>
    </row>
    <row r="76" spans="1:5" ht="14.25" customHeight="1" x14ac:dyDescent="0.3">
      <c r="A76" s="4" t="s">
        <v>242</v>
      </c>
      <c r="B76" s="4" t="s">
        <v>253</v>
      </c>
      <c r="C76" s="5" t="s">
        <v>86</v>
      </c>
      <c r="D76" s="5" t="s">
        <v>79</v>
      </c>
      <c r="E76" s="6" t="s">
        <v>254</v>
      </c>
    </row>
    <row r="77" spans="1:5" ht="14.25" customHeight="1" x14ac:dyDescent="0.3">
      <c r="A77" s="4" t="s">
        <v>242</v>
      </c>
      <c r="B77" s="4" t="s">
        <v>255</v>
      </c>
      <c r="C77" s="5" t="s">
        <v>86</v>
      </c>
      <c r="D77" s="5" t="s">
        <v>79</v>
      </c>
      <c r="E77" s="6" t="s">
        <v>256</v>
      </c>
    </row>
    <row r="78" spans="1:5" ht="14.25" customHeight="1" x14ac:dyDescent="0.3">
      <c r="A78" s="4" t="s">
        <v>242</v>
      </c>
      <c r="B78" s="4" t="s">
        <v>257</v>
      </c>
      <c r="C78" s="5" t="s">
        <v>86</v>
      </c>
      <c r="D78" s="5" t="s">
        <v>79</v>
      </c>
      <c r="E78" s="6" t="s">
        <v>258</v>
      </c>
    </row>
    <row r="79" spans="1:5" ht="14.25" customHeight="1" x14ac:dyDescent="0.3">
      <c r="A79" s="4" t="s">
        <v>259</v>
      </c>
      <c r="B79" s="4" t="s">
        <v>260</v>
      </c>
      <c r="C79" s="5" t="s">
        <v>86</v>
      </c>
      <c r="D79" s="5" t="s">
        <v>79</v>
      </c>
      <c r="E79" s="6" t="s">
        <v>261</v>
      </c>
    </row>
    <row r="80" spans="1:5" ht="14.25" customHeight="1" x14ac:dyDescent="0.3">
      <c r="A80" s="4" t="s">
        <v>259</v>
      </c>
      <c r="B80" s="4" t="s">
        <v>262</v>
      </c>
      <c r="C80" s="5" t="s">
        <v>86</v>
      </c>
      <c r="D80" s="5" t="s">
        <v>100</v>
      </c>
      <c r="E80" s="6" t="s">
        <v>263</v>
      </c>
    </row>
    <row r="81" spans="1:5" ht="14.25" customHeight="1" x14ac:dyDescent="0.3">
      <c r="A81" s="4" t="s">
        <v>259</v>
      </c>
      <c r="B81" s="4" t="s">
        <v>264</v>
      </c>
      <c r="C81" s="5" t="s">
        <v>86</v>
      </c>
      <c r="D81" s="5" t="s">
        <v>100</v>
      </c>
      <c r="E81" s="6" t="s">
        <v>265</v>
      </c>
    </row>
    <row r="82" spans="1:5" ht="14.25" customHeight="1" x14ac:dyDescent="0.3">
      <c r="A82" s="4" t="s">
        <v>259</v>
      </c>
      <c r="B82" s="4" t="s">
        <v>266</v>
      </c>
      <c r="C82" s="5" t="s">
        <v>86</v>
      </c>
      <c r="D82" s="5" t="s">
        <v>79</v>
      </c>
      <c r="E82" s="6" t="s">
        <v>267</v>
      </c>
    </row>
    <row r="83" spans="1:5" ht="14.25" customHeight="1" x14ac:dyDescent="0.3">
      <c r="A83" s="4" t="s">
        <v>259</v>
      </c>
      <c r="B83" s="4" t="s">
        <v>268</v>
      </c>
      <c r="C83" s="5" t="s">
        <v>86</v>
      </c>
      <c r="D83" s="5" t="s">
        <v>79</v>
      </c>
      <c r="E83" s="6" t="s">
        <v>269</v>
      </c>
    </row>
    <row r="84" spans="1:5" ht="14.25" customHeight="1" x14ac:dyDescent="0.3">
      <c r="A84" s="4" t="s">
        <v>259</v>
      </c>
      <c r="B84" s="4" t="s">
        <v>270</v>
      </c>
      <c r="C84" s="5" t="s">
        <v>86</v>
      </c>
      <c r="D84" s="5" t="s">
        <v>100</v>
      </c>
      <c r="E84" s="6" t="s">
        <v>271</v>
      </c>
    </row>
    <row r="85" spans="1:5" ht="14.25" customHeight="1" x14ac:dyDescent="0.3">
      <c r="A85" s="4" t="s">
        <v>259</v>
      </c>
      <c r="B85" s="4" t="s">
        <v>272</v>
      </c>
      <c r="C85" s="5" t="s">
        <v>86</v>
      </c>
      <c r="D85" s="5" t="s">
        <v>100</v>
      </c>
      <c r="E85" s="6" t="s">
        <v>273</v>
      </c>
    </row>
    <row r="86" spans="1:5" ht="14.25" customHeight="1" x14ac:dyDescent="0.3">
      <c r="A86" s="4" t="s">
        <v>259</v>
      </c>
      <c r="B86" s="4" t="s">
        <v>274</v>
      </c>
      <c r="C86" s="5" t="s">
        <v>82</v>
      </c>
      <c r="D86" s="5" t="s">
        <v>122</v>
      </c>
      <c r="E86" s="6" t="s">
        <v>275</v>
      </c>
    </row>
    <row r="87" spans="1:5" ht="14.25" customHeight="1" x14ac:dyDescent="0.3">
      <c r="A87" s="4" t="s">
        <v>259</v>
      </c>
      <c r="B87" s="4" t="s">
        <v>276</v>
      </c>
      <c r="C87" s="5" t="s">
        <v>86</v>
      </c>
      <c r="D87" s="5" t="s">
        <v>79</v>
      </c>
      <c r="E87" s="6" t="s">
        <v>277</v>
      </c>
    </row>
    <row r="88" spans="1:5" ht="14.25" customHeight="1" x14ac:dyDescent="0.3">
      <c r="A88" s="4" t="s">
        <v>259</v>
      </c>
      <c r="B88" s="4" t="s">
        <v>278</v>
      </c>
      <c r="C88" s="5" t="s">
        <v>86</v>
      </c>
      <c r="D88" s="5" t="s">
        <v>279</v>
      </c>
      <c r="E88" s="6" t="s">
        <v>280</v>
      </c>
    </row>
    <row r="89" spans="1:5" ht="14.25" customHeight="1" x14ac:dyDescent="0.3">
      <c r="A89" s="4" t="s">
        <v>281</v>
      </c>
      <c r="B89" s="8" t="s">
        <v>282</v>
      </c>
      <c r="C89" s="5" t="s">
        <v>86</v>
      </c>
      <c r="D89" s="5" t="s">
        <v>79</v>
      </c>
      <c r="E89" s="6" t="s">
        <v>283</v>
      </c>
    </row>
    <row r="90" spans="1:5" ht="14.25" customHeight="1" x14ac:dyDescent="0.3">
      <c r="A90" s="4" t="s">
        <v>281</v>
      </c>
      <c r="B90" s="4" t="s">
        <v>284</v>
      </c>
      <c r="C90" s="5" t="s">
        <v>86</v>
      </c>
      <c r="D90" s="5" t="s">
        <v>79</v>
      </c>
      <c r="E90" s="6" t="s">
        <v>285</v>
      </c>
    </row>
    <row r="91" spans="1:5" ht="14.25" customHeight="1" x14ac:dyDescent="0.3">
      <c r="A91" s="4" t="s">
        <v>281</v>
      </c>
      <c r="B91" s="4" t="s">
        <v>286</v>
      </c>
      <c r="C91" s="5" t="s">
        <v>86</v>
      </c>
      <c r="D91" s="5" t="s">
        <v>79</v>
      </c>
      <c r="E91" s="6" t="s">
        <v>287</v>
      </c>
    </row>
    <row r="92" spans="1:5" ht="14.25" customHeight="1" x14ac:dyDescent="0.3">
      <c r="A92" s="4" t="s">
        <v>281</v>
      </c>
      <c r="B92" s="4" t="s">
        <v>288</v>
      </c>
      <c r="C92" s="5" t="s">
        <v>86</v>
      </c>
      <c r="D92" s="5" t="s">
        <v>79</v>
      </c>
      <c r="E92" s="6" t="s">
        <v>289</v>
      </c>
    </row>
    <row r="93" spans="1:5" ht="14.25" customHeight="1" x14ac:dyDescent="0.3">
      <c r="A93" s="4" t="s">
        <v>281</v>
      </c>
      <c r="B93" s="4" t="s">
        <v>290</v>
      </c>
      <c r="C93" s="5" t="s">
        <v>86</v>
      </c>
      <c r="D93" s="5" t="s">
        <v>79</v>
      </c>
      <c r="E93" s="6" t="s">
        <v>291</v>
      </c>
    </row>
    <row r="94" spans="1:5" ht="14.25" customHeight="1" x14ac:dyDescent="0.3">
      <c r="A94" s="4" t="s">
        <v>281</v>
      </c>
      <c r="B94" s="4" t="s">
        <v>292</v>
      </c>
      <c r="C94" s="5" t="s">
        <v>86</v>
      </c>
      <c r="D94" s="5" t="s">
        <v>79</v>
      </c>
      <c r="E94" s="6" t="s">
        <v>293</v>
      </c>
    </row>
    <row r="95" spans="1:5" ht="14.25" customHeight="1" x14ac:dyDescent="0.3">
      <c r="A95" s="4" t="s">
        <v>281</v>
      </c>
      <c r="B95" s="4" t="s">
        <v>294</v>
      </c>
      <c r="C95" s="5" t="s">
        <v>86</v>
      </c>
      <c r="D95" s="5" t="s">
        <v>79</v>
      </c>
      <c r="E95" s="6" t="s">
        <v>295</v>
      </c>
    </row>
    <row r="96" spans="1:5" ht="14.25" customHeight="1" x14ac:dyDescent="0.3">
      <c r="A96" s="4" t="s">
        <v>281</v>
      </c>
      <c r="B96" s="4" t="s">
        <v>296</v>
      </c>
      <c r="C96" s="5" t="s">
        <v>86</v>
      </c>
      <c r="D96" s="5" t="s">
        <v>79</v>
      </c>
      <c r="E96" s="6" t="s">
        <v>297</v>
      </c>
    </row>
    <row r="97" spans="1:5" ht="14.25" customHeight="1" x14ac:dyDescent="0.3">
      <c r="A97" s="4" t="s">
        <v>281</v>
      </c>
      <c r="B97" s="4" t="s">
        <v>298</v>
      </c>
      <c r="C97" s="5" t="s">
        <v>86</v>
      </c>
      <c r="D97" s="5" t="s">
        <v>279</v>
      </c>
      <c r="E97" s="6" t="s">
        <v>299</v>
      </c>
    </row>
    <row r="98" spans="1:5" ht="14.25" customHeight="1" x14ac:dyDescent="0.3">
      <c r="A98" s="4" t="s">
        <v>281</v>
      </c>
      <c r="B98" s="4" t="s">
        <v>300</v>
      </c>
      <c r="C98" s="5" t="s">
        <v>86</v>
      </c>
      <c r="D98" s="5" t="s">
        <v>279</v>
      </c>
      <c r="E98" s="6" t="s">
        <v>301</v>
      </c>
    </row>
    <row r="99" spans="1:5" ht="14.25" customHeight="1" x14ac:dyDescent="0.3">
      <c r="A99" s="4" t="s">
        <v>281</v>
      </c>
      <c r="B99" s="4" t="s">
        <v>302</v>
      </c>
      <c r="C99" s="5" t="s">
        <v>86</v>
      </c>
      <c r="D99" s="5" t="s">
        <v>279</v>
      </c>
      <c r="E99" s="6" t="s">
        <v>303</v>
      </c>
    </row>
    <row r="100" spans="1:5" ht="14.25" customHeight="1" x14ac:dyDescent="0.3">
      <c r="A100" s="4" t="s">
        <v>281</v>
      </c>
      <c r="B100" s="4" t="s">
        <v>304</v>
      </c>
      <c r="C100" s="5" t="s">
        <v>86</v>
      </c>
      <c r="D100" s="5" t="s">
        <v>79</v>
      </c>
      <c r="E100" s="6" t="s">
        <v>305</v>
      </c>
    </row>
    <row r="101" spans="1:5" ht="14.25" customHeight="1" x14ac:dyDescent="0.3">
      <c r="A101" s="4" t="s">
        <v>281</v>
      </c>
      <c r="B101" s="4" t="s">
        <v>306</v>
      </c>
      <c r="C101" s="5" t="s">
        <v>86</v>
      </c>
      <c r="D101" s="5" t="s">
        <v>79</v>
      </c>
      <c r="E101" s="6" t="s">
        <v>307</v>
      </c>
    </row>
    <row r="102" spans="1:5" ht="14.25" customHeight="1" x14ac:dyDescent="0.3">
      <c r="A102" s="4" t="s">
        <v>281</v>
      </c>
      <c r="B102" s="4" t="s">
        <v>308</v>
      </c>
      <c r="C102" s="5" t="s">
        <v>86</v>
      </c>
      <c r="D102" s="5" t="s">
        <v>79</v>
      </c>
      <c r="E102" s="6" t="s">
        <v>309</v>
      </c>
    </row>
    <row r="103" spans="1:5" ht="14.25" customHeight="1" x14ac:dyDescent="0.3">
      <c r="A103" s="4" t="s">
        <v>281</v>
      </c>
      <c r="B103" s="4" t="s">
        <v>310</v>
      </c>
      <c r="C103" s="5" t="s">
        <v>86</v>
      </c>
      <c r="D103" s="5" t="s">
        <v>79</v>
      </c>
      <c r="E103" s="6" t="s">
        <v>311</v>
      </c>
    </row>
    <row r="104" spans="1:5" ht="14.25" customHeight="1" x14ac:dyDescent="0.3">
      <c r="A104" s="4" t="s">
        <v>281</v>
      </c>
      <c r="B104" s="4" t="s">
        <v>312</v>
      </c>
      <c r="C104" s="5" t="s">
        <v>86</v>
      </c>
      <c r="D104" s="5" t="s">
        <v>79</v>
      </c>
      <c r="E104" s="6" t="s">
        <v>313</v>
      </c>
    </row>
    <row r="105" spans="1:5" ht="14.25" customHeight="1" x14ac:dyDescent="0.3">
      <c r="A105" s="4" t="s">
        <v>281</v>
      </c>
      <c r="B105" s="4" t="s">
        <v>314</v>
      </c>
      <c r="C105" s="5" t="s">
        <v>86</v>
      </c>
      <c r="D105" s="5" t="s">
        <v>79</v>
      </c>
      <c r="E105" s="6" t="s">
        <v>315</v>
      </c>
    </row>
    <row r="106" spans="1:5" ht="14.25" customHeight="1" x14ac:dyDescent="0.3">
      <c r="A106" s="4" t="s">
        <v>281</v>
      </c>
      <c r="B106" s="4" t="s">
        <v>316</v>
      </c>
      <c r="C106" s="5" t="s">
        <v>86</v>
      </c>
      <c r="D106" s="5" t="s">
        <v>79</v>
      </c>
      <c r="E106" s="6" t="s">
        <v>317</v>
      </c>
    </row>
    <row r="107" spans="1:5" ht="14.25" customHeight="1" x14ac:dyDescent="0.3">
      <c r="A107" s="4" t="s">
        <v>318</v>
      </c>
      <c r="B107" s="4" t="s">
        <v>319</v>
      </c>
      <c r="C107" s="5" t="s">
        <v>86</v>
      </c>
      <c r="D107" s="5" t="s">
        <v>79</v>
      </c>
      <c r="E107" s="6" t="s">
        <v>320</v>
      </c>
    </row>
    <row r="108" spans="1:5" ht="14.25" customHeight="1" x14ac:dyDescent="0.3">
      <c r="A108" s="4" t="s">
        <v>318</v>
      </c>
      <c r="B108" s="4" t="s">
        <v>321</v>
      </c>
      <c r="C108" s="5" t="s">
        <v>86</v>
      </c>
      <c r="D108" s="5" t="s">
        <v>79</v>
      </c>
      <c r="E108" s="6" t="s">
        <v>322</v>
      </c>
    </row>
    <row r="109" spans="1:5" ht="14.25" customHeight="1" x14ac:dyDescent="0.3">
      <c r="A109" s="4" t="s">
        <v>318</v>
      </c>
      <c r="B109" s="4" t="s">
        <v>323</v>
      </c>
      <c r="C109" s="5" t="s">
        <v>86</v>
      </c>
      <c r="D109" s="5" t="s">
        <v>79</v>
      </c>
      <c r="E109" s="6" t="s">
        <v>324</v>
      </c>
    </row>
    <row r="110" spans="1:5" ht="14.25" customHeight="1" x14ac:dyDescent="0.3">
      <c r="A110" s="4" t="s">
        <v>318</v>
      </c>
      <c r="B110" s="4" t="s">
        <v>325</v>
      </c>
      <c r="C110" s="5" t="s">
        <v>86</v>
      </c>
      <c r="D110" s="5" t="s">
        <v>79</v>
      </c>
      <c r="E110" s="6" t="s">
        <v>326</v>
      </c>
    </row>
    <row r="111" spans="1:5" ht="14.25" customHeight="1" x14ac:dyDescent="0.3">
      <c r="A111" s="4" t="s">
        <v>318</v>
      </c>
      <c r="B111" s="4" t="s">
        <v>327</v>
      </c>
      <c r="C111" s="5" t="s">
        <v>86</v>
      </c>
      <c r="D111" s="5" t="s">
        <v>79</v>
      </c>
      <c r="E111" s="6" t="s">
        <v>328</v>
      </c>
    </row>
    <row r="112" spans="1:5" ht="14.25" customHeight="1" x14ac:dyDescent="0.3">
      <c r="A112" s="4" t="s">
        <v>318</v>
      </c>
      <c r="B112" s="4" t="s">
        <v>329</v>
      </c>
      <c r="C112" s="5" t="s">
        <v>86</v>
      </c>
      <c r="D112" s="5" t="s">
        <v>79</v>
      </c>
      <c r="E112" s="6" t="s">
        <v>330</v>
      </c>
    </row>
    <row r="113" spans="1:5" ht="14.25" customHeight="1" x14ac:dyDescent="0.3">
      <c r="A113" s="4" t="s">
        <v>318</v>
      </c>
      <c r="B113" s="4" t="s">
        <v>331</v>
      </c>
      <c r="C113" s="5" t="s">
        <v>86</v>
      </c>
      <c r="D113" s="5" t="s">
        <v>79</v>
      </c>
      <c r="E113" s="6" t="s">
        <v>332</v>
      </c>
    </row>
    <row r="114" spans="1:5" ht="14.25" customHeight="1" x14ac:dyDescent="0.3">
      <c r="A114" s="4" t="s">
        <v>318</v>
      </c>
      <c r="B114" s="4" t="s">
        <v>333</v>
      </c>
      <c r="C114" s="5" t="s">
        <v>86</v>
      </c>
      <c r="D114" s="5" t="s">
        <v>279</v>
      </c>
      <c r="E114" s="6" t="s">
        <v>334</v>
      </c>
    </row>
    <row r="115" spans="1:5" ht="14.25" customHeight="1" x14ac:dyDescent="0.3">
      <c r="A115" s="4" t="s">
        <v>318</v>
      </c>
      <c r="B115" s="4" t="s">
        <v>335</v>
      </c>
      <c r="C115" s="5" t="s">
        <v>86</v>
      </c>
      <c r="D115" s="5" t="s">
        <v>79</v>
      </c>
      <c r="E115" s="6" t="s">
        <v>336</v>
      </c>
    </row>
    <row r="116" spans="1:5" ht="14.25" customHeight="1" x14ac:dyDescent="0.3">
      <c r="A116" s="4" t="s">
        <v>318</v>
      </c>
      <c r="B116" s="4" t="s">
        <v>337</v>
      </c>
      <c r="C116" s="5" t="s">
        <v>86</v>
      </c>
      <c r="D116" s="5" t="s">
        <v>79</v>
      </c>
      <c r="E116" s="6" t="s">
        <v>338</v>
      </c>
    </row>
    <row r="117" spans="1:5" ht="14.25" customHeight="1" x14ac:dyDescent="0.3">
      <c r="A117" s="4" t="s">
        <v>318</v>
      </c>
      <c r="B117" s="4" t="s">
        <v>339</v>
      </c>
      <c r="C117" s="5" t="s">
        <v>86</v>
      </c>
      <c r="D117" s="5" t="s">
        <v>79</v>
      </c>
      <c r="E117" s="6" t="s">
        <v>340</v>
      </c>
    </row>
    <row r="118" spans="1:5" ht="14.25" customHeight="1" x14ac:dyDescent="0.3">
      <c r="A118" s="4" t="s">
        <v>318</v>
      </c>
      <c r="B118" s="4" t="s">
        <v>341</v>
      </c>
      <c r="C118" s="5" t="s">
        <v>86</v>
      </c>
      <c r="D118" s="5" t="s">
        <v>79</v>
      </c>
      <c r="E118" s="6" t="s">
        <v>342</v>
      </c>
    </row>
    <row r="119" spans="1:5" ht="14.25" customHeight="1" x14ac:dyDescent="0.3">
      <c r="A119" s="4" t="s">
        <v>318</v>
      </c>
      <c r="B119" s="4" t="s">
        <v>343</v>
      </c>
      <c r="C119" s="5" t="s">
        <v>86</v>
      </c>
      <c r="D119" s="5" t="s">
        <v>344</v>
      </c>
      <c r="E119" s="6" t="s">
        <v>345</v>
      </c>
    </row>
    <row r="120" spans="1:5" ht="14.25" customHeight="1" x14ac:dyDescent="0.3">
      <c r="A120" s="4" t="s">
        <v>318</v>
      </c>
      <c r="B120" s="4" t="s">
        <v>346</v>
      </c>
      <c r="C120" s="5" t="s">
        <v>86</v>
      </c>
      <c r="D120" s="5" t="s">
        <v>79</v>
      </c>
      <c r="E120" s="6" t="s">
        <v>347</v>
      </c>
    </row>
    <row r="121" spans="1:5" ht="14.25" customHeight="1" x14ac:dyDescent="0.3">
      <c r="A121" s="4" t="s">
        <v>318</v>
      </c>
      <c r="B121" s="4" t="s">
        <v>348</v>
      </c>
      <c r="C121" s="5" t="s">
        <v>86</v>
      </c>
      <c r="D121" s="5" t="s">
        <v>344</v>
      </c>
      <c r="E121" s="6" t="s">
        <v>349</v>
      </c>
    </row>
    <row r="122" spans="1:5" ht="14.25" customHeight="1" x14ac:dyDescent="0.3">
      <c r="A122" s="4" t="s">
        <v>318</v>
      </c>
      <c r="B122" s="4" t="s">
        <v>350</v>
      </c>
      <c r="C122" s="5" t="s">
        <v>86</v>
      </c>
      <c r="D122" s="5" t="s">
        <v>79</v>
      </c>
      <c r="E122" s="6" t="s">
        <v>351</v>
      </c>
    </row>
    <row r="123" spans="1:5" ht="14.25" customHeight="1" x14ac:dyDescent="0.3">
      <c r="A123" s="4" t="s">
        <v>318</v>
      </c>
      <c r="B123" s="4" t="s">
        <v>352</v>
      </c>
      <c r="C123" s="5" t="s">
        <v>86</v>
      </c>
      <c r="D123" s="5" t="s">
        <v>79</v>
      </c>
      <c r="E123" s="6" t="s">
        <v>353</v>
      </c>
    </row>
    <row r="124" spans="1:5" ht="30.75" customHeight="1" x14ac:dyDescent="0.3">
      <c r="A124" s="4" t="s">
        <v>354</v>
      </c>
      <c r="B124" s="4" t="s">
        <v>355</v>
      </c>
      <c r="C124" s="5" t="s">
        <v>78</v>
      </c>
      <c r="D124" s="5" t="s">
        <v>356</v>
      </c>
      <c r="E124" s="6" t="s">
        <v>357</v>
      </c>
    </row>
    <row r="125" spans="1:5" ht="32.25" customHeight="1" x14ac:dyDescent="0.3">
      <c r="A125" s="4" t="s">
        <v>354</v>
      </c>
      <c r="B125" s="4" t="s">
        <v>358</v>
      </c>
      <c r="C125" s="5" t="s">
        <v>78</v>
      </c>
      <c r="D125" s="5" t="s">
        <v>359</v>
      </c>
      <c r="E125" s="6" t="s">
        <v>360</v>
      </c>
    </row>
    <row r="126" spans="1:5" ht="14.25" customHeight="1" x14ac:dyDescent="0.3">
      <c r="A126" s="4" t="s">
        <v>361</v>
      </c>
      <c r="B126" s="4" t="s">
        <v>362</v>
      </c>
      <c r="C126" s="5" t="s">
        <v>86</v>
      </c>
      <c r="D126" s="5" t="s">
        <v>79</v>
      </c>
      <c r="E126" s="6" t="s">
        <v>363</v>
      </c>
    </row>
    <row r="127" spans="1:5" ht="14.25" customHeight="1" x14ac:dyDescent="0.3">
      <c r="A127" s="4" t="s">
        <v>361</v>
      </c>
      <c r="B127" s="4" t="s">
        <v>364</v>
      </c>
      <c r="C127" s="5" t="s">
        <v>86</v>
      </c>
      <c r="D127" s="5" t="s">
        <v>79</v>
      </c>
      <c r="E127" s="6" t="s">
        <v>365</v>
      </c>
    </row>
    <row r="128" spans="1:5" ht="14.25" customHeight="1" x14ac:dyDescent="0.3">
      <c r="A128" s="4" t="s">
        <v>361</v>
      </c>
      <c r="B128" s="4" t="s">
        <v>366</v>
      </c>
      <c r="C128" s="5" t="s">
        <v>86</v>
      </c>
      <c r="D128" s="5" t="s">
        <v>79</v>
      </c>
      <c r="E128" s="6" t="s">
        <v>367</v>
      </c>
    </row>
    <row r="129" spans="1:5" ht="14.25" customHeight="1" x14ac:dyDescent="0.3">
      <c r="A129" s="4" t="s">
        <v>368</v>
      </c>
      <c r="B129" s="4" t="s">
        <v>369</v>
      </c>
      <c r="C129" s="5" t="s">
        <v>86</v>
      </c>
      <c r="D129" s="5" t="s">
        <v>79</v>
      </c>
      <c r="E129" s="6" t="s">
        <v>370</v>
      </c>
    </row>
    <row r="130" spans="1:5" ht="14.25" customHeight="1" x14ac:dyDescent="0.3">
      <c r="A130" s="4" t="s">
        <v>368</v>
      </c>
      <c r="B130" s="4" t="s">
        <v>371</v>
      </c>
      <c r="C130" s="5" t="s">
        <v>78</v>
      </c>
      <c r="D130" s="5" t="s">
        <v>372</v>
      </c>
      <c r="E130" s="6" t="s">
        <v>373</v>
      </c>
    </row>
    <row r="131" spans="1:5" ht="14.25" customHeight="1" x14ac:dyDescent="0.3">
      <c r="A131" s="4" t="s">
        <v>368</v>
      </c>
      <c r="B131" s="4" t="s">
        <v>374</v>
      </c>
      <c r="C131" s="5" t="s">
        <v>86</v>
      </c>
      <c r="D131" s="5" t="s">
        <v>79</v>
      </c>
      <c r="E131" s="6" t="s">
        <v>375</v>
      </c>
    </row>
    <row r="132" spans="1:5" ht="14.25" customHeight="1" x14ac:dyDescent="0.3">
      <c r="A132" s="4" t="s">
        <v>368</v>
      </c>
      <c r="B132" s="4" t="s">
        <v>376</v>
      </c>
      <c r="C132" s="5" t="s">
        <v>78</v>
      </c>
      <c r="D132" s="5" t="s">
        <v>377</v>
      </c>
      <c r="E132" s="6" t="s">
        <v>378</v>
      </c>
    </row>
    <row r="133" spans="1:5" ht="14.25" customHeight="1" x14ac:dyDescent="0.3">
      <c r="A133" s="4" t="s">
        <v>368</v>
      </c>
      <c r="B133" s="4" t="s">
        <v>379</v>
      </c>
      <c r="C133" s="5" t="s">
        <v>86</v>
      </c>
      <c r="D133" s="5" t="s">
        <v>79</v>
      </c>
      <c r="E133" s="6" t="s">
        <v>380</v>
      </c>
    </row>
    <row r="134" spans="1:5" ht="14.25" customHeight="1" x14ac:dyDescent="0.3">
      <c r="A134" s="4" t="s">
        <v>368</v>
      </c>
      <c r="B134" s="4" t="s">
        <v>381</v>
      </c>
      <c r="C134" s="5" t="s">
        <v>78</v>
      </c>
      <c r="D134" s="5" t="s">
        <v>377</v>
      </c>
      <c r="E134" s="6" t="s">
        <v>382</v>
      </c>
    </row>
    <row r="135" spans="1:5" ht="14.25" customHeight="1" x14ac:dyDescent="0.3">
      <c r="A135" s="4" t="s">
        <v>368</v>
      </c>
      <c r="B135" s="4" t="s">
        <v>383</v>
      </c>
      <c r="C135" s="5" t="s">
        <v>86</v>
      </c>
      <c r="D135" s="5" t="s">
        <v>79</v>
      </c>
      <c r="E135" s="6" t="s">
        <v>384</v>
      </c>
    </row>
    <row r="136" spans="1:5" ht="14.25" customHeight="1" x14ac:dyDescent="0.3">
      <c r="A136" s="4" t="s">
        <v>368</v>
      </c>
      <c r="B136" s="4" t="s">
        <v>385</v>
      </c>
      <c r="C136" s="5" t="s">
        <v>86</v>
      </c>
      <c r="D136" s="5" t="s">
        <v>279</v>
      </c>
      <c r="E136" s="6" t="s">
        <v>386</v>
      </c>
    </row>
    <row r="137" spans="1:5" ht="14.25" customHeight="1" x14ac:dyDescent="0.3">
      <c r="A137" s="4" t="s">
        <v>368</v>
      </c>
      <c r="B137" s="4" t="s">
        <v>387</v>
      </c>
      <c r="C137" s="5" t="s">
        <v>86</v>
      </c>
      <c r="D137" s="5" t="s">
        <v>100</v>
      </c>
      <c r="E137" s="6" t="s">
        <v>388</v>
      </c>
    </row>
    <row r="138" spans="1:5" ht="14.25" customHeight="1" x14ac:dyDescent="0.3">
      <c r="A138" s="4" t="s">
        <v>368</v>
      </c>
      <c r="B138" s="4" t="s">
        <v>389</v>
      </c>
      <c r="C138" s="5" t="s">
        <v>86</v>
      </c>
      <c r="D138" s="5" t="s">
        <v>279</v>
      </c>
      <c r="E138" s="6" t="s">
        <v>390</v>
      </c>
    </row>
    <row r="139" spans="1:5" ht="14.25" customHeight="1" x14ac:dyDescent="0.3">
      <c r="A139" s="4" t="s">
        <v>368</v>
      </c>
      <c r="B139" s="4" t="s">
        <v>391</v>
      </c>
      <c r="C139" s="5" t="s">
        <v>86</v>
      </c>
      <c r="D139" s="5" t="s">
        <v>279</v>
      </c>
      <c r="E139" s="6" t="s">
        <v>392</v>
      </c>
    </row>
    <row r="140" spans="1:5" ht="14.25" customHeight="1" x14ac:dyDescent="0.3">
      <c r="A140" s="4" t="s">
        <v>368</v>
      </c>
      <c r="B140" s="4" t="s">
        <v>393</v>
      </c>
      <c r="C140" s="5" t="s">
        <v>86</v>
      </c>
      <c r="D140" s="5" t="s">
        <v>100</v>
      </c>
      <c r="E140" s="6" t="s">
        <v>394</v>
      </c>
    </row>
    <row r="141" spans="1:5" ht="14.25" customHeight="1" x14ac:dyDescent="0.3">
      <c r="A141" s="4" t="s">
        <v>368</v>
      </c>
      <c r="B141" s="4" t="s">
        <v>395</v>
      </c>
      <c r="C141" s="5" t="s">
        <v>78</v>
      </c>
      <c r="D141" s="5" t="s">
        <v>372</v>
      </c>
      <c r="E141" s="6" t="s">
        <v>396</v>
      </c>
    </row>
    <row r="142" spans="1:5" ht="14.25" customHeight="1" x14ac:dyDescent="0.3">
      <c r="A142" s="4" t="s">
        <v>397</v>
      </c>
      <c r="B142" s="4" t="s">
        <v>398</v>
      </c>
      <c r="C142" s="5" t="s">
        <v>78</v>
      </c>
      <c r="D142" s="5" t="s">
        <v>79</v>
      </c>
      <c r="E142" s="6" t="s">
        <v>399</v>
      </c>
    </row>
    <row r="143" spans="1:5" ht="14.25" customHeight="1" x14ac:dyDescent="0.3">
      <c r="A143" s="4" t="s">
        <v>397</v>
      </c>
      <c r="B143" s="4" t="s">
        <v>400</v>
      </c>
      <c r="C143" s="5" t="s">
        <v>78</v>
      </c>
      <c r="D143" s="5" t="s">
        <v>79</v>
      </c>
      <c r="E143" s="6" t="s">
        <v>401</v>
      </c>
    </row>
    <row r="144" spans="1:5" ht="14.25" customHeight="1" x14ac:dyDescent="0.3">
      <c r="A144" s="4" t="s">
        <v>397</v>
      </c>
      <c r="B144" s="4" t="s">
        <v>402</v>
      </c>
      <c r="C144" s="5" t="s">
        <v>78</v>
      </c>
      <c r="D144" s="5" t="s">
        <v>403</v>
      </c>
      <c r="E144" s="6" t="s">
        <v>404</v>
      </c>
    </row>
    <row r="145" spans="1:5" ht="14.25" customHeight="1" x14ac:dyDescent="0.3">
      <c r="A145" s="4" t="s">
        <v>397</v>
      </c>
      <c r="B145" s="4" t="s">
        <v>405</v>
      </c>
      <c r="C145" s="5" t="s">
        <v>78</v>
      </c>
      <c r="D145" s="5" t="s">
        <v>377</v>
      </c>
      <c r="E145" s="6" t="s">
        <v>406</v>
      </c>
    </row>
    <row r="146" spans="1:5" ht="14.25" customHeight="1" x14ac:dyDescent="0.3">
      <c r="A146" s="4" t="s">
        <v>397</v>
      </c>
      <c r="B146" s="4" t="s">
        <v>407</v>
      </c>
      <c r="C146" s="5" t="s">
        <v>82</v>
      </c>
      <c r="D146" s="5" t="s">
        <v>408</v>
      </c>
      <c r="E146" s="6" t="s">
        <v>409</v>
      </c>
    </row>
    <row r="147" spans="1:5" ht="14.25" customHeight="1" x14ac:dyDescent="0.3">
      <c r="A147" s="4" t="s">
        <v>397</v>
      </c>
      <c r="B147" s="4" t="s">
        <v>410</v>
      </c>
      <c r="C147" s="5" t="s">
        <v>82</v>
      </c>
      <c r="D147" s="5" t="s">
        <v>408</v>
      </c>
      <c r="E147" s="6" t="s">
        <v>411</v>
      </c>
    </row>
    <row r="148" spans="1:5" ht="14.25" customHeight="1" x14ac:dyDescent="0.3">
      <c r="A148" s="4" t="s">
        <v>397</v>
      </c>
      <c r="B148" s="4" t="s">
        <v>412</v>
      </c>
      <c r="C148" s="5" t="s">
        <v>82</v>
      </c>
      <c r="D148" s="5" t="s">
        <v>408</v>
      </c>
      <c r="E148" s="6" t="s">
        <v>413</v>
      </c>
    </row>
    <row r="149" spans="1:5" ht="14.25" customHeight="1" x14ac:dyDescent="0.3">
      <c r="A149" s="4" t="s">
        <v>397</v>
      </c>
      <c r="B149" s="4" t="s">
        <v>397</v>
      </c>
      <c r="C149" s="5" t="s">
        <v>86</v>
      </c>
      <c r="D149" s="5" t="s">
        <v>279</v>
      </c>
      <c r="E149" s="6" t="s">
        <v>414</v>
      </c>
    </row>
    <row r="150" spans="1:5" ht="14.25" customHeight="1" x14ac:dyDescent="0.3">
      <c r="A150" s="4" t="s">
        <v>415</v>
      </c>
      <c r="B150" s="4" t="s">
        <v>416</v>
      </c>
      <c r="C150" s="5" t="s">
        <v>86</v>
      </c>
      <c r="D150" s="5" t="s">
        <v>279</v>
      </c>
      <c r="E150" s="6" t="s">
        <v>417</v>
      </c>
    </row>
    <row r="151" spans="1:5" ht="14.25" customHeight="1" x14ac:dyDescent="0.3">
      <c r="A151" s="4" t="s">
        <v>415</v>
      </c>
      <c r="B151" s="4" t="s">
        <v>418</v>
      </c>
      <c r="C151" s="5" t="s">
        <v>82</v>
      </c>
      <c r="D151" s="5" t="s">
        <v>419</v>
      </c>
      <c r="E151" s="6" t="s">
        <v>420</v>
      </c>
    </row>
    <row r="152" spans="1:5" ht="14.25" customHeight="1" x14ac:dyDescent="0.3">
      <c r="A152" s="4" t="s">
        <v>415</v>
      </c>
      <c r="B152" s="4" t="s">
        <v>421</v>
      </c>
      <c r="C152" s="5" t="s">
        <v>86</v>
      </c>
      <c r="D152" s="5" t="s">
        <v>100</v>
      </c>
      <c r="E152" s="6" t="s">
        <v>422</v>
      </c>
    </row>
    <row r="153" spans="1:5" ht="14.25" customHeight="1" x14ac:dyDescent="0.3">
      <c r="A153" s="4" t="s">
        <v>415</v>
      </c>
      <c r="B153" s="4" t="s">
        <v>423</v>
      </c>
      <c r="C153" s="5" t="s">
        <v>86</v>
      </c>
      <c r="D153" s="5" t="s">
        <v>279</v>
      </c>
      <c r="E153" s="6" t="s">
        <v>424</v>
      </c>
    </row>
    <row r="154" spans="1:5" ht="14.25" customHeight="1" x14ac:dyDescent="0.3">
      <c r="A154" s="4" t="s">
        <v>415</v>
      </c>
      <c r="B154" s="4" t="s">
        <v>425</v>
      </c>
      <c r="C154" s="5" t="s">
        <v>82</v>
      </c>
      <c r="D154" s="5" t="s">
        <v>419</v>
      </c>
      <c r="E154" s="6" t="s">
        <v>426</v>
      </c>
    </row>
    <row r="155" spans="1:5" ht="14.25" customHeight="1" x14ac:dyDescent="0.3">
      <c r="A155" s="4" t="s">
        <v>415</v>
      </c>
      <c r="B155" s="4" t="s">
        <v>427</v>
      </c>
      <c r="C155" s="5" t="s">
        <v>78</v>
      </c>
      <c r="D155" s="5" t="s">
        <v>428</v>
      </c>
      <c r="E155" s="6" t="s">
        <v>429</v>
      </c>
    </row>
    <row r="156" spans="1:5" ht="14.25" customHeight="1" x14ac:dyDescent="0.3">
      <c r="A156" s="4" t="s">
        <v>415</v>
      </c>
      <c r="B156" s="4" t="s">
        <v>430</v>
      </c>
      <c r="C156" s="5" t="s">
        <v>82</v>
      </c>
      <c r="D156" s="5" t="s">
        <v>419</v>
      </c>
      <c r="E156" s="6" t="s">
        <v>431</v>
      </c>
    </row>
    <row r="157" spans="1:5" ht="14.25" customHeight="1" x14ac:dyDescent="0.3">
      <c r="A157" s="4" t="s">
        <v>432</v>
      </c>
      <c r="B157" s="4" t="s">
        <v>433</v>
      </c>
      <c r="C157" s="5" t="s">
        <v>78</v>
      </c>
      <c r="D157" s="5" t="s">
        <v>111</v>
      </c>
      <c r="E157" s="6" t="s">
        <v>434</v>
      </c>
    </row>
    <row r="158" spans="1:5" ht="14.25" customHeight="1" x14ac:dyDescent="0.3">
      <c r="A158" s="4" t="s">
        <v>432</v>
      </c>
      <c r="B158" s="4" t="s">
        <v>435</v>
      </c>
      <c r="C158" s="5" t="s">
        <v>86</v>
      </c>
      <c r="D158" s="5" t="s">
        <v>79</v>
      </c>
      <c r="E158" s="6" t="s">
        <v>436</v>
      </c>
    </row>
    <row r="159" spans="1:5" ht="14.25" customHeight="1" x14ac:dyDescent="0.3">
      <c r="A159" s="4" t="s">
        <v>432</v>
      </c>
      <c r="B159" s="4" t="s">
        <v>437</v>
      </c>
      <c r="C159" s="5" t="s">
        <v>82</v>
      </c>
      <c r="D159" s="5" t="s">
        <v>438</v>
      </c>
      <c r="E159" s="6" t="s">
        <v>439</v>
      </c>
    </row>
    <row r="160" spans="1:5" ht="14.25" customHeight="1" x14ac:dyDescent="0.3">
      <c r="A160" s="4" t="s">
        <v>432</v>
      </c>
      <c r="B160" s="4" t="s">
        <v>440</v>
      </c>
      <c r="C160" s="5" t="s">
        <v>78</v>
      </c>
      <c r="D160" s="5" t="s">
        <v>116</v>
      </c>
      <c r="E160" s="6" t="s">
        <v>441</v>
      </c>
    </row>
    <row r="161" spans="1:5" ht="14.25" customHeight="1" x14ac:dyDescent="0.3">
      <c r="A161" s="4" t="s">
        <v>432</v>
      </c>
      <c r="B161" s="4" t="s">
        <v>442</v>
      </c>
      <c r="C161" s="5" t="s">
        <v>78</v>
      </c>
      <c r="D161" s="5" t="s">
        <v>116</v>
      </c>
      <c r="E161" s="6" t="s">
        <v>443</v>
      </c>
    </row>
    <row r="162" spans="1:5" ht="14.25" customHeight="1" x14ac:dyDescent="0.3">
      <c r="A162" s="4" t="s">
        <v>432</v>
      </c>
      <c r="B162" s="4" t="s">
        <v>444</v>
      </c>
      <c r="C162" s="5" t="s">
        <v>78</v>
      </c>
      <c r="D162" s="5" t="s">
        <v>153</v>
      </c>
      <c r="E162" s="6" t="s">
        <v>445</v>
      </c>
    </row>
    <row r="163" spans="1:5" ht="14.25" customHeight="1" x14ac:dyDescent="0.3">
      <c r="A163" s="4" t="s">
        <v>432</v>
      </c>
      <c r="B163" s="4" t="s">
        <v>446</v>
      </c>
      <c r="C163" s="5" t="s">
        <v>78</v>
      </c>
      <c r="D163" s="5" t="s">
        <v>153</v>
      </c>
      <c r="E163" s="6" t="s">
        <v>447</v>
      </c>
    </row>
    <row r="164" spans="1:5" ht="14.25" customHeight="1" x14ac:dyDescent="0.3">
      <c r="A164" s="4" t="s">
        <v>432</v>
      </c>
      <c r="B164" s="4" t="s">
        <v>448</v>
      </c>
      <c r="C164" s="5" t="s">
        <v>78</v>
      </c>
      <c r="D164" s="5" t="s">
        <v>116</v>
      </c>
      <c r="E164" s="6" t="s">
        <v>449</v>
      </c>
    </row>
    <row r="165" spans="1:5" ht="14.25" customHeight="1" x14ac:dyDescent="0.3">
      <c r="A165" s="4" t="s">
        <v>450</v>
      </c>
      <c r="B165" s="4" t="s">
        <v>451</v>
      </c>
      <c r="C165" s="5" t="s">
        <v>86</v>
      </c>
      <c r="D165" s="5" t="s">
        <v>79</v>
      </c>
      <c r="E165" s="6" t="s">
        <v>452</v>
      </c>
    </row>
    <row r="166" spans="1:5" ht="14.25" customHeight="1" x14ac:dyDescent="0.3">
      <c r="A166" s="4" t="s">
        <v>450</v>
      </c>
      <c r="B166" s="4" t="s">
        <v>453</v>
      </c>
      <c r="C166" s="5" t="s">
        <v>86</v>
      </c>
      <c r="D166" s="5" t="s">
        <v>79</v>
      </c>
      <c r="E166" s="6" t="s">
        <v>454</v>
      </c>
    </row>
    <row r="167" spans="1:5" ht="14.25" customHeight="1" x14ac:dyDescent="0.3">
      <c r="A167" s="4" t="s">
        <v>450</v>
      </c>
      <c r="B167" s="4" t="s">
        <v>455</v>
      </c>
      <c r="C167" s="5" t="s">
        <v>86</v>
      </c>
      <c r="D167" s="5" t="s">
        <v>79</v>
      </c>
      <c r="E167" s="6" t="s">
        <v>456</v>
      </c>
    </row>
    <row r="168" spans="1:5" ht="14.25" customHeight="1" x14ac:dyDescent="0.3">
      <c r="A168" s="4" t="s">
        <v>450</v>
      </c>
      <c r="B168" s="4" t="s">
        <v>457</v>
      </c>
      <c r="C168" s="5" t="s">
        <v>86</v>
      </c>
      <c r="D168" s="5" t="s">
        <v>79</v>
      </c>
      <c r="E168" s="6" t="s">
        <v>458</v>
      </c>
    </row>
    <row r="169" spans="1:5" ht="14.25" customHeight="1" x14ac:dyDescent="0.3">
      <c r="A169" s="4" t="s">
        <v>450</v>
      </c>
      <c r="B169" s="4" t="s">
        <v>459</v>
      </c>
      <c r="C169" s="5" t="s">
        <v>86</v>
      </c>
      <c r="D169" s="5" t="s">
        <v>79</v>
      </c>
      <c r="E169" s="6" t="s">
        <v>460</v>
      </c>
    </row>
    <row r="170" spans="1:5" ht="14.25" customHeight="1" x14ac:dyDescent="0.3">
      <c r="A170" s="4" t="s">
        <v>450</v>
      </c>
      <c r="B170" s="4" t="s">
        <v>461</v>
      </c>
      <c r="C170" s="5" t="s">
        <v>86</v>
      </c>
      <c r="D170" s="5" t="s">
        <v>79</v>
      </c>
      <c r="E170" s="6" t="s">
        <v>462</v>
      </c>
    </row>
    <row r="171" spans="1:5" ht="14.25" customHeight="1" x14ac:dyDescent="0.3">
      <c r="A171" s="4" t="s">
        <v>450</v>
      </c>
      <c r="B171" s="4" t="s">
        <v>463</v>
      </c>
      <c r="C171" s="5" t="s">
        <v>86</v>
      </c>
      <c r="D171" s="5" t="s">
        <v>79</v>
      </c>
      <c r="E171" s="6" t="s">
        <v>464</v>
      </c>
    </row>
    <row r="172" spans="1:5" ht="14.25" customHeight="1" x14ac:dyDescent="0.3">
      <c r="A172" s="4" t="s">
        <v>450</v>
      </c>
      <c r="B172" s="4" t="s">
        <v>465</v>
      </c>
      <c r="C172" s="5" t="s">
        <v>86</v>
      </c>
      <c r="D172" s="5" t="s">
        <v>79</v>
      </c>
      <c r="E172" s="6" t="s">
        <v>466</v>
      </c>
    </row>
    <row r="173" spans="1:5" ht="14.25" customHeight="1" x14ac:dyDescent="0.3">
      <c r="A173" s="4" t="s">
        <v>450</v>
      </c>
      <c r="B173" s="4" t="s">
        <v>467</v>
      </c>
      <c r="C173" s="5" t="s">
        <v>86</v>
      </c>
      <c r="D173" s="5" t="s">
        <v>79</v>
      </c>
      <c r="E173" s="6" t="s">
        <v>468</v>
      </c>
    </row>
    <row r="174" spans="1:5" ht="14.25" customHeight="1" x14ac:dyDescent="0.3">
      <c r="A174" s="4" t="s">
        <v>450</v>
      </c>
      <c r="B174" s="4" t="s">
        <v>469</v>
      </c>
      <c r="C174" s="5" t="s">
        <v>86</v>
      </c>
      <c r="D174" s="5" t="s">
        <v>79</v>
      </c>
      <c r="E174" s="6" t="s">
        <v>470</v>
      </c>
    </row>
    <row r="175" spans="1:5" ht="14.25" customHeight="1" x14ac:dyDescent="0.3">
      <c r="A175" s="4" t="s">
        <v>450</v>
      </c>
      <c r="B175" s="4" t="s">
        <v>471</v>
      </c>
      <c r="C175" s="5" t="s">
        <v>86</v>
      </c>
      <c r="D175" s="5" t="s">
        <v>79</v>
      </c>
      <c r="E175" s="6" t="s">
        <v>472</v>
      </c>
    </row>
    <row r="176" spans="1:5" ht="14.25" customHeight="1" x14ac:dyDescent="0.3">
      <c r="A176" s="4" t="s">
        <v>450</v>
      </c>
      <c r="B176" s="4" t="s">
        <v>473</v>
      </c>
      <c r="C176" s="5" t="s">
        <v>86</v>
      </c>
      <c r="D176" s="5" t="s">
        <v>79</v>
      </c>
      <c r="E176" s="6" t="s">
        <v>474</v>
      </c>
    </row>
    <row r="177" spans="1:5" ht="14.25" customHeight="1" x14ac:dyDescent="0.3">
      <c r="A177" s="4" t="s">
        <v>450</v>
      </c>
      <c r="B177" s="4" t="s">
        <v>475</v>
      </c>
      <c r="C177" s="5" t="s">
        <v>86</v>
      </c>
      <c r="D177" s="5" t="s">
        <v>79</v>
      </c>
      <c r="E177" s="6" t="s">
        <v>476</v>
      </c>
    </row>
    <row r="178" spans="1:5" ht="14.25" customHeight="1" x14ac:dyDescent="0.3">
      <c r="A178" s="4" t="s">
        <v>477</v>
      </c>
      <c r="B178" s="4" t="s">
        <v>478</v>
      </c>
      <c r="C178" s="5" t="s">
        <v>86</v>
      </c>
      <c r="D178" s="5" t="s">
        <v>79</v>
      </c>
      <c r="E178" s="6" t="s">
        <v>479</v>
      </c>
    </row>
    <row r="179" spans="1:5" ht="14.25" customHeight="1" x14ac:dyDescent="0.3">
      <c r="A179" s="4" t="s">
        <v>477</v>
      </c>
      <c r="B179" s="4" t="s">
        <v>480</v>
      </c>
      <c r="C179" s="5" t="s">
        <v>86</v>
      </c>
      <c r="D179" s="5" t="s">
        <v>79</v>
      </c>
      <c r="E179" s="6" t="s">
        <v>481</v>
      </c>
    </row>
    <row r="180" spans="1:5" ht="14.25" customHeight="1" x14ac:dyDescent="0.3">
      <c r="A180" s="4" t="s">
        <v>477</v>
      </c>
      <c r="B180" s="4" t="s">
        <v>482</v>
      </c>
      <c r="C180" s="5" t="s">
        <v>78</v>
      </c>
      <c r="D180" s="5" t="s">
        <v>372</v>
      </c>
      <c r="E180" s="6" t="s">
        <v>483</v>
      </c>
    </row>
    <row r="181" spans="1:5" ht="14.25" customHeight="1" x14ac:dyDescent="0.3">
      <c r="A181" s="4" t="s">
        <v>477</v>
      </c>
      <c r="B181" s="4" t="s">
        <v>484</v>
      </c>
      <c r="C181" s="5" t="s">
        <v>78</v>
      </c>
      <c r="D181" s="5" t="s">
        <v>116</v>
      </c>
      <c r="E181" s="6" t="s">
        <v>485</v>
      </c>
    </row>
    <row r="182" spans="1:5" ht="14.25" customHeight="1" x14ac:dyDescent="0.3">
      <c r="A182" s="4" t="s">
        <v>477</v>
      </c>
      <c r="B182" s="4" t="s">
        <v>486</v>
      </c>
      <c r="C182" s="5" t="s">
        <v>86</v>
      </c>
      <c r="D182" s="5" t="s">
        <v>279</v>
      </c>
      <c r="E182" s="6" t="s">
        <v>487</v>
      </c>
    </row>
    <row r="183" spans="1:5" ht="14.25" customHeight="1" x14ac:dyDescent="0.3">
      <c r="A183" s="4" t="s">
        <v>477</v>
      </c>
      <c r="B183" s="4" t="s">
        <v>488</v>
      </c>
      <c r="C183" s="5" t="s">
        <v>86</v>
      </c>
      <c r="D183" s="5" t="s">
        <v>279</v>
      </c>
      <c r="E183" s="6" t="s">
        <v>489</v>
      </c>
    </row>
    <row r="184" spans="1:5" ht="14.25" customHeight="1" x14ac:dyDescent="0.3">
      <c r="A184" s="4" t="s">
        <v>477</v>
      </c>
      <c r="B184" s="4" t="s">
        <v>490</v>
      </c>
      <c r="C184" s="5" t="s">
        <v>86</v>
      </c>
      <c r="D184" s="5" t="s">
        <v>100</v>
      </c>
      <c r="E184" s="6" t="s">
        <v>491</v>
      </c>
    </row>
    <row r="185" spans="1:5" ht="14.25" customHeight="1" x14ac:dyDescent="0.3">
      <c r="A185" s="4" t="s">
        <v>477</v>
      </c>
      <c r="B185" s="4" t="s">
        <v>492</v>
      </c>
      <c r="C185" s="5" t="s">
        <v>86</v>
      </c>
      <c r="D185" s="5" t="s">
        <v>79</v>
      </c>
      <c r="E185" s="6" t="s">
        <v>493</v>
      </c>
    </row>
    <row r="186" spans="1:5" ht="14.25" customHeight="1" x14ac:dyDescent="0.3">
      <c r="A186" s="4" t="s">
        <v>477</v>
      </c>
      <c r="B186" s="4" t="s">
        <v>494</v>
      </c>
      <c r="C186" s="5" t="s">
        <v>86</v>
      </c>
      <c r="D186" s="5" t="s">
        <v>79</v>
      </c>
      <c r="E186" s="6" t="s">
        <v>495</v>
      </c>
    </row>
    <row r="187" spans="1:5" ht="14.25" customHeight="1" x14ac:dyDescent="0.3">
      <c r="A187" s="4" t="s">
        <v>477</v>
      </c>
      <c r="B187" s="7" t="s">
        <v>496</v>
      </c>
      <c r="C187" s="5" t="s">
        <v>86</v>
      </c>
      <c r="D187" s="5" t="s">
        <v>79</v>
      </c>
      <c r="E187" s="6" t="s">
        <v>497</v>
      </c>
    </row>
    <row r="188" spans="1:5" ht="14.25" customHeight="1" x14ac:dyDescent="0.3">
      <c r="A188" s="4" t="s">
        <v>477</v>
      </c>
      <c r="B188" s="4" t="s">
        <v>498</v>
      </c>
      <c r="C188" s="5" t="s">
        <v>86</v>
      </c>
      <c r="D188" s="5" t="s">
        <v>79</v>
      </c>
      <c r="E188" s="6" t="s">
        <v>499</v>
      </c>
    </row>
    <row r="189" spans="1:5" ht="14.25" customHeight="1" x14ac:dyDescent="0.3">
      <c r="A189" s="4" t="s">
        <v>477</v>
      </c>
      <c r="B189" s="4" t="s">
        <v>500</v>
      </c>
      <c r="C189" s="5" t="s">
        <v>86</v>
      </c>
      <c r="D189" s="5" t="s">
        <v>116</v>
      </c>
      <c r="E189" s="6" t="s">
        <v>501</v>
      </c>
    </row>
    <row r="190" spans="1:5" ht="14.25" customHeight="1" x14ac:dyDescent="0.3">
      <c r="A190" s="4" t="s">
        <v>477</v>
      </c>
      <c r="B190" s="4" t="s">
        <v>502</v>
      </c>
      <c r="C190" s="5" t="s">
        <v>86</v>
      </c>
      <c r="D190" s="5" t="s">
        <v>279</v>
      </c>
      <c r="E190" s="6" t="s">
        <v>503</v>
      </c>
    </row>
    <row r="191" spans="1:5" ht="14.25" customHeight="1" x14ac:dyDescent="0.3">
      <c r="A191" s="4" t="s">
        <v>477</v>
      </c>
      <c r="B191" s="4" t="s">
        <v>504</v>
      </c>
      <c r="C191" s="5" t="s">
        <v>86</v>
      </c>
      <c r="D191" s="5" t="s">
        <v>100</v>
      </c>
      <c r="E191" s="6" t="s">
        <v>505</v>
      </c>
    </row>
    <row r="192" spans="1:5" ht="14.25" customHeight="1" x14ac:dyDescent="0.3">
      <c r="A192" s="4" t="s">
        <v>477</v>
      </c>
      <c r="B192" s="4" t="s">
        <v>506</v>
      </c>
      <c r="C192" s="5" t="s">
        <v>86</v>
      </c>
      <c r="D192" s="5" t="s">
        <v>100</v>
      </c>
      <c r="E192" s="6" t="s">
        <v>507</v>
      </c>
    </row>
    <row r="193" spans="1:5" ht="14.25" customHeight="1" x14ac:dyDescent="0.3">
      <c r="A193" s="4" t="s">
        <v>477</v>
      </c>
      <c r="B193" s="4" t="s">
        <v>508</v>
      </c>
      <c r="C193" s="5" t="s">
        <v>86</v>
      </c>
      <c r="D193" s="5" t="s">
        <v>79</v>
      </c>
      <c r="E193" s="6" t="s">
        <v>509</v>
      </c>
    </row>
    <row r="194" spans="1:5" ht="14.25" customHeight="1" x14ac:dyDescent="0.3">
      <c r="A194" s="4" t="s">
        <v>477</v>
      </c>
      <c r="B194" s="4" t="s">
        <v>510</v>
      </c>
      <c r="C194" s="5" t="s">
        <v>86</v>
      </c>
      <c r="D194" s="5" t="s">
        <v>79</v>
      </c>
      <c r="E194" s="6" t="s">
        <v>511</v>
      </c>
    </row>
    <row r="195" spans="1:5" ht="14.25" customHeight="1" x14ac:dyDescent="0.3">
      <c r="A195" s="4" t="s">
        <v>512</v>
      </c>
      <c r="B195" s="4" t="s">
        <v>513</v>
      </c>
      <c r="C195" s="5" t="s">
        <v>86</v>
      </c>
      <c r="D195" s="5" t="s">
        <v>79</v>
      </c>
      <c r="E195" s="6" t="s">
        <v>514</v>
      </c>
    </row>
    <row r="196" spans="1:5" ht="14.25" customHeight="1" x14ac:dyDescent="0.3">
      <c r="A196" s="4" t="s">
        <v>512</v>
      </c>
      <c r="B196" s="4" t="s">
        <v>515</v>
      </c>
      <c r="C196" s="5" t="s">
        <v>86</v>
      </c>
      <c r="D196" s="5" t="s">
        <v>79</v>
      </c>
      <c r="E196" s="6" t="s">
        <v>516</v>
      </c>
    </row>
    <row r="197" spans="1:5" ht="14.25" customHeight="1" x14ac:dyDescent="0.3">
      <c r="A197" s="4" t="s">
        <v>512</v>
      </c>
      <c r="B197" s="4" t="s">
        <v>517</v>
      </c>
      <c r="C197" s="5" t="s">
        <v>86</v>
      </c>
      <c r="D197" s="5" t="s">
        <v>79</v>
      </c>
      <c r="E197" s="6" t="s">
        <v>518</v>
      </c>
    </row>
    <row r="198" spans="1:5" ht="14.25" customHeight="1" x14ac:dyDescent="0.3">
      <c r="A198" s="4" t="s">
        <v>512</v>
      </c>
      <c r="B198" s="4" t="s">
        <v>519</v>
      </c>
      <c r="C198" s="5" t="s">
        <v>86</v>
      </c>
      <c r="D198" s="5" t="s">
        <v>79</v>
      </c>
      <c r="E198" s="6" t="s">
        <v>520</v>
      </c>
    </row>
    <row r="199" spans="1:5" ht="14.25" customHeight="1" x14ac:dyDescent="0.3">
      <c r="A199" s="4" t="s">
        <v>512</v>
      </c>
      <c r="B199" s="4" t="s">
        <v>521</v>
      </c>
      <c r="C199" s="5" t="s">
        <v>86</v>
      </c>
      <c r="D199" s="5" t="s">
        <v>79</v>
      </c>
      <c r="E199" s="6" t="s">
        <v>522</v>
      </c>
    </row>
    <row r="200" spans="1:5" ht="14.25" customHeight="1" x14ac:dyDescent="0.3">
      <c r="A200" s="4" t="s">
        <v>512</v>
      </c>
      <c r="B200" s="4" t="s">
        <v>523</v>
      </c>
      <c r="C200" s="5" t="s">
        <v>86</v>
      </c>
      <c r="D200" s="5" t="s">
        <v>79</v>
      </c>
      <c r="E200" s="6" t="s">
        <v>524</v>
      </c>
    </row>
    <row r="201" spans="1:5" ht="14.25" customHeight="1" x14ac:dyDescent="0.3">
      <c r="A201" s="4" t="s">
        <v>512</v>
      </c>
      <c r="B201" s="4" t="s">
        <v>525</v>
      </c>
      <c r="C201" s="5" t="s">
        <v>86</v>
      </c>
      <c r="D201" s="5" t="s">
        <v>79</v>
      </c>
      <c r="E201" s="6" t="s">
        <v>526</v>
      </c>
    </row>
    <row r="202" spans="1:5" ht="14.25" customHeight="1" x14ac:dyDescent="0.3">
      <c r="A202" s="7" t="s">
        <v>527</v>
      </c>
      <c r="B202" s="4" t="s">
        <v>528</v>
      </c>
      <c r="C202" s="5" t="s">
        <v>78</v>
      </c>
      <c r="D202" s="5" t="s">
        <v>529</v>
      </c>
      <c r="E202" s="6" t="s">
        <v>530</v>
      </c>
    </row>
    <row r="203" spans="1:5" ht="14.25" customHeight="1" x14ac:dyDescent="0.3">
      <c r="A203" s="7" t="s">
        <v>527</v>
      </c>
      <c r="B203" s="4" t="s">
        <v>531</v>
      </c>
      <c r="C203" s="5" t="s">
        <v>82</v>
      </c>
      <c r="D203" s="5" t="s">
        <v>532</v>
      </c>
      <c r="E203" s="10" t="s">
        <v>533</v>
      </c>
    </row>
    <row r="204" spans="1:5" ht="14.25" customHeight="1" x14ac:dyDescent="0.3">
      <c r="A204" s="7" t="s">
        <v>527</v>
      </c>
      <c r="B204" s="4" t="s">
        <v>534</v>
      </c>
      <c r="C204" s="5" t="s">
        <v>78</v>
      </c>
      <c r="D204" s="5" t="s">
        <v>535</v>
      </c>
      <c r="E204" s="6" t="s">
        <v>536</v>
      </c>
    </row>
    <row r="205" spans="1:5" ht="14.25" customHeight="1" x14ac:dyDescent="0.3">
      <c r="A205" s="7" t="s">
        <v>527</v>
      </c>
      <c r="B205" s="4" t="s">
        <v>537</v>
      </c>
      <c r="C205" s="5" t="s">
        <v>78</v>
      </c>
      <c r="D205" s="5" t="s">
        <v>122</v>
      </c>
      <c r="E205" s="10" t="s">
        <v>538</v>
      </c>
    </row>
    <row r="206" spans="1:5" ht="14.25" customHeight="1" x14ac:dyDescent="0.3">
      <c r="A206" s="7" t="s">
        <v>527</v>
      </c>
      <c r="B206" s="4" t="s">
        <v>539</v>
      </c>
      <c r="C206" s="5" t="s">
        <v>78</v>
      </c>
      <c r="D206" s="5" t="s">
        <v>122</v>
      </c>
      <c r="E206" s="6" t="s">
        <v>540</v>
      </c>
    </row>
    <row r="207" spans="1:5" ht="14.25" customHeight="1" x14ac:dyDescent="0.3">
      <c r="A207" s="7" t="s">
        <v>527</v>
      </c>
      <c r="B207" s="4" t="s">
        <v>541</v>
      </c>
      <c r="C207" s="5" t="s">
        <v>78</v>
      </c>
      <c r="D207" s="5" t="s">
        <v>222</v>
      </c>
      <c r="E207" s="10" t="s">
        <v>542</v>
      </c>
    </row>
    <row r="208" spans="1:5" ht="14.25" customHeight="1" x14ac:dyDescent="0.3">
      <c r="A208" s="7" t="s">
        <v>527</v>
      </c>
      <c r="B208" s="4" t="s">
        <v>543</v>
      </c>
      <c r="C208" s="5" t="s">
        <v>78</v>
      </c>
      <c r="D208" s="5" t="s">
        <v>544</v>
      </c>
      <c r="E208" s="6" t="s">
        <v>545</v>
      </c>
    </row>
    <row r="209" spans="1:5" ht="14.25" customHeight="1" x14ac:dyDescent="0.3">
      <c r="A209" s="7" t="s">
        <v>527</v>
      </c>
      <c r="B209" s="4" t="s">
        <v>546</v>
      </c>
      <c r="C209" s="5" t="s">
        <v>78</v>
      </c>
      <c r="D209" s="5" t="s">
        <v>222</v>
      </c>
      <c r="E209" s="10" t="s">
        <v>547</v>
      </c>
    </row>
    <row r="210" spans="1:5" ht="14.25" customHeight="1" x14ac:dyDescent="0.3">
      <c r="A210" s="7" t="s">
        <v>527</v>
      </c>
      <c r="B210" s="4" t="s">
        <v>548</v>
      </c>
      <c r="C210" s="5" t="s">
        <v>78</v>
      </c>
      <c r="D210" s="5" t="s">
        <v>222</v>
      </c>
      <c r="E210" s="6" t="s">
        <v>549</v>
      </c>
    </row>
    <row r="211" spans="1:5" ht="14.25" customHeight="1" x14ac:dyDescent="0.3">
      <c r="A211" s="7" t="s">
        <v>527</v>
      </c>
      <c r="B211" s="4" t="s">
        <v>550</v>
      </c>
      <c r="C211" s="5" t="s">
        <v>78</v>
      </c>
      <c r="D211" s="5" t="s">
        <v>222</v>
      </c>
      <c r="E211" s="10" t="s">
        <v>551</v>
      </c>
    </row>
    <row r="212" spans="1:5" ht="14.25" customHeight="1" x14ac:dyDescent="0.3">
      <c r="A212" s="7" t="s">
        <v>527</v>
      </c>
      <c r="B212" s="4" t="s">
        <v>552</v>
      </c>
      <c r="C212" s="5" t="s">
        <v>78</v>
      </c>
      <c r="D212" s="5" t="s">
        <v>222</v>
      </c>
      <c r="E212" s="6" t="s">
        <v>553</v>
      </c>
    </row>
    <row r="213" spans="1:5" ht="14.25" customHeight="1" x14ac:dyDescent="0.3">
      <c r="A213" s="7" t="s">
        <v>527</v>
      </c>
      <c r="B213" s="4" t="s">
        <v>554</v>
      </c>
      <c r="C213" s="5" t="s">
        <v>78</v>
      </c>
      <c r="D213" s="5" t="s">
        <v>222</v>
      </c>
      <c r="E213" s="10" t="s">
        <v>555</v>
      </c>
    </row>
    <row r="214" spans="1:5" ht="14.25" customHeight="1" x14ac:dyDescent="0.3">
      <c r="A214" s="7" t="s">
        <v>527</v>
      </c>
      <c r="B214" s="11" t="s">
        <v>556</v>
      </c>
      <c r="C214" s="12" t="s">
        <v>78</v>
      </c>
      <c r="D214" s="12" t="s">
        <v>122</v>
      </c>
      <c r="E214" s="6" t="s">
        <v>557</v>
      </c>
    </row>
    <row r="215" spans="1:5" ht="14.25" customHeight="1" x14ac:dyDescent="0.3">
      <c r="A215" s="7" t="s">
        <v>527</v>
      </c>
      <c r="B215" s="11" t="s">
        <v>558</v>
      </c>
      <c r="C215" s="12" t="s">
        <v>86</v>
      </c>
      <c r="D215" s="12" t="s">
        <v>79</v>
      </c>
      <c r="E215" s="10" t="s">
        <v>559</v>
      </c>
    </row>
    <row r="216" spans="1:5" ht="14.25" customHeight="1" x14ac:dyDescent="0.3">
      <c r="A216" s="7" t="s">
        <v>527</v>
      </c>
      <c r="B216" s="11" t="s">
        <v>560</v>
      </c>
      <c r="C216" s="12" t="s">
        <v>78</v>
      </c>
      <c r="D216" s="12" t="s">
        <v>561</v>
      </c>
      <c r="E216" s="6" t="s">
        <v>562</v>
      </c>
    </row>
    <row r="217" spans="1:5" ht="14.25" customHeight="1" x14ac:dyDescent="0.3">
      <c r="A217" s="7" t="s">
        <v>527</v>
      </c>
      <c r="B217" s="11" t="s">
        <v>563</v>
      </c>
      <c r="C217" s="12" t="s">
        <v>78</v>
      </c>
      <c r="D217" s="12" t="s">
        <v>122</v>
      </c>
      <c r="E217" s="10" t="s">
        <v>564</v>
      </c>
    </row>
    <row r="218" spans="1:5" ht="14.25" customHeight="1" x14ac:dyDescent="0.3">
      <c r="A218" s="7" t="s">
        <v>527</v>
      </c>
      <c r="B218" s="11" t="s">
        <v>565</v>
      </c>
      <c r="C218" s="12" t="s">
        <v>78</v>
      </c>
      <c r="D218" s="12" t="s">
        <v>544</v>
      </c>
      <c r="E218" s="6" t="s">
        <v>566</v>
      </c>
    </row>
    <row r="219" spans="1:5" ht="14.25" customHeight="1" x14ac:dyDescent="0.3">
      <c r="A219" s="7" t="s">
        <v>527</v>
      </c>
      <c r="B219" s="11" t="s">
        <v>567</v>
      </c>
      <c r="C219" s="12" t="s">
        <v>78</v>
      </c>
      <c r="D219" s="12" t="s">
        <v>111</v>
      </c>
      <c r="E219" s="10" t="s">
        <v>568</v>
      </c>
    </row>
    <row r="220" spans="1:5" ht="14.25" customHeight="1" x14ac:dyDescent="0.3">
      <c r="A220" s="7" t="s">
        <v>527</v>
      </c>
      <c r="B220" s="13" t="s">
        <v>569</v>
      </c>
      <c r="C220" s="12" t="s">
        <v>78</v>
      </c>
      <c r="D220" s="12" t="s">
        <v>570</v>
      </c>
      <c r="E220" s="6" t="s">
        <v>571</v>
      </c>
    </row>
    <row r="221" spans="1:5" ht="14.25" customHeight="1" x14ac:dyDescent="0.3">
      <c r="A221" s="7" t="s">
        <v>527</v>
      </c>
      <c r="B221" s="11" t="s">
        <v>572</v>
      </c>
      <c r="C221" s="12" t="s">
        <v>78</v>
      </c>
      <c r="D221" s="12" t="s">
        <v>573</v>
      </c>
      <c r="E221" s="10" t="s">
        <v>574</v>
      </c>
    </row>
    <row r="222" spans="1:5" ht="14.25" customHeight="1" x14ac:dyDescent="0.3">
      <c r="A222" s="7" t="s">
        <v>527</v>
      </c>
      <c r="B222" s="11" t="s">
        <v>575</v>
      </c>
      <c r="C222" s="12" t="s">
        <v>78</v>
      </c>
      <c r="D222" s="12" t="s">
        <v>573</v>
      </c>
      <c r="E222" s="6" t="s">
        <v>576</v>
      </c>
    </row>
    <row r="223" spans="1:5" ht="14.25" customHeight="1" x14ac:dyDescent="0.3">
      <c r="A223" s="7" t="s">
        <v>527</v>
      </c>
      <c r="B223" s="11" t="s">
        <v>577</v>
      </c>
      <c r="C223" s="12" t="s">
        <v>82</v>
      </c>
      <c r="D223" s="12" t="s">
        <v>578</v>
      </c>
      <c r="E223" s="10" t="s">
        <v>579</v>
      </c>
    </row>
    <row r="224" spans="1:5" ht="14.25" customHeight="1" x14ac:dyDescent="0.3">
      <c r="A224" s="11" t="s">
        <v>580</v>
      </c>
      <c r="B224" s="11" t="s">
        <v>581</v>
      </c>
      <c r="C224" s="12" t="s">
        <v>78</v>
      </c>
      <c r="D224" s="12" t="s">
        <v>582</v>
      </c>
      <c r="E224" s="14" t="s">
        <v>583</v>
      </c>
    </row>
    <row r="225" spans="1:5" ht="14.25" customHeight="1" x14ac:dyDescent="0.3">
      <c r="A225" s="11" t="s">
        <v>580</v>
      </c>
      <c r="B225" s="11" t="s">
        <v>584</v>
      </c>
      <c r="C225" s="12" t="s">
        <v>86</v>
      </c>
      <c r="D225" s="12" t="s">
        <v>79</v>
      </c>
      <c r="E225" s="14" t="s">
        <v>585</v>
      </c>
    </row>
    <row r="226" spans="1:5" ht="14.25" customHeight="1" x14ac:dyDescent="0.3">
      <c r="A226" s="11" t="s">
        <v>580</v>
      </c>
      <c r="B226" s="11" t="s">
        <v>586</v>
      </c>
      <c r="C226" s="12" t="s">
        <v>78</v>
      </c>
      <c r="D226" s="12" t="s">
        <v>587</v>
      </c>
      <c r="E226" s="14" t="s">
        <v>588</v>
      </c>
    </row>
    <row r="227" spans="1:5" ht="14.25" customHeight="1" x14ac:dyDescent="0.3">
      <c r="A227" s="11" t="s">
        <v>580</v>
      </c>
      <c r="B227" s="11" t="s">
        <v>589</v>
      </c>
      <c r="C227" s="12" t="s">
        <v>78</v>
      </c>
      <c r="D227" s="12" t="s">
        <v>587</v>
      </c>
      <c r="E227" s="14" t="s">
        <v>590</v>
      </c>
    </row>
    <row r="228" spans="1:5" ht="14.25" customHeight="1" x14ac:dyDescent="0.3">
      <c r="A228" s="11" t="s">
        <v>580</v>
      </c>
      <c r="B228" s="11" t="s">
        <v>591</v>
      </c>
      <c r="C228" s="12" t="s">
        <v>78</v>
      </c>
      <c r="D228" s="12" t="s">
        <v>582</v>
      </c>
      <c r="E228" s="14" t="s">
        <v>592</v>
      </c>
    </row>
    <row r="229" spans="1:5" ht="14.25" customHeight="1" x14ac:dyDescent="0.3">
      <c r="A229" s="3"/>
      <c r="B229" s="3"/>
      <c r="C229" s="3"/>
      <c r="D229" s="3"/>
      <c r="E229" s="15"/>
    </row>
    <row r="230" spans="1:5" ht="14.25" customHeight="1" x14ac:dyDescent="0.3">
      <c r="A230" s="3"/>
      <c r="B230" s="3"/>
      <c r="C230" s="3"/>
      <c r="D230" s="3"/>
      <c r="E230" s="15"/>
    </row>
    <row r="231" spans="1:5" ht="14.25" customHeight="1" x14ac:dyDescent="0.3">
      <c r="A231" s="3"/>
      <c r="B231" s="3"/>
      <c r="C231" s="3"/>
      <c r="D231" s="3"/>
      <c r="E231" s="15"/>
    </row>
    <row r="232" spans="1:5" ht="14.25" customHeight="1" x14ac:dyDescent="0.3">
      <c r="A232" s="3"/>
      <c r="B232" s="3"/>
      <c r="C232" s="3"/>
      <c r="D232" s="3"/>
      <c r="E232" s="15"/>
    </row>
    <row r="233" spans="1:5" ht="14.25" customHeight="1" x14ac:dyDescent="0.3">
      <c r="A233" s="3"/>
      <c r="B233" s="3"/>
      <c r="C233" s="3"/>
      <c r="D233" s="3"/>
      <c r="E233" s="15"/>
    </row>
    <row r="234" spans="1:5" ht="14.25" customHeight="1" x14ac:dyDescent="0.3">
      <c r="A234" s="3"/>
      <c r="B234" s="3"/>
      <c r="C234" s="3"/>
      <c r="D234" s="3"/>
      <c r="E234" s="15"/>
    </row>
    <row r="235" spans="1:5" ht="14.25" customHeight="1" x14ac:dyDescent="0.3">
      <c r="A235" s="3"/>
      <c r="B235" s="3"/>
      <c r="C235" s="3"/>
      <c r="D235" s="3"/>
      <c r="E235" s="15"/>
    </row>
    <row r="236" spans="1:5" ht="14.25" customHeight="1" x14ac:dyDescent="0.3">
      <c r="A236" s="3"/>
      <c r="B236" s="3"/>
      <c r="C236" s="3"/>
      <c r="D236" s="3"/>
      <c r="E236" s="15"/>
    </row>
    <row r="237" spans="1:5" ht="14.25" customHeight="1" x14ac:dyDescent="0.3">
      <c r="A237" s="3"/>
      <c r="B237" s="3"/>
      <c r="C237" s="3"/>
      <c r="D237" s="3"/>
      <c r="E237" s="15"/>
    </row>
    <row r="238" spans="1:5" ht="14.25" customHeight="1" x14ac:dyDescent="0.3">
      <c r="A238" s="3"/>
      <c r="B238" s="3"/>
      <c r="C238" s="3"/>
      <c r="D238" s="3"/>
      <c r="E238" s="15"/>
    </row>
    <row r="239" spans="1:5" ht="14.25" customHeight="1" x14ac:dyDescent="0.3">
      <c r="A239" s="3"/>
      <c r="B239" s="3"/>
      <c r="C239" s="3"/>
      <c r="D239" s="3"/>
      <c r="E239" s="15"/>
    </row>
    <row r="240" spans="1:5" ht="14.25" customHeight="1" x14ac:dyDescent="0.3">
      <c r="A240" s="3"/>
      <c r="B240" s="3"/>
      <c r="C240" s="3"/>
      <c r="D240" s="3"/>
      <c r="E240" s="15"/>
    </row>
    <row r="241" spans="1:5" ht="14.25" customHeight="1" x14ac:dyDescent="0.3">
      <c r="A241" s="3"/>
      <c r="B241" s="3"/>
      <c r="C241" s="3"/>
      <c r="D241" s="3"/>
      <c r="E241" s="15"/>
    </row>
    <row r="242" spans="1:5" ht="14.25" customHeight="1" x14ac:dyDescent="0.3">
      <c r="A242" s="3"/>
      <c r="B242" s="3"/>
      <c r="C242" s="3"/>
      <c r="D242" s="3"/>
      <c r="E242" s="15"/>
    </row>
    <row r="243" spans="1:5" ht="14.25" customHeight="1" x14ac:dyDescent="0.3">
      <c r="A243" s="3"/>
      <c r="B243" s="3"/>
      <c r="C243" s="3"/>
      <c r="D243" s="3"/>
      <c r="E243" s="15"/>
    </row>
    <row r="244" spans="1:5" ht="14.25" customHeight="1" x14ac:dyDescent="0.3">
      <c r="A244" s="3"/>
      <c r="B244" s="3"/>
      <c r="C244" s="3"/>
      <c r="D244" s="3"/>
      <c r="E244" s="15"/>
    </row>
    <row r="245" spans="1:5" ht="14.25" customHeight="1" x14ac:dyDescent="0.3">
      <c r="A245" s="3"/>
      <c r="B245" s="3"/>
      <c r="C245" s="3"/>
      <c r="D245" s="3"/>
      <c r="E245" s="15"/>
    </row>
    <row r="246" spans="1:5" ht="14.25" customHeight="1" x14ac:dyDescent="0.3">
      <c r="A246" s="3"/>
      <c r="B246" s="3"/>
      <c r="C246" s="3"/>
      <c r="D246" s="3"/>
      <c r="E246" s="15"/>
    </row>
    <row r="247" spans="1:5" ht="14.25" customHeight="1" x14ac:dyDescent="0.3">
      <c r="A247" s="3"/>
      <c r="B247" s="3"/>
      <c r="C247" s="3"/>
      <c r="D247" s="3"/>
      <c r="E247" s="15"/>
    </row>
    <row r="248" spans="1:5" ht="14.25" customHeight="1" x14ac:dyDescent="0.3">
      <c r="A248" s="3"/>
      <c r="B248" s="3"/>
      <c r="C248" s="3"/>
      <c r="D248" s="3"/>
      <c r="E248" s="15"/>
    </row>
    <row r="249" spans="1:5" ht="14.25" customHeight="1" x14ac:dyDescent="0.3">
      <c r="A249" s="3"/>
      <c r="B249" s="3"/>
      <c r="C249" s="3"/>
      <c r="D249" s="3"/>
      <c r="E249" s="15"/>
    </row>
    <row r="250" spans="1:5" ht="14.25" customHeight="1" x14ac:dyDescent="0.3">
      <c r="A250" s="3"/>
      <c r="B250" s="3"/>
      <c r="C250" s="3"/>
      <c r="D250" s="3"/>
      <c r="E250" s="15"/>
    </row>
    <row r="251" spans="1:5" ht="14.25" customHeight="1" x14ac:dyDescent="0.3">
      <c r="A251" s="3"/>
      <c r="B251" s="3"/>
      <c r="C251" s="3"/>
      <c r="D251" s="3"/>
      <c r="E251" s="15"/>
    </row>
    <row r="252" spans="1:5" ht="14.25" customHeight="1" x14ac:dyDescent="0.3">
      <c r="A252" s="3"/>
      <c r="B252" s="3"/>
      <c r="C252" s="3"/>
      <c r="D252" s="3"/>
      <c r="E252" s="15"/>
    </row>
    <row r="253" spans="1:5" ht="14.25" customHeight="1" x14ac:dyDescent="0.3">
      <c r="A253" s="3"/>
      <c r="B253" s="3"/>
      <c r="C253" s="3"/>
      <c r="D253" s="3"/>
      <c r="E253" s="15"/>
    </row>
    <row r="254" spans="1:5" ht="14.25" customHeight="1" x14ac:dyDescent="0.3">
      <c r="A254" s="3"/>
      <c r="B254" s="3"/>
      <c r="C254" s="3"/>
      <c r="D254" s="3"/>
      <c r="E254" s="15"/>
    </row>
    <row r="255" spans="1:5" ht="14.25" customHeight="1" x14ac:dyDescent="0.3">
      <c r="A255" s="3"/>
      <c r="B255" s="3"/>
      <c r="C255" s="3"/>
      <c r="D255" s="3"/>
      <c r="E255" s="15"/>
    </row>
    <row r="256" spans="1:5" ht="14.25" customHeight="1" x14ac:dyDescent="0.3">
      <c r="A256" s="3"/>
      <c r="B256" s="3"/>
      <c r="C256" s="3"/>
      <c r="D256" s="3"/>
      <c r="E256" s="15"/>
    </row>
    <row r="257" spans="1:5" ht="14.25" customHeight="1" x14ac:dyDescent="0.3">
      <c r="A257" s="3"/>
      <c r="B257" s="3"/>
      <c r="C257" s="3"/>
      <c r="D257" s="3"/>
      <c r="E257" s="15"/>
    </row>
    <row r="258" spans="1:5" ht="14.25" customHeight="1" x14ac:dyDescent="0.3">
      <c r="A258" s="3"/>
      <c r="B258" s="3"/>
      <c r="C258" s="3"/>
      <c r="D258" s="3"/>
      <c r="E258" s="15"/>
    </row>
    <row r="259" spans="1:5" ht="14.25" customHeight="1" x14ac:dyDescent="0.3">
      <c r="A259" s="3"/>
      <c r="B259" s="3"/>
      <c r="C259" s="3"/>
      <c r="D259" s="3"/>
      <c r="E259" s="15"/>
    </row>
    <row r="260" spans="1:5" ht="14.25" customHeight="1" x14ac:dyDescent="0.3">
      <c r="A260" s="3"/>
      <c r="B260" s="3"/>
      <c r="C260" s="3"/>
      <c r="D260" s="3"/>
      <c r="E260" s="15"/>
    </row>
    <row r="261" spans="1:5" ht="14.25" customHeight="1" x14ac:dyDescent="0.3">
      <c r="A261" s="3"/>
      <c r="B261" s="3"/>
      <c r="C261" s="3"/>
      <c r="D261" s="3"/>
      <c r="E261" s="15"/>
    </row>
    <row r="262" spans="1:5" ht="14.25" customHeight="1" x14ac:dyDescent="0.3">
      <c r="A262" s="3"/>
      <c r="B262" s="3"/>
      <c r="C262" s="3"/>
      <c r="D262" s="3"/>
      <c r="E262" s="15"/>
    </row>
    <row r="263" spans="1:5" ht="14.25" customHeight="1" x14ac:dyDescent="0.3">
      <c r="A263" s="3"/>
      <c r="B263" s="3"/>
      <c r="C263" s="3"/>
      <c r="D263" s="3"/>
      <c r="E263" s="15"/>
    </row>
    <row r="264" spans="1:5" ht="14.25" customHeight="1" x14ac:dyDescent="0.3">
      <c r="A264" s="3"/>
      <c r="B264" s="3"/>
      <c r="C264" s="3"/>
      <c r="D264" s="3"/>
      <c r="E264" s="15"/>
    </row>
    <row r="265" spans="1:5" ht="14.25" customHeight="1" x14ac:dyDescent="0.3">
      <c r="A265" s="3"/>
      <c r="B265" s="3"/>
      <c r="C265" s="3"/>
      <c r="D265" s="3"/>
      <c r="E265" s="15"/>
    </row>
    <row r="266" spans="1:5" ht="14.25" customHeight="1" x14ac:dyDescent="0.3">
      <c r="A266" s="3"/>
      <c r="B266" s="3"/>
      <c r="C266" s="3"/>
      <c r="D266" s="3"/>
      <c r="E266" s="15"/>
    </row>
    <row r="267" spans="1:5" ht="14.25" customHeight="1" x14ac:dyDescent="0.3">
      <c r="A267" s="3"/>
      <c r="B267" s="3"/>
      <c r="C267" s="3"/>
      <c r="D267" s="3"/>
      <c r="E267" s="15"/>
    </row>
    <row r="268" spans="1:5" ht="14.25" customHeight="1" x14ac:dyDescent="0.3">
      <c r="A268" s="3"/>
      <c r="B268" s="3"/>
      <c r="C268" s="3"/>
      <c r="D268" s="3"/>
      <c r="E268" s="15"/>
    </row>
    <row r="269" spans="1:5" ht="14.25" customHeight="1" x14ac:dyDescent="0.3">
      <c r="A269" s="3"/>
      <c r="B269" s="3"/>
      <c r="C269" s="3"/>
      <c r="D269" s="3"/>
      <c r="E269" s="15"/>
    </row>
    <row r="270" spans="1:5" ht="14.25" customHeight="1" x14ac:dyDescent="0.3">
      <c r="A270" s="3"/>
      <c r="B270" s="3"/>
      <c r="C270" s="3"/>
      <c r="D270" s="3"/>
      <c r="E270" s="15"/>
    </row>
    <row r="271" spans="1:5" ht="14.25" customHeight="1" x14ac:dyDescent="0.3">
      <c r="A271" s="3"/>
      <c r="B271" s="3"/>
      <c r="C271" s="3"/>
      <c r="D271" s="3"/>
      <c r="E271" s="15"/>
    </row>
    <row r="272" spans="1:5" ht="14.25" customHeight="1" x14ac:dyDescent="0.3">
      <c r="A272" s="3"/>
      <c r="B272" s="3"/>
      <c r="C272" s="3"/>
      <c r="D272" s="3"/>
      <c r="E272" s="15"/>
    </row>
    <row r="273" spans="1:5" ht="14.25" customHeight="1" x14ac:dyDescent="0.3">
      <c r="A273" s="3"/>
      <c r="B273" s="3"/>
      <c r="C273" s="3"/>
      <c r="D273" s="3"/>
      <c r="E273" s="15"/>
    </row>
    <row r="274" spans="1:5" ht="14.25" customHeight="1" x14ac:dyDescent="0.3">
      <c r="A274" s="3"/>
      <c r="B274" s="3"/>
      <c r="C274" s="3"/>
      <c r="D274" s="3"/>
      <c r="E274" s="15"/>
    </row>
    <row r="275" spans="1:5" ht="14.25" customHeight="1" x14ac:dyDescent="0.3">
      <c r="A275" s="3"/>
      <c r="B275" s="3"/>
      <c r="C275" s="3"/>
      <c r="D275" s="3"/>
      <c r="E275" s="15"/>
    </row>
    <row r="276" spans="1:5" ht="14.25" customHeight="1" x14ac:dyDescent="0.3">
      <c r="A276" s="3"/>
      <c r="B276" s="3"/>
      <c r="C276" s="3"/>
      <c r="D276" s="3"/>
      <c r="E276" s="15"/>
    </row>
    <row r="277" spans="1:5" ht="14.25" customHeight="1" x14ac:dyDescent="0.3">
      <c r="A277" s="3"/>
      <c r="B277" s="3"/>
      <c r="C277" s="3"/>
      <c r="D277" s="3"/>
      <c r="E277" s="15"/>
    </row>
    <row r="278" spans="1:5" ht="14.25" customHeight="1" x14ac:dyDescent="0.3">
      <c r="A278" s="3"/>
      <c r="B278" s="3"/>
      <c r="C278" s="3"/>
      <c r="D278" s="3"/>
      <c r="E278" s="15"/>
    </row>
    <row r="279" spans="1:5" ht="14.25" customHeight="1" x14ac:dyDescent="0.3">
      <c r="A279" s="3"/>
      <c r="B279" s="3"/>
      <c r="C279" s="3"/>
      <c r="D279" s="3"/>
      <c r="E279" s="15"/>
    </row>
    <row r="280" spans="1:5" ht="14.25" customHeight="1" x14ac:dyDescent="0.3">
      <c r="A280" s="3"/>
      <c r="B280" s="3"/>
      <c r="C280" s="3"/>
      <c r="D280" s="3"/>
      <c r="E280" s="15"/>
    </row>
    <row r="281" spans="1:5" ht="14.25" customHeight="1" x14ac:dyDescent="0.3">
      <c r="A281" s="3"/>
      <c r="B281" s="3"/>
      <c r="C281" s="3"/>
      <c r="D281" s="3"/>
      <c r="E281" s="15"/>
    </row>
    <row r="282" spans="1:5" ht="14.25" customHeight="1" x14ac:dyDescent="0.3">
      <c r="A282" s="3"/>
      <c r="B282" s="3"/>
      <c r="C282" s="3"/>
      <c r="D282" s="3"/>
      <c r="E282" s="15"/>
    </row>
    <row r="283" spans="1:5" ht="14.25" customHeight="1" x14ac:dyDescent="0.3">
      <c r="A283" s="3"/>
      <c r="B283" s="3"/>
      <c r="C283" s="3"/>
      <c r="D283" s="3"/>
      <c r="E283" s="15"/>
    </row>
    <row r="284" spans="1:5" ht="14.25" customHeight="1" x14ac:dyDescent="0.3">
      <c r="A284" s="3"/>
      <c r="B284" s="3"/>
      <c r="C284" s="3"/>
      <c r="D284" s="3"/>
      <c r="E284" s="15"/>
    </row>
    <row r="285" spans="1:5" ht="14.25" customHeight="1" x14ac:dyDescent="0.3">
      <c r="A285" s="3"/>
      <c r="B285" s="3"/>
      <c r="C285" s="3"/>
      <c r="D285" s="3"/>
      <c r="E285" s="15"/>
    </row>
    <row r="286" spans="1:5" ht="14.25" customHeight="1" x14ac:dyDescent="0.3">
      <c r="A286" s="3"/>
      <c r="B286" s="3"/>
      <c r="C286" s="3"/>
      <c r="D286" s="3"/>
      <c r="E286" s="15"/>
    </row>
    <row r="287" spans="1:5" ht="14.25" customHeight="1" x14ac:dyDescent="0.3">
      <c r="A287" s="3"/>
      <c r="B287" s="3"/>
      <c r="C287" s="3"/>
      <c r="D287" s="3"/>
      <c r="E287" s="15"/>
    </row>
    <row r="288" spans="1:5" ht="14.25" customHeight="1" x14ac:dyDescent="0.3">
      <c r="A288" s="3"/>
      <c r="B288" s="3"/>
      <c r="C288" s="3"/>
      <c r="D288" s="3"/>
      <c r="E288" s="15"/>
    </row>
    <row r="289" spans="1:5" ht="14.25" customHeight="1" x14ac:dyDescent="0.3">
      <c r="A289" s="3"/>
      <c r="B289" s="3"/>
      <c r="C289" s="3"/>
      <c r="D289" s="3"/>
      <c r="E289" s="15"/>
    </row>
    <row r="290" spans="1:5" ht="14.25" customHeight="1" x14ac:dyDescent="0.3">
      <c r="A290" s="3"/>
      <c r="B290" s="3"/>
      <c r="C290" s="3"/>
      <c r="D290" s="3"/>
      <c r="E290" s="15"/>
    </row>
    <row r="291" spans="1:5" ht="14.25" customHeight="1" x14ac:dyDescent="0.3">
      <c r="A291" s="3"/>
      <c r="B291" s="3"/>
      <c r="C291" s="3"/>
      <c r="D291" s="3"/>
      <c r="E291" s="15"/>
    </row>
    <row r="292" spans="1:5" ht="14.25" customHeight="1" x14ac:dyDescent="0.3">
      <c r="A292" s="3"/>
      <c r="B292" s="3"/>
      <c r="C292" s="3"/>
      <c r="D292" s="3"/>
      <c r="E292" s="15"/>
    </row>
    <row r="293" spans="1:5" ht="14.25" customHeight="1" x14ac:dyDescent="0.3">
      <c r="A293" s="3"/>
      <c r="B293" s="3"/>
      <c r="C293" s="3"/>
      <c r="D293" s="3"/>
      <c r="E293" s="15"/>
    </row>
    <row r="294" spans="1:5" ht="14.25" customHeight="1" x14ac:dyDescent="0.3">
      <c r="A294" s="3"/>
      <c r="B294" s="3"/>
      <c r="C294" s="3"/>
      <c r="D294" s="3"/>
      <c r="E294" s="15"/>
    </row>
    <row r="295" spans="1:5" ht="14.25" customHeight="1" x14ac:dyDescent="0.3">
      <c r="A295" s="3"/>
      <c r="B295" s="3"/>
      <c r="C295" s="3"/>
      <c r="D295" s="3"/>
      <c r="E295" s="15"/>
    </row>
    <row r="296" spans="1:5" ht="14.25" customHeight="1" x14ac:dyDescent="0.3">
      <c r="A296" s="3"/>
      <c r="B296" s="3"/>
      <c r="C296" s="3"/>
      <c r="D296" s="3"/>
      <c r="E296" s="15"/>
    </row>
    <row r="297" spans="1:5" ht="14.25" customHeight="1" x14ac:dyDescent="0.3">
      <c r="A297" s="3"/>
      <c r="B297" s="3"/>
      <c r="C297" s="3"/>
      <c r="D297" s="3"/>
      <c r="E297" s="15"/>
    </row>
    <row r="298" spans="1:5" ht="14.25" customHeight="1" x14ac:dyDescent="0.3">
      <c r="A298" s="3"/>
      <c r="B298" s="3"/>
      <c r="C298" s="3"/>
      <c r="D298" s="3"/>
      <c r="E298" s="15"/>
    </row>
    <row r="299" spans="1:5" ht="14.25" customHeight="1" x14ac:dyDescent="0.3">
      <c r="A299" s="3"/>
      <c r="B299" s="3"/>
      <c r="C299" s="3"/>
      <c r="D299" s="3"/>
      <c r="E299" s="15"/>
    </row>
    <row r="300" spans="1:5" ht="14.25" customHeight="1" x14ac:dyDescent="0.3">
      <c r="A300" s="3"/>
      <c r="B300" s="3"/>
      <c r="C300" s="3"/>
      <c r="D300" s="3"/>
      <c r="E300" s="15"/>
    </row>
    <row r="301" spans="1:5" ht="14.25" customHeight="1" x14ac:dyDescent="0.3">
      <c r="A301" s="3"/>
      <c r="B301" s="3"/>
      <c r="C301" s="3"/>
      <c r="D301" s="3"/>
      <c r="E301" s="15"/>
    </row>
    <row r="302" spans="1:5" ht="14.25" customHeight="1" x14ac:dyDescent="0.3">
      <c r="A302" s="3"/>
      <c r="B302" s="3"/>
      <c r="C302" s="3"/>
      <c r="D302" s="3"/>
      <c r="E302" s="15"/>
    </row>
    <row r="303" spans="1:5" ht="14.25" customHeight="1" x14ac:dyDescent="0.3">
      <c r="A303" s="3"/>
      <c r="B303" s="3"/>
      <c r="C303" s="3"/>
      <c r="D303" s="3"/>
      <c r="E303" s="15"/>
    </row>
    <row r="304" spans="1:5" ht="14.25" customHeight="1" x14ac:dyDescent="0.3">
      <c r="A304" s="3"/>
      <c r="B304" s="3"/>
      <c r="C304" s="3"/>
      <c r="D304" s="3"/>
      <c r="E304" s="15"/>
    </row>
    <row r="305" spans="1:5" ht="14.25" customHeight="1" x14ac:dyDescent="0.3">
      <c r="A305" s="3"/>
      <c r="B305" s="3"/>
      <c r="C305" s="3"/>
      <c r="D305" s="3"/>
      <c r="E305" s="15"/>
    </row>
    <row r="306" spans="1:5" ht="14.25" customHeight="1" x14ac:dyDescent="0.3">
      <c r="A306" s="3"/>
      <c r="B306" s="3"/>
      <c r="C306" s="3"/>
      <c r="D306" s="3"/>
      <c r="E306" s="15"/>
    </row>
    <row r="307" spans="1:5" ht="14.25" customHeight="1" x14ac:dyDescent="0.3">
      <c r="A307" s="3"/>
      <c r="B307" s="3"/>
      <c r="C307" s="3"/>
      <c r="D307" s="3"/>
      <c r="E307" s="15"/>
    </row>
    <row r="308" spans="1:5" ht="14.25" customHeight="1" x14ac:dyDescent="0.3">
      <c r="A308" s="3"/>
      <c r="B308" s="3"/>
      <c r="C308" s="3"/>
      <c r="D308" s="3"/>
      <c r="E308" s="15"/>
    </row>
    <row r="309" spans="1:5" ht="14.25" customHeight="1" x14ac:dyDescent="0.3">
      <c r="A309" s="3"/>
      <c r="B309" s="3"/>
      <c r="C309" s="3"/>
      <c r="D309" s="3"/>
      <c r="E309" s="15"/>
    </row>
    <row r="310" spans="1:5" ht="14.25" customHeight="1" x14ac:dyDescent="0.3">
      <c r="A310" s="3"/>
      <c r="B310" s="3"/>
      <c r="C310" s="3"/>
      <c r="D310" s="3"/>
      <c r="E310" s="15"/>
    </row>
    <row r="311" spans="1:5" ht="14.25" customHeight="1" x14ac:dyDescent="0.3">
      <c r="A311" s="3"/>
      <c r="B311" s="3"/>
      <c r="C311" s="3"/>
      <c r="D311" s="3"/>
      <c r="E311" s="15"/>
    </row>
    <row r="312" spans="1:5" ht="14.25" customHeight="1" x14ac:dyDescent="0.3">
      <c r="A312" s="3"/>
      <c r="B312" s="3"/>
      <c r="C312" s="3"/>
      <c r="D312" s="3"/>
      <c r="E312" s="15"/>
    </row>
    <row r="313" spans="1:5" ht="14.25" customHeight="1" x14ac:dyDescent="0.3">
      <c r="A313" s="3"/>
      <c r="B313" s="3"/>
      <c r="C313" s="3"/>
      <c r="D313" s="3"/>
      <c r="E313" s="15"/>
    </row>
    <row r="314" spans="1:5" ht="14.25" customHeight="1" x14ac:dyDescent="0.3">
      <c r="A314" s="3"/>
      <c r="B314" s="3"/>
      <c r="C314" s="3"/>
      <c r="D314" s="3"/>
      <c r="E314" s="15"/>
    </row>
    <row r="315" spans="1:5" ht="14.25" customHeight="1" x14ac:dyDescent="0.3">
      <c r="A315" s="3"/>
      <c r="B315" s="3"/>
      <c r="C315" s="3"/>
      <c r="D315" s="3"/>
      <c r="E315" s="15"/>
    </row>
    <row r="316" spans="1:5" ht="14.25" customHeight="1" x14ac:dyDescent="0.3">
      <c r="A316" s="3"/>
      <c r="B316" s="3"/>
      <c r="C316" s="3"/>
      <c r="D316" s="3"/>
      <c r="E316" s="15"/>
    </row>
    <row r="317" spans="1:5" ht="14.25" customHeight="1" x14ac:dyDescent="0.3">
      <c r="A317" s="3"/>
      <c r="B317" s="3"/>
      <c r="C317" s="3"/>
      <c r="D317" s="3"/>
      <c r="E317" s="15"/>
    </row>
    <row r="318" spans="1:5" ht="14.25" customHeight="1" x14ac:dyDescent="0.3">
      <c r="A318" s="3"/>
      <c r="B318" s="3"/>
      <c r="C318" s="3"/>
      <c r="D318" s="3"/>
      <c r="E318" s="15"/>
    </row>
    <row r="319" spans="1:5" ht="14.25" customHeight="1" x14ac:dyDescent="0.3">
      <c r="A319" s="3"/>
      <c r="B319" s="3"/>
      <c r="C319" s="3"/>
      <c r="D319" s="3"/>
      <c r="E319" s="15"/>
    </row>
    <row r="320" spans="1:5" ht="14.25" customHeight="1" x14ac:dyDescent="0.3">
      <c r="A320" s="3"/>
      <c r="B320" s="3"/>
      <c r="C320" s="3"/>
      <c r="D320" s="3"/>
      <c r="E320" s="15"/>
    </row>
    <row r="321" spans="1:5" ht="14.25" customHeight="1" x14ac:dyDescent="0.3">
      <c r="A321" s="3"/>
      <c r="B321" s="3"/>
      <c r="C321" s="3"/>
      <c r="D321" s="3"/>
      <c r="E321" s="15"/>
    </row>
    <row r="322" spans="1:5" ht="14.25" customHeight="1" x14ac:dyDescent="0.3">
      <c r="A322" s="3"/>
      <c r="B322" s="3"/>
      <c r="C322" s="3"/>
      <c r="D322" s="3"/>
      <c r="E322" s="15"/>
    </row>
    <row r="323" spans="1:5" ht="14.25" customHeight="1" x14ac:dyDescent="0.3">
      <c r="A323" s="3"/>
      <c r="B323" s="3"/>
      <c r="C323" s="3"/>
      <c r="D323" s="3"/>
      <c r="E323" s="15"/>
    </row>
    <row r="324" spans="1:5" ht="14.25" customHeight="1" x14ac:dyDescent="0.3">
      <c r="A324" s="3"/>
      <c r="B324" s="3"/>
      <c r="C324" s="3"/>
      <c r="D324" s="3"/>
      <c r="E324" s="15"/>
    </row>
    <row r="325" spans="1:5" ht="14.25" customHeight="1" x14ac:dyDescent="0.3">
      <c r="A325" s="3"/>
      <c r="B325" s="3"/>
      <c r="C325" s="3"/>
      <c r="D325" s="3"/>
      <c r="E325" s="15"/>
    </row>
    <row r="326" spans="1:5" ht="14.25" customHeight="1" x14ac:dyDescent="0.3">
      <c r="A326" s="3"/>
      <c r="B326" s="3"/>
      <c r="C326" s="3"/>
      <c r="D326" s="3"/>
      <c r="E326" s="15"/>
    </row>
    <row r="327" spans="1:5" ht="14.25" customHeight="1" x14ac:dyDescent="0.3">
      <c r="A327" s="3"/>
      <c r="B327" s="3"/>
      <c r="C327" s="3"/>
      <c r="D327" s="3"/>
      <c r="E327" s="15"/>
    </row>
    <row r="328" spans="1:5" ht="14.25" customHeight="1" x14ac:dyDescent="0.3">
      <c r="A328" s="3"/>
      <c r="B328" s="3"/>
      <c r="C328" s="3"/>
      <c r="D328" s="3"/>
      <c r="E328" s="15"/>
    </row>
    <row r="329" spans="1:5" ht="14.25" customHeight="1" x14ac:dyDescent="0.3">
      <c r="A329" s="3"/>
      <c r="B329" s="3"/>
      <c r="C329" s="3"/>
      <c r="D329" s="3"/>
      <c r="E329" s="15"/>
    </row>
    <row r="330" spans="1:5" ht="14.25" customHeight="1" x14ac:dyDescent="0.3">
      <c r="A330" s="3"/>
      <c r="B330" s="3"/>
      <c r="C330" s="3"/>
      <c r="D330" s="3"/>
      <c r="E330" s="15"/>
    </row>
    <row r="331" spans="1:5" ht="14.25" customHeight="1" x14ac:dyDescent="0.3">
      <c r="A331" s="3"/>
      <c r="B331" s="3"/>
      <c r="C331" s="3"/>
      <c r="D331" s="3"/>
      <c r="E331" s="15"/>
    </row>
    <row r="332" spans="1:5" ht="14.25" customHeight="1" x14ac:dyDescent="0.3">
      <c r="A332" s="3"/>
      <c r="B332" s="3"/>
      <c r="C332" s="3"/>
      <c r="D332" s="3"/>
      <c r="E332" s="15"/>
    </row>
    <row r="333" spans="1:5" ht="14.25" customHeight="1" x14ac:dyDescent="0.3">
      <c r="A333" s="3"/>
      <c r="B333" s="3"/>
      <c r="C333" s="3"/>
      <c r="D333" s="3"/>
      <c r="E333" s="15"/>
    </row>
    <row r="334" spans="1:5" ht="14.25" customHeight="1" x14ac:dyDescent="0.3">
      <c r="A334" s="3"/>
      <c r="B334" s="3"/>
      <c r="C334" s="3"/>
      <c r="D334" s="3"/>
      <c r="E334" s="15"/>
    </row>
    <row r="335" spans="1:5" ht="14.25" customHeight="1" x14ac:dyDescent="0.3">
      <c r="A335" s="3"/>
      <c r="B335" s="3"/>
      <c r="C335" s="3"/>
      <c r="D335" s="3"/>
      <c r="E335" s="15"/>
    </row>
    <row r="336" spans="1:5" ht="14.25" customHeight="1" x14ac:dyDescent="0.3">
      <c r="A336" s="3"/>
      <c r="B336" s="3"/>
      <c r="C336" s="3"/>
      <c r="D336" s="3"/>
      <c r="E336" s="15"/>
    </row>
    <row r="337" spans="1:5" ht="14.25" customHeight="1" x14ac:dyDescent="0.3">
      <c r="A337" s="3"/>
      <c r="B337" s="3"/>
      <c r="C337" s="3"/>
      <c r="D337" s="3"/>
      <c r="E337" s="15"/>
    </row>
    <row r="338" spans="1:5" ht="14.25" customHeight="1" x14ac:dyDescent="0.3">
      <c r="A338" s="3"/>
      <c r="B338" s="3"/>
      <c r="C338" s="3"/>
      <c r="D338" s="3"/>
      <c r="E338" s="15"/>
    </row>
    <row r="339" spans="1:5" ht="14.25" customHeight="1" x14ac:dyDescent="0.3">
      <c r="A339" s="3"/>
      <c r="B339" s="3"/>
      <c r="C339" s="3"/>
      <c r="D339" s="3"/>
      <c r="E339" s="15"/>
    </row>
    <row r="340" spans="1:5" ht="14.25" customHeight="1" x14ac:dyDescent="0.3">
      <c r="A340" s="3"/>
      <c r="B340" s="3"/>
      <c r="C340" s="3"/>
      <c r="D340" s="3"/>
      <c r="E340" s="15"/>
    </row>
    <row r="341" spans="1:5" ht="14.25" customHeight="1" x14ac:dyDescent="0.3">
      <c r="A341" s="3"/>
      <c r="B341" s="3"/>
      <c r="C341" s="3"/>
      <c r="D341" s="3"/>
      <c r="E341" s="15"/>
    </row>
    <row r="342" spans="1:5" ht="14.25" customHeight="1" x14ac:dyDescent="0.3">
      <c r="A342" s="3"/>
      <c r="B342" s="3"/>
      <c r="C342" s="3"/>
      <c r="D342" s="3"/>
      <c r="E342" s="15"/>
    </row>
    <row r="343" spans="1:5" ht="14.25" customHeight="1" x14ac:dyDescent="0.3">
      <c r="A343" s="3"/>
      <c r="B343" s="3"/>
      <c r="C343" s="3"/>
      <c r="D343" s="3"/>
      <c r="E343" s="15"/>
    </row>
    <row r="344" spans="1:5" ht="14.25" customHeight="1" x14ac:dyDescent="0.3">
      <c r="A344" s="3"/>
      <c r="B344" s="3"/>
      <c r="C344" s="3"/>
      <c r="D344" s="3"/>
      <c r="E344" s="15"/>
    </row>
    <row r="345" spans="1:5" ht="14.25" customHeight="1" x14ac:dyDescent="0.3">
      <c r="A345" s="3"/>
      <c r="B345" s="3"/>
      <c r="C345" s="3"/>
      <c r="D345" s="3"/>
      <c r="E345" s="15"/>
    </row>
    <row r="346" spans="1:5" ht="14.25" customHeight="1" x14ac:dyDescent="0.3">
      <c r="A346" s="3"/>
      <c r="B346" s="3"/>
      <c r="C346" s="3"/>
      <c r="D346" s="3"/>
      <c r="E346" s="15"/>
    </row>
    <row r="347" spans="1:5" ht="14.25" customHeight="1" x14ac:dyDescent="0.3">
      <c r="A347" s="3"/>
      <c r="B347" s="3"/>
      <c r="C347" s="3"/>
      <c r="D347" s="3"/>
      <c r="E347" s="15"/>
    </row>
    <row r="348" spans="1:5" ht="14.25" customHeight="1" x14ac:dyDescent="0.3">
      <c r="A348" s="3"/>
      <c r="B348" s="3"/>
      <c r="C348" s="3"/>
      <c r="D348" s="3"/>
      <c r="E348" s="15"/>
    </row>
    <row r="349" spans="1:5" ht="14.25" customHeight="1" x14ac:dyDescent="0.3">
      <c r="A349" s="3"/>
      <c r="B349" s="3"/>
      <c r="C349" s="3"/>
      <c r="D349" s="3"/>
      <c r="E349" s="15"/>
    </row>
    <row r="350" spans="1:5" ht="14.25" customHeight="1" x14ac:dyDescent="0.3">
      <c r="A350" s="3"/>
      <c r="B350" s="3"/>
      <c r="C350" s="3"/>
      <c r="D350" s="3"/>
      <c r="E350" s="15"/>
    </row>
    <row r="351" spans="1:5" ht="14.25" customHeight="1" x14ac:dyDescent="0.3">
      <c r="A351" s="3"/>
      <c r="B351" s="3"/>
      <c r="C351" s="3"/>
      <c r="D351" s="3"/>
      <c r="E351" s="15"/>
    </row>
    <row r="352" spans="1:5" ht="14.25" customHeight="1" x14ac:dyDescent="0.3">
      <c r="A352" s="3"/>
      <c r="B352" s="3"/>
      <c r="C352" s="3"/>
      <c r="D352" s="3"/>
      <c r="E352" s="15"/>
    </row>
    <row r="353" spans="1:5" ht="14.25" customHeight="1" x14ac:dyDescent="0.3">
      <c r="A353" s="3"/>
      <c r="B353" s="3"/>
      <c r="C353" s="3"/>
      <c r="D353" s="3"/>
      <c r="E353" s="15"/>
    </row>
    <row r="354" spans="1:5" ht="14.25" customHeight="1" x14ac:dyDescent="0.3">
      <c r="A354" s="3"/>
      <c r="B354" s="3"/>
      <c r="C354" s="3"/>
      <c r="D354" s="3"/>
      <c r="E354" s="15"/>
    </row>
    <row r="355" spans="1:5" ht="14.25" customHeight="1" x14ac:dyDescent="0.3">
      <c r="A355" s="3"/>
      <c r="B355" s="3"/>
      <c r="C355" s="3"/>
      <c r="D355" s="3"/>
      <c r="E355" s="15"/>
    </row>
    <row r="356" spans="1:5" ht="14.25" customHeight="1" x14ac:dyDescent="0.3">
      <c r="A356" s="3"/>
      <c r="B356" s="3"/>
      <c r="C356" s="3"/>
      <c r="D356" s="3"/>
      <c r="E356" s="15"/>
    </row>
    <row r="357" spans="1:5" ht="14.25" customHeight="1" x14ac:dyDescent="0.3">
      <c r="A357" s="3"/>
      <c r="B357" s="3"/>
      <c r="C357" s="3"/>
      <c r="D357" s="3"/>
      <c r="E357" s="15"/>
    </row>
    <row r="358" spans="1:5" ht="14.25" customHeight="1" x14ac:dyDescent="0.3">
      <c r="A358" s="3"/>
      <c r="B358" s="3"/>
      <c r="C358" s="3"/>
      <c r="D358" s="3"/>
      <c r="E358" s="15"/>
    </row>
    <row r="359" spans="1:5" ht="14.25" customHeight="1" x14ac:dyDescent="0.3">
      <c r="A359" s="3"/>
      <c r="B359" s="3"/>
      <c r="C359" s="3"/>
      <c r="D359" s="3"/>
      <c r="E359" s="15"/>
    </row>
    <row r="360" spans="1:5" ht="14.25" customHeight="1" x14ac:dyDescent="0.3">
      <c r="A360" s="3"/>
      <c r="B360" s="3"/>
      <c r="C360" s="3"/>
      <c r="D360" s="3"/>
      <c r="E360" s="15"/>
    </row>
    <row r="361" spans="1:5" ht="14.25" customHeight="1" x14ac:dyDescent="0.3">
      <c r="A361" s="3"/>
      <c r="B361" s="3"/>
      <c r="C361" s="3"/>
      <c r="D361" s="3"/>
      <c r="E361" s="15"/>
    </row>
    <row r="362" spans="1:5" ht="14.25" customHeight="1" x14ac:dyDescent="0.3">
      <c r="A362" s="3"/>
      <c r="B362" s="3"/>
      <c r="C362" s="3"/>
      <c r="D362" s="3"/>
      <c r="E362" s="15"/>
    </row>
    <row r="363" spans="1:5" ht="14.25" customHeight="1" x14ac:dyDescent="0.3">
      <c r="A363" s="3"/>
      <c r="B363" s="3"/>
      <c r="C363" s="3"/>
      <c r="D363" s="3"/>
      <c r="E363" s="15"/>
    </row>
    <row r="364" spans="1:5" ht="14.25" customHeight="1" x14ac:dyDescent="0.3">
      <c r="A364" s="3"/>
      <c r="B364" s="3"/>
      <c r="C364" s="3"/>
      <c r="D364" s="3"/>
      <c r="E364" s="15"/>
    </row>
    <row r="365" spans="1:5" ht="14.25" customHeight="1" x14ac:dyDescent="0.3">
      <c r="A365" s="3"/>
      <c r="B365" s="3"/>
      <c r="C365" s="3"/>
      <c r="D365" s="3"/>
      <c r="E365" s="15"/>
    </row>
    <row r="366" spans="1:5" ht="14.25" customHeight="1" x14ac:dyDescent="0.3">
      <c r="A366" s="3"/>
      <c r="B366" s="3"/>
      <c r="C366" s="3"/>
      <c r="D366" s="3"/>
      <c r="E366" s="15"/>
    </row>
    <row r="367" spans="1:5" ht="14.25" customHeight="1" x14ac:dyDescent="0.3">
      <c r="A367" s="3"/>
      <c r="B367" s="3"/>
      <c r="C367" s="3"/>
      <c r="D367" s="3"/>
      <c r="E367" s="15"/>
    </row>
    <row r="368" spans="1:5" ht="14.25" customHeight="1" x14ac:dyDescent="0.3">
      <c r="A368" s="3"/>
      <c r="B368" s="3"/>
      <c r="C368" s="3"/>
      <c r="D368" s="3"/>
      <c r="E368" s="15"/>
    </row>
    <row r="369" spans="1:5" ht="14.25" customHeight="1" x14ac:dyDescent="0.3">
      <c r="A369" s="3"/>
      <c r="B369" s="3"/>
      <c r="C369" s="3"/>
      <c r="D369" s="3"/>
      <c r="E369" s="15"/>
    </row>
    <row r="370" spans="1:5" ht="14.25" customHeight="1" x14ac:dyDescent="0.3">
      <c r="A370" s="3"/>
      <c r="B370" s="3"/>
      <c r="C370" s="3"/>
      <c r="D370" s="3"/>
      <c r="E370" s="15"/>
    </row>
    <row r="371" spans="1:5" ht="14.25" customHeight="1" x14ac:dyDescent="0.3">
      <c r="A371" s="3"/>
      <c r="B371" s="3"/>
      <c r="C371" s="3"/>
      <c r="D371" s="3"/>
      <c r="E371" s="15"/>
    </row>
    <row r="372" spans="1:5" ht="14.25" customHeight="1" x14ac:dyDescent="0.3">
      <c r="A372" s="3"/>
      <c r="B372" s="3"/>
      <c r="C372" s="3"/>
      <c r="D372" s="3"/>
      <c r="E372" s="15"/>
    </row>
    <row r="373" spans="1:5" ht="14.25" customHeight="1" x14ac:dyDescent="0.3">
      <c r="A373" s="3"/>
      <c r="B373" s="3"/>
      <c r="C373" s="3"/>
      <c r="D373" s="3"/>
      <c r="E373" s="15"/>
    </row>
    <row r="374" spans="1:5" ht="14.25" customHeight="1" x14ac:dyDescent="0.3">
      <c r="A374" s="3"/>
      <c r="B374" s="3"/>
      <c r="C374" s="3"/>
      <c r="D374" s="3"/>
      <c r="E374" s="15"/>
    </row>
    <row r="375" spans="1:5" ht="14.25" customHeight="1" x14ac:dyDescent="0.3">
      <c r="A375" s="3"/>
      <c r="B375" s="3"/>
      <c r="C375" s="3"/>
      <c r="D375" s="3"/>
      <c r="E375" s="15"/>
    </row>
    <row r="376" spans="1:5" ht="14.25" customHeight="1" x14ac:dyDescent="0.3">
      <c r="A376" s="3"/>
      <c r="B376" s="3"/>
      <c r="C376" s="3"/>
      <c r="D376" s="3"/>
      <c r="E376" s="15"/>
    </row>
    <row r="377" spans="1:5" ht="14.25" customHeight="1" x14ac:dyDescent="0.3">
      <c r="A377" s="3"/>
      <c r="B377" s="3"/>
      <c r="C377" s="3"/>
      <c r="D377" s="3"/>
      <c r="E377" s="15"/>
    </row>
    <row r="378" spans="1:5" ht="14.25" customHeight="1" x14ac:dyDescent="0.3">
      <c r="A378" s="3"/>
      <c r="B378" s="3"/>
      <c r="C378" s="3"/>
      <c r="D378" s="3"/>
      <c r="E378" s="15"/>
    </row>
    <row r="379" spans="1:5" ht="14.25" customHeight="1" x14ac:dyDescent="0.3">
      <c r="A379" s="3"/>
      <c r="B379" s="3"/>
      <c r="C379" s="3"/>
      <c r="D379" s="3"/>
      <c r="E379" s="15"/>
    </row>
    <row r="380" spans="1:5" ht="14.25" customHeight="1" x14ac:dyDescent="0.3">
      <c r="A380" s="3"/>
      <c r="B380" s="3"/>
      <c r="C380" s="3"/>
      <c r="D380" s="3"/>
      <c r="E380" s="15"/>
    </row>
    <row r="381" spans="1:5" ht="14.25" customHeight="1" x14ac:dyDescent="0.3">
      <c r="A381" s="3"/>
      <c r="B381" s="3"/>
      <c r="C381" s="3"/>
      <c r="D381" s="3"/>
      <c r="E381" s="15"/>
    </row>
    <row r="382" spans="1:5" ht="14.25" customHeight="1" x14ac:dyDescent="0.3">
      <c r="A382" s="3"/>
      <c r="B382" s="3"/>
      <c r="C382" s="3"/>
      <c r="D382" s="3"/>
      <c r="E382" s="15"/>
    </row>
    <row r="383" spans="1:5" ht="14.25" customHeight="1" x14ac:dyDescent="0.3">
      <c r="A383" s="3"/>
      <c r="B383" s="3"/>
      <c r="C383" s="3"/>
      <c r="D383" s="3"/>
      <c r="E383" s="15"/>
    </row>
    <row r="384" spans="1:5" ht="14.25" customHeight="1" x14ac:dyDescent="0.3">
      <c r="A384" s="3"/>
      <c r="B384" s="3"/>
      <c r="C384" s="3"/>
      <c r="D384" s="3"/>
      <c r="E384" s="15"/>
    </row>
    <row r="385" spans="1:5" ht="14.25" customHeight="1" x14ac:dyDescent="0.3">
      <c r="A385" s="3"/>
      <c r="B385" s="3"/>
      <c r="C385" s="3"/>
      <c r="D385" s="3"/>
      <c r="E385" s="15"/>
    </row>
    <row r="386" spans="1:5" ht="14.25" customHeight="1" x14ac:dyDescent="0.3">
      <c r="A386" s="3"/>
      <c r="B386" s="3"/>
      <c r="C386" s="3"/>
      <c r="D386" s="3"/>
      <c r="E386" s="15"/>
    </row>
    <row r="387" spans="1:5" ht="14.25" customHeight="1" x14ac:dyDescent="0.3">
      <c r="A387" s="3"/>
      <c r="B387" s="3"/>
      <c r="C387" s="3"/>
      <c r="D387" s="3"/>
      <c r="E387" s="15"/>
    </row>
    <row r="388" spans="1:5" ht="14.25" customHeight="1" x14ac:dyDescent="0.3">
      <c r="A388" s="3"/>
      <c r="B388" s="3"/>
      <c r="C388" s="3"/>
      <c r="D388" s="3"/>
      <c r="E388" s="15"/>
    </row>
    <row r="389" spans="1:5" ht="14.25" customHeight="1" x14ac:dyDescent="0.3">
      <c r="A389" s="3"/>
      <c r="B389" s="3"/>
      <c r="C389" s="3"/>
      <c r="D389" s="3"/>
      <c r="E389" s="15"/>
    </row>
    <row r="390" spans="1:5" ht="14.25" customHeight="1" x14ac:dyDescent="0.3">
      <c r="A390" s="3"/>
      <c r="B390" s="3"/>
      <c r="C390" s="3"/>
      <c r="D390" s="3"/>
      <c r="E390" s="15"/>
    </row>
    <row r="391" spans="1:5" ht="14.25" customHeight="1" x14ac:dyDescent="0.3">
      <c r="A391" s="3"/>
      <c r="B391" s="3"/>
      <c r="C391" s="3"/>
      <c r="D391" s="3"/>
      <c r="E391" s="15"/>
    </row>
    <row r="392" spans="1:5" ht="14.25" customHeight="1" x14ac:dyDescent="0.3">
      <c r="A392" s="3"/>
      <c r="B392" s="3"/>
      <c r="C392" s="3"/>
      <c r="D392" s="3"/>
      <c r="E392" s="15"/>
    </row>
    <row r="393" spans="1:5" ht="14.25" customHeight="1" x14ac:dyDescent="0.3">
      <c r="A393" s="3"/>
      <c r="B393" s="3"/>
      <c r="C393" s="3"/>
      <c r="D393" s="3"/>
      <c r="E393" s="15"/>
    </row>
    <row r="394" spans="1:5" ht="14.25" customHeight="1" x14ac:dyDescent="0.3">
      <c r="A394" s="3"/>
      <c r="B394" s="3"/>
      <c r="C394" s="3"/>
      <c r="D394" s="3"/>
      <c r="E394" s="15"/>
    </row>
    <row r="395" spans="1:5" ht="14.25" customHeight="1" x14ac:dyDescent="0.3">
      <c r="A395" s="3"/>
      <c r="B395" s="3"/>
      <c r="C395" s="3"/>
      <c r="D395" s="3"/>
      <c r="E395" s="15"/>
    </row>
    <row r="396" spans="1:5" ht="14.25" customHeight="1" x14ac:dyDescent="0.3">
      <c r="A396" s="3"/>
      <c r="B396" s="3"/>
      <c r="C396" s="3"/>
      <c r="D396" s="3"/>
      <c r="E396" s="15"/>
    </row>
    <row r="397" spans="1:5" ht="14.25" customHeight="1" x14ac:dyDescent="0.3">
      <c r="A397" s="3"/>
      <c r="B397" s="3"/>
      <c r="C397" s="3"/>
      <c r="D397" s="3"/>
      <c r="E397" s="15"/>
    </row>
    <row r="398" spans="1:5" ht="14.25" customHeight="1" x14ac:dyDescent="0.3">
      <c r="A398" s="3"/>
      <c r="B398" s="3"/>
      <c r="C398" s="3"/>
      <c r="D398" s="3"/>
      <c r="E398" s="15"/>
    </row>
    <row r="399" spans="1:5" ht="14.25" customHeight="1" x14ac:dyDescent="0.3">
      <c r="A399" s="3"/>
      <c r="B399" s="3"/>
      <c r="C399" s="3"/>
      <c r="D399" s="3"/>
      <c r="E399" s="15"/>
    </row>
    <row r="400" spans="1:5" ht="14.25" customHeight="1" x14ac:dyDescent="0.3">
      <c r="A400" s="3"/>
      <c r="B400" s="3"/>
      <c r="C400" s="3"/>
      <c r="D400" s="3"/>
      <c r="E400" s="15"/>
    </row>
    <row r="401" spans="1:5" ht="14.25" customHeight="1" x14ac:dyDescent="0.3">
      <c r="A401" s="3"/>
      <c r="B401" s="3"/>
      <c r="C401" s="3"/>
      <c r="D401" s="3"/>
      <c r="E401" s="15"/>
    </row>
    <row r="402" spans="1:5" ht="14.25" customHeight="1" x14ac:dyDescent="0.3">
      <c r="A402" s="3"/>
      <c r="B402" s="3"/>
      <c r="C402" s="3"/>
      <c r="D402" s="3"/>
      <c r="E402" s="15"/>
    </row>
    <row r="403" spans="1:5" ht="14.25" customHeight="1" x14ac:dyDescent="0.3">
      <c r="A403" s="3"/>
      <c r="B403" s="3"/>
      <c r="C403" s="3"/>
      <c r="D403" s="3"/>
      <c r="E403" s="15"/>
    </row>
    <row r="404" spans="1:5" ht="14.25" customHeight="1" x14ac:dyDescent="0.3">
      <c r="A404" s="3"/>
      <c r="B404" s="3"/>
      <c r="C404" s="3"/>
      <c r="D404" s="3"/>
      <c r="E404" s="15"/>
    </row>
    <row r="405" spans="1:5" ht="14.25" customHeight="1" x14ac:dyDescent="0.3">
      <c r="A405" s="3"/>
      <c r="B405" s="3"/>
      <c r="C405" s="3"/>
      <c r="D405" s="3"/>
      <c r="E405" s="15"/>
    </row>
    <row r="406" spans="1:5" ht="14.25" customHeight="1" x14ac:dyDescent="0.3">
      <c r="A406" s="3"/>
      <c r="B406" s="3"/>
      <c r="C406" s="3"/>
      <c r="D406" s="3"/>
      <c r="E406" s="15"/>
    </row>
    <row r="407" spans="1:5" ht="14.25" customHeight="1" x14ac:dyDescent="0.3">
      <c r="A407" s="3"/>
      <c r="B407" s="3"/>
      <c r="C407" s="3"/>
      <c r="D407" s="3"/>
      <c r="E407" s="15"/>
    </row>
    <row r="408" spans="1:5" ht="14.25" customHeight="1" x14ac:dyDescent="0.3">
      <c r="A408" s="3"/>
      <c r="B408" s="3"/>
      <c r="C408" s="3"/>
      <c r="D408" s="3"/>
      <c r="E408" s="15"/>
    </row>
    <row r="409" spans="1:5" ht="14.25" customHeight="1" x14ac:dyDescent="0.3">
      <c r="A409" s="3"/>
      <c r="B409" s="3"/>
      <c r="C409" s="3"/>
      <c r="D409" s="3"/>
      <c r="E409" s="15"/>
    </row>
    <row r="410" spans="1:5" ht="14.25" customHeight="1" x14ac:dyDescent="0.3">
      <c r="A410" s="3"/>
      <c r="B410" s="3"/>
      <c r="C410" s="3"/>
      <c r="D410" s="3"/>
      <c r="E410" s="15"/>
    </row>
    <row r="411" spans="1:5" ht="14.25" customHeight="1" x14ac:dyDescent="0.3">
      <c r="A411" s="3"/>
      <c r="B411" s="3"/>
      <c r="C411" s="3"/>
      <c r="D411" s="3"/>
      <c r="E411" s="15"/>
    </row>
    <row r="412" spans="1:5" ht="14.25" customHeight="1" x14ac:dyDescent="0.3">
      <c r="A412" s="3"/>
      <c r="B412" s="3"/>
      <c r="C412" s="3"/>
      <c r="D412" s="3"/>
      <c r="E412" s="15"/>
    </row>
    <row r="413" spans="1:5" ht="14.25" customHeight="1" x14ac:dyDescent="0.3">
      <c r="A413" s="3"/>
      <c r="B413" s="3"/>
      <c r="C413" s="3"/>
      <c r="D413" s="3"/>
      <c r="E413" s="15"/>
    </row>
    <row r="414" spans="1:5" ht="14.25" customHeight="1" x14ac:dyDescent="0.3">
      <c r="A414" s="3"/>
      <c r="B414" s="3"/>
      <c r="C414" s="3"/>
      <c r="D414" s="3"/>
      <c r="E414" s="15"/>
    </row>
    <row r="415" spans="1:5" ht="14.25" customHeight="1" x14ac:dyDescent="0.3">
      <c r="A415" s="3"/>
      <c r="B415" s="3"/>
      <c r="C415" s="3"/>
      <c r="D415" s="3"/>
      <c r="E415" s="15"/>
    </row>
    <row r="416" spans="1:5" ht="14.25" customHeight="1" x14ac:dyDescent="0.3">
      <c r="A416" s="3"/>
      <c r="B416" s="3"/>
      <c r="C416" s="3"/>
      <c r="D416" s="3"/>
      <c r="E416" s="15"/>
    </row>
    <row r="417" spans="1:5" ht="14.25" customHeight="1" x14ac:dyDescent="0.3">
      <c r="A417" s="3"/>
      <c r="B417" s="3"/>
      <c r="C417" s="3"/>
      <c r="D417" s="3"/>
      <c r="E417" s="15"/>
    </row>
    <row r="418" spans="1:5" ht="14.25" customHeight="1" x14ac:dyDescent="0.3">
      <c r="A418" s="3"/>
      <c r="B418" s="3"/>
      <c r="C418" s="3"/>
      <c r="D418" s="3"/>
      <c r="E418" s="15"/>
    </row>
    <row r="419" spans="1:5" ht="14.25" customHeight="1" x14ac:dyDescent="0.3">
      <c r="A419" s="3"/>
      <c r="B419" s="3"/>
      <c r="C419" s="3"/>
      <c r="D419" s="3"/>
      <c r="E419" s="15"/>
    </row>
    <row r="420" spans="1:5" ht="14.25" customHeight="1" x14ac:dyDescent="0.3">
      <c r="A420" s="3"/>
      <c r="B420" s="3"/>
      <c r="C420" s="3"/>
      <c r="D420" s="3"/>
      <c r="E420" s="15"/>
    </row>
    <row r="421" spans="1:5" ht="14.25" customHeight="1" x14ac:dyDescent="0.3">
      <c r="A421" s="3"/>
      <c r="B421" s="3"/>
      <c r="C421" s="3"/>
      <c r="D421" s="3"/>
      <c r="E421" s="15"/>
    </row>
    <row r="422" spans="1:5" ht="14.25" customHeight="1" x14ac:dyDescent="0.3">
      <c r="A422" s="3"/>
      <c r="B422" s="3"/>
      <c r="C422" s="3"/>
      <c r="D422" s="3"/>
      <c r="E422" s="15"/>
    </row>
    <row r="423" spans="1:5" ht="14.25" customHeight="1" x14ac:dyDescent="0.3">
      <c r="A423" s="3"/>
      <c r="B423" s="3"/>
      <c r="C423" s="3"/>
      <c r="D423" s="3"/>
      <c r="E423" s="15"/>
    </row>
    <row r="424" spans="1:5" ht="14.25" customHeight="1" x14ac:dyDescent="0.3">
      <c r="A424" s="3"/>
      <c r="B424" s="3"/>
      <c r="C424" s="3"/>
      <c r="D424" s="3"/>
      <c r="E424" s="15"/>
    </row>
    <row r="425" spans="1:5" ht="14.25" customHeight="1" x14ac:dyDescent="0.3">
      <c r="A425" s="3"/>
      <c r="B425" s="3"/>
      <c r="C425" s="3"/>
      <c r="D425" s="3"/>
      <c r="E425" s="15"/>
    </row>
    <row r="426" spans="1:5" ht="14.25" customHeight="1" x14ac:dyDescent="0.3">
      <c r="A426" s="3"/>
      <c r="B426" s="3"/>
      <c r="C426" s="3"/>
      <c r="D426" s="3"/>
      <c r="E426" s="15"/>
    </row>
    <row r="427" spans="1:5" ht="14.25" customHeight="1" x14ac:dyDescent="0.3">
      <c r="A427" s="3"/>
      <c r="B427" s="3"/>
      <c r="C427" s="3"/>
      <c r="D427" s="3"/>
      <c r="E427" s="15"/>
    </row>
    <row r="428" spans="1:5" ht="14.25" customHeight="1" x14ac:dyDescent="0.3">
      <c r="A428" s="3"/>
      <c r="B428" s="3"/>
      <c r="C428" s="3"/>
      <c r="D428" s="3"/>
      <c r="E428" s="15"/>
    </row>
    <row r="429" spans="1:5" ht="14.25" customHeight="1" x14ac:dyDescent="0.3">
      <c r="E429" s="16"/>
    </row>
    <row r="430" spans="1:5" ht="14.25" customHeight="1" x14ac:dyDescent="0.3">
      <c r="E430" s="16"/>
    </row>
    <row r="431" spans="1:5" ht="14.25" customHeight="1" x14ac:dyDescent="0.3">
      <c r="E431" s="16"/>
    </row>
    <row r="432" spans="1:5" ht="14.25" customHeight="1" x14ac:dyDescent="0.3">
      <c r="E432" s="16"/>
    </row>
    <row r="433" spans="5:5" ht="14.25" customHeight="1" x14ac:dyDescent="0.3">
      <c r="E433" s="16"/>
    </row>
    <row r="434" spans="5:5" ht="14.25" customHeight="1" x14ac:dyDescent="0.3">
      <c r="E434" s="16"/>
    </row>
    <row r="435" spans="5:5" ht="14.25" customHeight="1" x14ac:dyDescent="0.3">
      <c r="E435" s="16"/>
    </row>
    <row r="436" spans="5:5" ht="14.25" customHeight="1" x14ac:dyDescent="0.3">
      <c r="E436" s="16"/>
    </row>
    <row r="437" spans="5:5" ht="14.25" customHeight="1" x14ac:dyDescent="0.3">
      <c r="E437" s="16"/>
    </row>
    <row r="438" spans="5:5" ht="14.25" customHeight="1" x14ac:dyDescent="0.3">
      <c r="E438" s="16"/>
    </row>
    <row r="439" spans="5:5" ht="14.25" customHeight="1" x14ac:dyDescent="0.3">
      <c r="E439" s="16"/>
    </row>
    <row r="440" spans="5:5" ht="14.25" customHeight="1" x14ac:dyDescent="0.3">
      <c r="E440" s="16"/>
    </row>
    <row r="441" spans="5:5" ht="14.25" customHeight="1" x14ac:dyDescent="0.3">
      <c r="E441" s="16"/>
    </row>
    <row r="442" spans="5:5" ht="14.25" customHeight="1" x14ac:dyDescent="0.3">
      <c r="E442" s="16"/>
    </row>
    <row r="443" spans="5:5" ht="14.25" customHeight="1" x14ac:dyDescent="0.3">
      <c r="E443" s="16"/>
    </row>
    <row r="444" spans="5:5" ht="14.25" customHeight="1" x14ac:dyDescent="0.3">
      <c r="E444" s="16"/>
    </row>
    <row r="445" spans="5:5" ht="14.25" customHeight="1" x14ac:dyDescent="0.3">
      <c r="E445" s="16"/>
    </row>
    <row r="446" spans="5:5" ht="14.25" customHeight="1" x14ac:dyDescent="0.3">
      <c r="E446" s="16"/>
    </row>
    <row r="447" spans="5:5" ht="14.25" customHeight="1" x14ac:dyDescent="0.3">
      <c r="E447" s="16"/>
    </row>
    <row r="448" spans="5:5" ht="14.25" customHeight="1" x14ac:dyDescent="0.3">
      <c r="E448" s="16"/>
    </row>
    <row r="449" spans="5:5" ht="14.25" customHeight="1" x14ac:dyDescent="0.3">
      <c r="E449" s="16"/>
    </row>
    <row r="450" spans="5:5" ht="14.25" customHeight="1" x14ac:dyDescent="0.3">
      <c r="E450" s="16"/>
    </row>
    <row r="451" spans="5:5" ht="14.25" customHeight="1" x14ac:dyDescent="0.3">
      <c r="E451" s="16"/>
    </row>
    <row r="452" spans="5:5" ht="14.25" customHeight="1" x14ac:dyDescent="0.3">
      <c r="E452" s="16"/>
    </row>
    <row r="453" spans="5:5" ht="14.25" customHeight="1" x14ac:dyDescent="0.3">
      <c r="E453" s="16"/>
    </row>
    <row r="454" spans="5:5" ht="14.25" customHeight="1" x14ac:dyDescent="0.3">
      <c r="E454" s="16"/>
    </row>
    <row r="455" spans="5:5" ht="14.25" customHeight="1" x14ac:dyDescent="0.3">
      <c r="E455" s="16"/>
    </row>
    <row r="456" spans="5:5" ht="14.25" customHeight="1" x14ac:dyDescent="0.3">
      <c r="E456" s="16"/>
    </row>
    <row r="457" spans="5:5" ht="14.25" customHeight="1" x14ac:dyDescent="0.3">
      <c r="E457" s="16"/>
    </row>
    <row r="458" spans="5:5" ht="14.25" customHeight="1" x14ac:dyDescent="0.3">
      <c r="E458" s="16"/>
    </row>
    <row r="459" spans="5:5" ht="14.25" customHeight="1" x14ac:dyDescent="0.3">
      <c r="E459" s="16"/>
    </row>
    <row r="460" spans="5:5" ht="14.25" customHeight="1" x14ac:dyDescent="0.3">
      <c r="E460" s="16"/>
    </row>
    <row r="461" spans="5:5" ht="14.25" customHeight="1" x14ac:dyDescent="0.3">
      <c r="E461" s="16"/>
    </row>
    <row r="462" spans="5:5" ht="14.25" customHeight="1" x14ac:dyDescent="0.3">
      <c r="E462" s="16"/>
    </row>
    <row r="463" spans="5:5" ht="14.25" customHeight="1" x14ac:dyDescent="0.3">
      <c r="E463" s="16"/>
    </row>
    <row r="464" spans="5:5" ht="14.25" customHeight="1" x14ac:dyDescent="0.3">
      <c r="E464" s="16"/>
    </row>
    <row r="465" spans="5:5" ht="14.25" customHeight="1" x14ac:dyDescent="0.3">
      <c r="E465" s="16"/>
    </row>
    <row r="466" spans="5:5" ht="14.25" customHeight="1" x14ac:dyDescent="0.3">
      <c r="E466" s="16"/>
    </row>
    <row r="467" spans="5:5" ht="14.25" customHeight="1" x14ac:dyDescent="0.3">
      <c r="E467" s="16"/>
    </row>
    <row r="468" spans="5:5" ht="14.25" customHeight="1" x14ac:dyDescent="0.3">
      <c r="E468" s="16"/>
    </row>
    <row r="469" spans="5:5" ht="14.25" customHeight="1" x14ac:dyDescent="0.3">
      <c r="E469" s="16"/>
    </row>
    <row r="470" spans="5:5" ht="14.25" customHeight="1" x14ac:dyDescent="0.3">
      <c r="E470" s="16"/>
    </row>
    <row r="471" spans="5:5" ht="14.25" customHeight="1" x14ac:dyDescent="0.3">
      <c r="E471" s="16"/>
    </row>
    <row r="472" spans="5:5" ht="14.25" customHeight="1" x14ac:dyDescent="0.3">
      <c r="E472" s="16"/>
    </row>
    <row r="473" spans="5:5" ht="14.25" customHeight="1" x14ac:dyDescent="0.3">
      <c r="E473" s="16"/>
    </row>
    <row r="474" spans="5:5" ht="14.25" customHeight="1" x14ac:dyDescent="0.3">
      <c r="E474" s="16"/>
    </row>
    <row r="475" spans="5:5" ht="14.25" customHeight="1" x14ac:dyDescent="0.3">
      <c r="E475" s="16"/>
    </row>
    <row r="476" spans="5:5" ht="14.25" customHeight="1" x14ac:dyDescent="0.3">
      <c r="E476" s="16"/>
    </row>
    <row r="477" spans="5:5" ht="14.25" customHeight="1" x14ac:dyDescent="0.3">
      <c r="E477" s="16"/>
    </row>
    <row r="478" spans="5:5" ht="14.25" customHeight="1" x14ac:dyDescent="0.3">
      <c r="E478" s="16"/>
    </row>
    <row r="479" spans="5:5" ht="14.25" customHeight="1" x14ac:dyDescent="0.3">
      <c r="E479" s="16"/>
    </row>
    <row r="480" spans="5:5" ht="14.25" customHeight="1" x14ac:dyDescent="0.3">
      <c r="E480" s="16"/>
    </row>
    <row r="481" spans="5:5" ht="14.25" customHeight="1" x14ac:dyDescent="0.3">
      <c r="E481" s="16"/>
    </row>
    <row r="482" spans="5:5" ht="14.25" customHeight="1" x14ac:dyDescent="0.3">
      <c r="E482" s="16"/>
    </row>
    <row r="483" spans="5:5" ht="14.25" customHeight="1" x14ac:dyDescent="0.3">
      <c r="E483" s="16"/>
    </row>
    <row r="484" spans="5:5" ht="14.25" customHeight="1" x14ac:dyDescent="0.3">
      <c r="E484" s="16"/>
    </row>
    <row r="485" spans="5:5" ht="14.25" customHeight="1" x14ac:dyDescent="0.3">
      <c r="E485" s="16"/>
    </row>
    <row r="486" spans="5:5" ht="14.25" customHeight="1" x14ac:dyDescent="0.3">
      <c r="E486" s="16"/>
    </row>
    <row r="487" spans="5:5" ht="14.25" customHeight="1" x14ac:dyDescent="0.3">
      <c r="E487" s="16"/>
    </row>
    <row r="488" spans="5:5" ht="14.25" customHeight="1" x14ac:dyDescent="0.3">
      <c r="E488" s="16"/>
    </row>
    <row r="489" spans="5:5" ht="14.25" customHeight="1" x14ac:dyDescent="0.3">
      <c r="E489" s="16"/>
    </row>
    <row r="490" spans="5:5" ht="14.25" customHeight="1" x14ac:dyDescent="0.3">
      <c r="E490" s="16"/>
    </row>
    <row r="491" spans="5:5" ht="14.25" customHeight="1" x14ac:dyDescent="0.3">
      <c r="E491" s="16"/>
    </row>
    <row r="492" spans="5:5" ht="14.25" customHeight="1" x14ac:dyDescent="0.3">
      <c r="E492" s="16"/>
    </row>
    <row r="493" spans="5:5" ht="14.25" customHeight="1" x14ac:dyDescent="0.3">
      <c r="E493" s="16"/>
    </row>
    <row r="494" spans="5:5" ht="14.25" customHeight="1" x14ac:dyDescent="0.3">
      <c r="E494" s="16"/>
    </row>
    <row r="495" spans="5:5" ht="14.25" customHeight="1" x14ac:dyDescent="0.3">
      <c r="E495" s="16"/>
    </row>
    <row r="496" spans="5:5" ht="14.25" customHeight="1" x14ac:dyDescent="0.3">
      <c r="E496" s="16"/>
    </row>
    <row r="497" spans="5:5" ht="14.25" customHeight="1" x14ac:dyDescent="0.3">
      <c r="E497" s="16"/>
    </row>
    <row r="498" spans="5:5" ht="14.25" customHeight="1" x14ac:dyDescent="0.3">
      <c r="E498" s="16"/>
    </row>
    <row r="499" spans="5:5" ht="14.25" customHeight="1" x14ac:dyDescent="0.3">
      <c r="E499" s="16"/>
    </row>
    <row r="500" spans="5:5" ht="14.25" customHeight="1" x14ac:dyDescent="0.3">
      <c r="E500" s="16"/>
    </row>
    <row r="501" spans="5:5" ht="14.25" customHeight="1" x14ac:dyDescent="0.3">
      <c r="E501" s="16"/>
    </row>
    <row r="502" spans="5:5" ht="14.25" customHeight="1" x14ac:dyDescent="0.3">
      <c r="E502" s="16"/>
    </row>
    <row r="503" spans="5:5" ht="14.25" customHeight="1" x14ac:dyDescent="0.3">
      <c r="E503" s="16"/>
    </row>
    <row r="504" spans="5:5" ht="14.25" customHeight="1" x14ac:dyDescent="0.3">
      <c r="E504" s="16"/>
    </row>
    <row r="505" spans="5:5" ht="14.25" customHeight="1" x14ac:dyDescent="0.3">
      <c r="E505" s="16"/>
    </row>
    <row r="506" spans="5:5" ht="14.25" customHeight="1" x14ac:dyDescent="0.3">
      <c r="E506" s="16"/>
    </row>
    <row r="507" spans="5:5" ht="14.25" customHeight="1" x14ac:dyDescent="0.3">
      <c r="E507" s="16"/>
    </row>
    <row r="508" spans="5:5" ht="14.25" customHeight="1" x14ac:dyDescent="0.3">
      <c r="E508" s="16"/>
    </row>
    <row r="509" spans="5:5" ht="14.25" customHeight="1" x14ac:dyDescent="0.3">
      <c r="E509" s="16"/>
    </row>
    <row r="510" spans="5:5" ht="14.25" customHeight="1" x14ac:dyDescent="0.3">
      <c r="E510" s="16"/>
    </row>
    <row r="511" spans="5:5" ht="14.25" customHeight="1" x14ac:dyDescent="0.3">
      <c r="E511" s="16"/>
    </row>
    <row r="512" spans="5:5" ht="14.25" customHeight="1" x14ac:dyDescent="0.3">
      <c r="E512" s="16"/>
    </row>
    <row r="513" spans="5:5" ht="14.25" customHeight="1" x14ac:dyDescent="0.3">
      <c r="E513" s="16"/>
    </row>
    <row r="514" spans="5:5" ht="14.25" customHeight="1" x14ac:dyDescent="0.3">
      <c r="E514" s="16"/>
    </row>
    <row r="515" spans="5:5" ht="14.25" customHeight="1" x14ac:dyDescent="0.3">
      <c r="E515" s="16"/>
    </row>
    <row r="516" spans="5:5" ht="14.25" customHeight="1" x14ac:dyDescent="0.3">
      <c r="E516" s="16"/>
    </row>
    <row r="517" spans="5:5" ht="14.25" customHeight="1" x14ac:dyDescent="0.3">
      <c r="E517" s="16"/>
    </row>
    <row r="518" spans="5:5" ht="14.25" customHeight="1" x14ac:dyDescent="0.3">
      <c r="E518" s="16"/>
    </row>
    <row r="519" spans="5:5" ht="14.25" customHeight="1" x14ac:dyDescent="0.3">
      <c r="E519" s="16"/>
    </row>
    <row r="520" spans="5:5" ht="14.25" customHeight="1" x14ac:dyDescent="0.3">
      <c r="E520" s="16"/>
    </row>
    <row r="521" spans="5:5" ht="14.25" customHeight="1" x14ac:dyDescent="0.3">
      <c r="E521" s="16"/>
    </row>
    <row r="522" spans="5:5" ht="14.25" customHeight="1" x14ac:dyDescent="0.3">
      <c r="E522" s="16"/>
    </row>
    <row r="523" spans="5:5" ht="14.25" customHeight="1" x14ac:dyDescent="0.3">
      <c r="E523" s="16"/>
    </row>
    <row r="524" spans="5:5" ht="14.25" customHeight="1" x14ac:dyDescent="0.3">
      <c r="E524" s="16"/>
    </row>
    <row r="525" spans="5:5" ht="14.25" customHeight="1" x14ac:dyDescent="0.3">
      <c r="E525" s="16"/>
    </row>
    <row r="526" spans="5:5" ht="14.25" customHeight="1" x14ac:dyDescent="0.3">
      <c r="E526" s="16"/>
    </row>
    <row r="527" spans="5:5" ht="14.25" customHeight="1" x14ac:dyDescent="0.3">
      <c r="E527" s="16"/>
    </row>
    <row r="528" spans="5:5" ht="14.25" customHeight="1" x14ac:dyDescent="0.3">
      <c r="E528" s="16"/>
    </row>
    <row r="529" spans="5:5" ht="14.25" customHeight="1" x14ac:dyDescent="0.3">
      <c r="E529" s="16"/>
    </row>
    <row r="530" spans="5:5" ht="14.25" customHeight="1" x14ac:dyDescent="0.3">
      <c r="E530" s="16"/>
    </row>
    <row r="531" spans="5:5" ht="14.25" customHeight="1" x14ac:dyDescent="0.3">
      <c r="E531" s="16"/>
    </row>
    <row r="532" spans="5:5" ht="14.25" customHeight="1" x14ac:dyDescent="0.3">
      <c r="E532" s="16"/>
    </row>
    <row r="533" spans="5:5" ht="14.25" customHeight="1" x14ac:dyDescent="0.3">
      <c r="E533" s="16"/>
    </row>
    <row r="534" spans="5:5" ht="14.25" customHeight="1" x14ac:dyDescent="0.3">
      <c r="E534" s="16"/>
    </row>
    <row r="535" spans="5:5" ht="14.25" customHeight="1" x14ac:dyDescent="0.3">
      <c r="E535" s="16"/>
    </row>
    <row r="536" spans="5:5" ht="14.25" customHeight="1" x14ac:dyDescent="0.3">
      <c r="E536" s="16"/>
    </row>
    <row r="537" spans="5:5" ht="14.25" customHeight="1" x14ac:dyDescent="0.3">
      <c r="E537" s="16"/>
    </row>
    <row r="538" spans="5:5" ht="14.25" customHeight="1" x14ac:dyDescent="0.3">
      <c r="E538" s="16"/>
    </row>
    <row r="539" spans="5:5" ht="14.25" customHeight="1" x14ac:dyDescent="0.3">
      <c r="E539" s="16"/>
    </row>
    <row r="540" spans="5:5" ht="14.25" customHeight="1" x14ac:dyDescent="0.3">
      <c r="E540" s="16"/>
    </row>
    <row r="541" spans="5:5" ht="14.25" customHeight="1" x14ac:dyDescent="0.3">
      <c r="E541" s="16"/>
    </row>
    <row r="542" spans="5:5" ht="14.25" customHeight="1" x14ac:dyDescent="0.3">
      <c r="E542" s="16"/>
    </row>
    <row r="543" spans="5:5" ht="14.25" customHeight="1" x14ac:dyDescent="0.3">
      <c r="E543" s="16"/>
    </row>
    <row r="544" spans="5:5" ht="14.25" customHeight="1" x14ac:dyDescent="0.3">
      <c r="E544" s="16"/>
    </row>
    <row r="545" spans="5:5" ht="14.25" customHeight="1" x14ac:dyDescent="0.3">
      <c r="E545" s="16"/>
    </row>
    <row r="546" spans="5:5" ht="14.25" customHeight="1" x14ac:dyDescent="0.3">
      <c r="E546" s="16"/>
    </row>
    <row r="547" spans="5:5" ht="14.25" customHeight="1" x14ac:dyDescent="0.3">
      <c r="E547" s="16"/>
    </row>
    <row r="548" spans="5:5" ht="14.25" customHeight="1" x14ac:dyDescent="0.3">
      <c r="E548" s="16"/>
    </row>
    <row r="549" spans="5:5" ht="14.25" customHeight="1" x14ac:dyDescent="0.3">
      <c r="E549" s="16"/>
    </row>
    <row r="550" spans="5:5" ht="14.25" customHeight="1" x14ac:dyDescent="0.3">
      <c r="E550" s="16"/>
    </row>
    <row r="551" spans="5:5" ht="14.25" customHeight="1" x14ac:dyDescent="0.3">
      <c r="E551" s="16"/>
    </row>
    <row r="552" spans="5:5" ht="14.25" customHeight="1" x14ac:dyDescent="0.3">
      <c r="E552" s="16"/>
    </row>
    <row r="553" spans="5:5" ht="14.25" customHeight="1" x14ac:dyDescent="0.3">
      <c r="E553" s="16"/>
    </row>
    <row r="554" spans="5:5" ht="14.25" customHeight="1" x14ac:dyDescent="0.3">
      <c r="E554" s="16"/>
    </row>
    <row r="555" spans="5:5" ht="14.25" customHeight="1" x14ac:dyDescent="0.3">
      <c r="E555" s="16"/>
    </row>
    <row r="556" spans="5:5" ht="14.25" customHeight="1" x14ac:dyDescent="0.3">
      <c r="E556" s="16"/>
    </row>
    <row r="557" spans="5:5" ht="14.25" customHeight="1" x14ac:dyDescent="0.3">
      <c r="E557" s="16"/>
    </row>
    <row r="558" spans="5:5" ht="14.25" customHeight="1" x14ac:dyDescent="0.3">
      <c r="E558" s="16"/>
    </row>
    <row r="559" spans="5:5" ht="14.25" customHeight="1" x14ac:dyDescent="0.3">
      <c r="E559" s="16"/>
    </row>
    <row r="560" spans="5:5" ht="14.25" customHeight="1" x14ac:dyDescent="0.3">
      <c r="E560" s="16"/>
    </row>
    <row r="561" spans="5:5" ht="14.25" customHeight="1" x14ac:dyDescent="0.3">
      <c r="E561" s="16"/>
    </row>
    <row r="562" spans="5:5" ht="14.25" customHeight="1" x14ac:dyDescent="0.3">
      <c r="E562" s="16"/>
    </row>
    <row r="563" spans="5:5" ht="14.25" customHeight="1" x14ac:dyDescent="0.3">
      <c r="E563" s="16"/>
    </row>
    <row r="564" spans="5:5" ht="14.25" customHeight="1" x14ac:dyDescent="0.3">
      <c r="E564" s="16"/>
    </row>
    <row r="565" spans="5:5" ht="14.25" customHeight="1" x14ac:dyDescent="0.3">
      <c r="E565" s="16"/>
    </row>
    <row r="566" spans="5:5" ht="14.25" customHeight="1" x14ac:dyDescent="0.3">
      <c r="E566" s="16"/>
    </row>
    <row r="567" spans="5:5" ht="14.25" customHeight="1" x14ac:dyDescent="0.3">
      <c r="E567" s="16"/>
    </row>
    <row r="568" spans="5:5" ht="14.25" customHeight="1" x14ac:dyDescent="0.3">
      <c r="E568" s="16"/>
    </row>
    <row r="569" spans="5:5" ht="14.25" customHeight="1" x14ac:dyDescent="0.3">
      <c r="E569" s="16"/>
    </row>
    <row r="570" spans="5:5" ht="14.25" customHeight="1" x14ac:dyDescent="0.3">
      <c r="E570" s="16"/>
    </row>
    <row r="571" spans="5:5" ht="14.25" customHeight="1" x14ac:dyDescent="0.3">
      <c r="E571" s="16"/>
    </row>
    <row r="572" spans="5:5" ht="14.25" customHeight="1" x14ac:dyDescent="0.3">
      <c r="E572" s="16"/>
    </row>
    <row r="573" spans="5:5" ht="14.25" customHeight="1" x14ac:dyDescent="0.3">
      <c r="E573" s="16"/>
    </row>
    <row r="574" spans="5:5" ht="14.25" customHeight="1" x14ac:dyDescent="0.3">
      <c r="E574" s="16"/>
    </row>
    <row r="575" spans="5:5" ht="14.25" customHeight="1" x14ac:dyDescent="0.3">
      <c r="E575" s="16"/>
    </row>
    <row r="576" spans="5:5" ht="14.25" customHeight="1" x14ac:dyDescent="0.3">
      <c r="E576" s="16"/>
    </row>
    <row r="577" spans="5:5" ht="14.25" customHeight="1" x14ac:dyDescent="0.3">
      <c r="E577" s="16"/>
    </row>
    <row r="578" spans="5:5" ht="14.25" customHeight="1" x14ac:dyDescent="0.3">
      <c r="E578" s="16"/>
    </row>
    <row r="579" spans="5:5" ht="14.25" customHeight="1" x14ac:dyDescent="0.3">
      <c r="E579" s="16"/>
    </row>
    <row r="580" spans="5:5" ht="14.25" customHeight="1" x14ac:dyDescent="0.3">
      <c r="E580" s="16"/>
    </row>
    <row r="581" spans="5:5" ht="14.25" customHeight="1" x14ac:dyDescent="0.3">
      <c r="E581" s="16"/>
    </row>
    <row r="582" spans="5:5" ht="14.25" customHeight="1" x14ac:dyDescent="0.3">
      <c r="E582" s="16"/>
    </row>
    <row r="583" spans="5:5" ht="14.25" customHeight="1" x14ac:dyDescent="0.3">
      <c r="E583" s="16"/>
    </row>
    <row r="584" spans="5:5" ht="14.25" customHeight="1" x14ac:dyDescent="0.3">
      <c r="E584" s="16"/>
    </row>
    <row r="585" spans="5:5" ht="14.25" customHeight="1" x14ac:dyDescent="0.3">
      <c r="E585" s="16"/>
    </row>
    <row r="586" spans="5:5" ht="14.25" customHeight="1" x14ac:dyDescent="0.3">
      <c r="E586" s="16"/>
    </row>
    <row r="587" spans="5:5" ht="14.25" customHeight="1" x14ac:dyDescent="0.3">
      <c r="E587" s="16"/>
    </row>
    <row r="588" spans="5:5" ht="14.25" customHeight="1" x14ac:dyDescent="0.3">
      <c r="E588" s="16"/>
    </row>
    <row r="589" spans="5:5" ht="14.25" customHeight="1" x14ac:dyDescent="0.3">
      <c r="E589" s="16"/>
    </row>
    <row r="590" spans="5:5" ht="14.25" customHeight="1" x14ac:dyDescent="0.3">
      <c r="E590" s="16"/>
    </row>
    <row r="591" spans="5:5" ht="14.25" customHeight="1" x14ac:dyDescent="0.3">
      <c r="E591" s="16"/>
    </row>
    <row r="592" spans="5:5" ht="14.25" customHeight="1" x14ac:dyDescent="0.3">
      <c r="E592" s="16"/>
    </row>
    <row r="593" spans="5:5" ht="14.25" customHeight="1" x14ac:dyDescent="0.3">
      <c r="E593" s="16"/>
    </row>
    <row r="594" spans="5:5" ht="14.25" customHeight="1" x14ac:dyDescent="0.3">
      <c r="E594" s="16"/>
    </row>
    <row r="595" spans="5:5" ht="14.25" customHeight="1" x14ac:dyDescent="0.3">
      <c r="E595" s="16"/>
    </row>
    <row r="596" spans="5:5" ht="14.25" customHeight="1" x14ac:dyDescent="0.3">
      <c r="E596" s="16"/>
    </row>
    <row r="597" spans="5:5" ht="14.25" customHeight="1" x14ac:dyDescent="0.3">
      <c r="E597" s="16"/>
    </row>
    <row r="598" spans="5:5" ht="14.25" customHeight="1" x14ac:dyDescent="0.3">
      <c r="E598" s="16"/>
    </row>
    <row r="599" spans="5:5" ht="14.25" customHeight="1" x14ac:dyDescent="0.3">
      <c r="E599" s="16"/>
    </row>
    <row r="600" spans="5:5" ht="14.25" customHeight="1" x14ac:dyDescent="0.3">
      <c r="E600" s="16"/>
    </row>
    <row r="601" spans="5:5" ht="14.25" customHeight="1" x14ac:dyDescent="0.3">
      <c r="E601" s="16"/>
    </row>
    <row r="602" spans="5:5" ht="14.25" customHeight="1" x14ac:dyDescent="0.3">
      <c r="E602" s="16"/>
    </row>
    <row r="603" spans="5:5" ht="14.25" customHeight="1" x14ac:dyDescent="0.3">
      <c r="E603" s="16"/>
    </row>
    <row r="604" spans="5:5" ht="14.25" customHeight="1" x14ac:dyDescent="0.3">
      <c r="E604" s="16"/>
    </row>
    <row r="605" spans="5:5" ht="14.25" customHeight="1" x14ac:dyDescent="0.3">
      <c r="E605" s="16"/>
    </row>
    <row r="606" spans="5:5" ht="14.25" customHeight="1" x14ac:dyDescent="0.3">
      <c r="E606" s="16"/>
    </row>
    <row r="607" spans="5:5" ht="14.25" customHeight="1" x14ac:dyDescent="0.3">
      <c r="E607" s="16"/>
    </row>
    <row r="608" spans="5:5" ht="14.25" customHeight="1" x14ac:dyDescent="0.3">
      <c r="E608" s="16"/>
    </row>
    <row r="609" spans="5:5" ht="14.25" customHeight="1" x14ac:dyDescent="0.3">
      <c r="E609" s="16"/>
    </row>
    <row r="610" spans="5:5" ht="14.25" customHeight="1" x14ac:dyDescent="0.3">
      <c r="E610" s="16"/>
    </row>
    <row r="611" spans="5:5" ht="14.25" customHeight="1" x14ac:dyDescent="0.3">
      <c r="E611" s="16"/>
    </row>
    <row r="612" spans="5:5" ht="14.25" customHeight="1" x14ac:dyDescent="0.3">
      <c r="E612" s="16"/>
    </row>
    <row r="613" spans="5:5" ht="14.25" customHeight="1" x14ac:dyDescent="0.3">
      <c r="E613" s="16"/>
    </row>
    <row r="614" spans="5:5" ht="14.25" customHeight="1" x14ac:dyDescent="0.3">
      <c r="E614" s="16"/>
    </row>
    <row r="615" spans="5:5" ht="14.25" customHeight="1" x14ac:dyDescent="0.3">
      <c r="E615" s="16"/>
    </row>
    <row r="616" spans="5:5" ht="14.25" customHeight="1" x14ac:dyDescent="0.3">
      <c r="E616" s="16"/>
    </row>
    <row r="617" spans="5:5" ht="14.25" customHeight="1" x14ac:dyDescent="0.3">
      <c r="E617" s="16"/>
    </row>
    <row r="618" spans="5:5" ht="14.25" customHeight="1" x14ac:dyDescent="0.3">
      <c r="E618" s="16"/>
    </row>
    <row r="619" spans="5:5" ht="14.25" customHeight="1" x14ac:dyDescent="0.3">
      <c r="E619" s="16"/>
    </row>
    <row r="620" spans="5:5" ht="14.25" customHeight="1" x14ac:dyDescent="0.3">
      <c r="E620" s="16"/>
    </row>
    <row r="621" spans="5:5" ht="14.25" customHeight="1" x14ac:dyDescent="0.3">
      <c r="E621" s="16"/>
    </row>
    <row r="622" spans="5:5" ht="14.25" customHeight="1" x14ac:dyDescent="0.3">
      <c r="E622" s="16"/>
    </row>
    <row r="623" spans="5:5" ht="14.25" customHeight="1" x14ac:dyDescent="0.3">
      <c r="E623" s="16"/>
    </row>
    <row r="624" spans="5:5" ht="14.25" customHeight="1" x14ac:dyDescent="0.3">
      <c r="E624" s="16"/>
    </row>
    <row r="625" spans="5:5" ht="14.25" customHeight="1" x14ac:dyDescent="0.3">
      <c r="E625" s="16"/>
    </row>
    <row r="626" spans="5:5" ht="14.25" customHeight="1" x14ac:dyDescent="0.3">
      <c r="E626" s="16"/>
    </row>
    <row r="627" spans="5:5" ht="14.25" customHeight="1" x14ac:dyDescent="0.3">
      <c r="E627" s="16"/>
    </row>
    <row r="628" spans="5:5" ht="14.25" customHeight="1" x14ac:dyDescent="0.3">
      <c r="E628" s="16"/>
    </row>
    <row r="629" spans="5:5" ht="14.25" customHeight="1" x14ac:dyDescent="0.3">
      <c r="E629" s="16"/>
    </row>
    <row r="630" spans="5:5" ht="14.25" customHeight="1" x14ac:dyDescent="0.3">
      <c r="E630" s="16"/>
    </row>
    <row r="631" spans="5:5" ht="14.25" customHeight="1" x14ac:dyDescent="0.3">
      <c r="E631" s="16"/>
    </row>
    <row r="632" spans="5:5" ht="14.25" customHeight="1" x14ac:dyDescent="0.3">
      <c r="E632" s="16"/>
    </row>
    <row r="633" spans="5:5" ht="14.25" customHeight="1" x14ac:dyDescent="0.3">
      <c r="E633" s="16"/>
    </row>
    <row r="634" spans="5:5" ht="14.25" customHeight="1" x14ac:dyDescent="0.3">
      <c r="E634" s="16"/>
    </row>
    <row r="635" spans="5:5" ht="14.25" customHeight="1" x14ac:dyDescent="0.3">
      <c r="E635" s="16"/>
    </row>
    <row r="636" spans="5:5" ht="14.25" customHeight="1" x14ac:dyDescent="0.3">
      <c r="E636" s="16"/>
    </row>
    <row r="637" spans="5:5" ht="14.25" customHeight="1" x14ac:dyDescent="0.3">
      <c r="E637" s="16"/>
    </row>
    <row r="638" spans="5:5" ht="14.25" customHeight="1" x14ac:dyDescent="0.3">
      <c r="E638" s="16"/>
    </row>
    <row r="639" spans="5:5" ht="14.25" customHeight="1" x14ac:dyDescent="0.3">
      <c r="E639" s="16"/>
    </row>
    <row r="640" spans="5:5" ht="14.25" customHeight="1" x14ac:dyDescent="0.3">
      <c r="E640" s="16"/>
    </row>
    <row r="641" spans="5:5" ht="14.25" customHeight="1" x14ac:dyDescent="0.3">
      <c r="E641" s="16"/>
    </row>
    <row r="642" spans="5:5" ht="14.25" customHeight="1" x14ac:dyDescent="0.3">
      <c r="E642" s="16"/>
    </row>
    <row r="643" spans="5:5" ht="14.25" customHeight="1" x14ac:dyDescent="0.3">
      <c r="E643" s="16"/>
    </row>
    <row r="644" spans="5:5" ht="14.25" customHeight="1" x14ac:dyDescent="0.3">
      <c r="E644" s="16"/>
    </row>
    <row r="645" spans="5:5" ht="14.25" customHeight="1" x14ac:dyDescent="0.3">
      <c r="E645" s="16"/>
    </row>
    <row r="646" spans="5:5" ht="14.25" customHeight="1" x14ac:dyDescent="0.3">
      <c r="E646" s="16"/>
    </row>
    <row r="647" spans="5:5" ht="14.25" customHeight="1" x14ac:dyDescent="0.3">
      <c r="E647" s="16"/>
    </row>
    <row r="648" spans="5:5" ht="14.25" customHeight="1" x14ac:dyDescent="0.3">
      <c r="E648" s="16"/>
    </row>
    <row r="649" spans="5:5" ht="14.25" customHeight="1" x14ac:dyDescent="0.3">
      <c r="E649" s="16"/>
    </row>
    <row r="650" spans="5:5" ht="14.25" customHeight="1" x14ac:dyDescent="0.3">
      <c r="E650" s="16"/>
    </row>
    <row r="651" spans="5:5" ht="14.25" customHeight="1" x14ac:dyDescent="0.3">
      <c r="E651" s="16"/>
    </row>
    <row r="652" spans="5:5" ht="14.25" customHeight="1" x14ac:dyDescent="0.3">
      <c r="E652" s="16"/>
    </row>
    <row r="653" spans="5:5" ht="14.25" customHeight="1" x14ac:dyDescent="0.3">
      <c r="E653" s="16"/>
    </row>
    <row r="654" spans="5:5" ht="14.25" customHeight="1" x14ac:dyDescent="0.3">
      <c r="E654" s="16"/>
    </row>
    <row r="655" spans="5:5" ht="14.25" customHeight="1" x14ac:dyDescent="0.3">
      <c r="E655" s="16"/>
    </row>
    <row r="656" spans="5:5" ht="14.25" customHeight="1" x14ac:dyDescent="0.3">
      <c r="E656" s="16"/>
    </row>
    <row r="657" spans="5:5" ht="14.25" customHeight="1" x14ac:dyDescent="0.3">
      <c r="E657" s="16"/>
    </row>
    <row r="658" spans="5:5" ht="14.25" customHeight="1" x14ac:dyDescent="0.3">
      <c r="E658" s="16"/>
    </row>
    <row r="659" spans="5:5" ht="14.25" customHeight="1" x14ac:dyDescent="0.3">
      <c r="E659" s="16"/>
    </row>
    <row r="660" spans="5:5" ht="14.25" customHeight="1" x14ac:dyDescent="0.3">
      <c r="E660" s="16"/>
    </row>
    <row r="661" spans="5:5" ht="14.25" customHeight="1" x14ac:dyDescent="0.3">
      <c r="E661" s="16"/>
    </row>
    <row r="662" spans="5:5" ht="14.25" customHeight="1" x14ac:dyDescent="0.3">
      <c r="E662" s="16"/>
    </row>
    <row r="663" spans="5:5" ht="14.25" customHeight="1" x14ac:dyDescent="0.3">
      <c r="E663" s="16"/>
    </row>
    <row r="664" spans="5:5" ht="14.25" customHeight="1" x14ac:dyDescent="0.3">
      <c r="E664" s="16"/>
    </row>
    <row r="665" spans="5:5" ht="14.25" customHeight="1" x14ac:dyDescent="0.3">
      <c r="E665" s="16"/>
    </row>
    <row r="666" spans="5:5" ht="14.25" customHeight="1" x14ac:dyDescent="0.3">
      <c r="E666" s="16"/>
    </row>
    <row r="667" spans="5:5" ht="14.25" customHeight="1" x14ac:dyDescent="0.3">
      <c r="E667" s="16"/>
    </row>
    <row r="668" spans="5:5" ht="14.25" customHeight="1" x14ac:dyDescent="0.3">
      <c r="E668" s="16"/>
    </row>
    <row r="669" spans="5:5" ht="14.25" customHeight="1" x14ac:dyDescent="0.3">
      <c r="E669" s="16"/>
    </row>
    <row r="670" spans="5:5" ht="14.25" customHeight="1" x14ac:dyDescent="0.3">
      <c r="E670" s="16"/>
    </row>
    <row r="671" spans="5:5" ht="14.25" customHeight="1" x14ac:dyDescent="0.3">
      <c r="E671" s="16"/>
    </row>
    <row r="672" spans="5:5" ht="14.25" customHeight="1" x14ac:dyDescent="0.3">
      <c r="E672" s="16"/>
    </row>
    <row r="673" spans="5:5" ht="14.25" customHeight="1" x14ac:dyDescent="0.3">
      <c r="E673" s="16"/>
    </row>
    <row r="674" spans="5:5" ht="14.25" customHeight="1" x14ac:dyDescent="0.3">
      <c r="E674" s="16"/>
    </row>
    <row r="675" spans="5:5" ht="14.25" customHeight="1" x14ac:dyDescent="0.3">
      <c r="E675" s="16"/>
    </row>
    <row r="676" spans="5:5" ht="14.25" customHeight="1" x14ac:dyDescent="0.3">
      <c r="E676" s="16"/>
    </row>
    <row r="677" spans="5:5" ht="14.25" customHeight="1" x14ac:dyDescent="0.3">
      <c r="E677" s="16"/>
    </row>
    <row r="678" spans="5:5" ht="14.25" customHeight="1" x14ac:dyDescent="0.3">
      <c r="E678" s="16"/>
    </row>
    <row r="679" spans="5:5" ht="14.25" customHeight="1" x14ac:dyDescent="0.3">
      <c r="E679" s="16"/>
    </row>
    <row r="680" spans="5:5" ht="14.25" customHeight="1" x14ac:dyDescent="0.3">
      <c r="E680" s="16"/>
    </row>
    <row r="681" spans="5:5" ht="14.25" customHeight="1" x14ac:dyDescent="0.3">
      <c r="E681" s="16"/>
    </row>
    <row r="682" spans="5:5" ht="14.25" customHeight="1" x14ac:dyDescent="0.3">
      <c r="E682" s="16"/>
    </row>
    <row r="683" spans="5:5" ht="14.25" customHeight="1" x14ac:dyDescent="0.3">
      <c r="E683" s="16"/>
    </row>
    <row r="684" spans="5:5" ht="14.25" customHeight="1" x14ac:dyDescent="0.3">
      <c r="E684" s="16"/>
    </row>
    <row r="685" spans="5:5" ht="14.25" customHeight="1" x14ac:dyDescent="0.3">
      <c r="E685" s="16"/>
    </row>
    <row r="686" spans="5:5" ht="14.25" customHeight="1" x14ac:dyDescent="0.3">
      <c r="E686" s="16"/>
    </row>
    <row r="687" spans="5:5" ht="14.25" customHeight="1" x14ac:dyDescent="0.3">
      <c r="E687" s="16"/>
    </row>
    <row r="688" spans="5:5" ht="14.25" customHeight="1" x14ac:dyDescent="0.3">
      <c r="E688" s="16"/>
    </row>
    <row r="689" spans="5:5" ht="14.25" customHeight="1" x14ac:dyDescent="0.3">
      <c r="E689" s="16"/>
    </row>
    <row r="690" spans="5:5" ht="14.25" customHeight="1" x14ac:dyDescent="0.3">
      <c r="E690" s="16"/>
    </row>
    <row r="691" spans="5:5" ht="14.25" customHeight="1" x14ac:dyDescent="0.3">
      <c r="E691" s="16"/>
    </row>
    <row r="692" spans="5:5" ht="14.25" customHeight="1" x14ac:dyDescent="0.3">
      <c r="E692" s="16"/>
    </row>
    <row r="693" spans="5:5" ht="14.25" customHeight="1" x14ac:dyDescent="0.3">
      <c r="E693" s="16"/>
    </row>
    <row r="694" spans="5:5" ht="14.25" customHeight="1" x14ac:dyDescent="0.3">
      <c r="E694" s="16"/>
    </row>
    <row r="695" spans="5:5" ht="14.25" customHeight="1" x14ac:dyDescent="0.3">
      <c r="E695" s="16"/>
    </row>
    <row r="696" spans="5:5" ht="14.25" customHeight="1" x14ac:dyDescent="0.3">
      <c r="E696" s="16"/>
    </row>
    <row r="697" spans="5:5" ht="14.25" customHeight="1" x14ac:dyDescent="0.3">
      <c r="E697" s="16"/>
    </row>
    <row r="698" spans="5:5" ht="14.25" customHeight="1" x14ac:dyDescent="0.3">
      <c r="E698" s="16"/>
    </row>
    <row r="699" spans="5:5" ht="14.25" customHeight="1" x14ac:dyDescent="0.3">
      <c r="E699" s="16"/>
    </row>
    <row r="700" spans="5:5" ht="14.25" customHeight="1" x14ac:dyDescent="0.3">
      <c r="E700" s="16"/>
    </row>
    <row r="701" spans="5:5" ht="14.25" customHeight="1" x14ac:dyDescent="0.3">
      <c r="E701" s="16"/>
    </row>
    <row r="702" spans="5:5" ht="14.25" customHeight="1" x14ac:dyDescent="0.3">
      <c r="E702" s="16"/>
    </row>
    <row r="703" spans="5:5" ht="14.25" customHeight="1" x14ac:dyDescent="0.3">
      <c r="E703" s="16"/>
    </row>
    <row r="704" spans="5:5" ht="14.25" customHeight="1" x14ac:dyDescent="0.3">
      <c r="E704" s="16"/>
    </row>
    <row r="705" spans="5:5" ht="14.25" customHeight="1" x14ac:dyDescent="0.3">
      <c r="E705" s="16"/>
    </row>
    <row r="706" spans="5:5" ht="14.25" customHeight="1" x14ac:dyDescent="0.3">
      <c r="E706" s="16"/>
    </row>
    <row r="707" spans="5:5" ht="14.25" customHeight="1" x14ac:dyDescent="0.3">
      <c r="E707" s="16"/>
    </row>
    <row r="708" spans="5:5" ht="14.25" customHeight="1" x14ac:dyDescent="0.3">
      <c r="E708" s="16"/>
    </row>
    <row r="709" spans="5:5" ht="14.25" customHeight="1" x14ac:dyDescent="0.3">
      <c r="E709" s="16"/>
    </row>
    <row r="710" spans="5:5" ht="14.25" customHeight="1" x14ac:dyDescent="0.3">
      <c r="E710" s="16"/>
    </row>
    <row r="711" spans="5:5" ht="14.25" customHeight="1" x14ac:dyDescent="0.3">
      <c r="E711" s="16"/>
    </row>
    <row r="712" spans="5:5" ht="14.25" customHeight="1" x14ac:dyDescent="0.3">
      <c r="E712" s="16"/>
    </row>
    <row r="713" spans="5:5" ht="14.25" customHeight="1" x14ac:dyDescent="0.3">
      <c r="E713" s="16"/>
    </row>
    <row r="714" spans="5:5" ht="14.25" customHeight="1" x14ac:dyDescent="0.3">
      <c r="E714" s="16"/>
    </row>
    <row r="715" spans="5:5" ht="14.25" customHeight="1" x14ac:dyDescent="0.3">
      <c r="E715" s="16"/>
    </row>
    <row r="716" spans="5:5" ht="14.25" customHeight="1" x14ac:dyDescent="0.3">
      <c r="E716" s="16"/>
    </row>
    <row r="717" spans="5:5" ht="14.25" customHeight="1" x14ac:dyDescent="0.3">
      <c r="E717" s="16"/>
    </row>
    <row r="718" spans="5:5" ht="14.25" customHeight="1" x14ac:dyDescent="0.3">
      <c r="E718" s="16"/>
    </row>
    <row r="719" spans="5:5" ht="14.25" customHeight="1" x14ac:dyDescent="0.3">
      <c r="E719" s="16"/>
    </row>
    <row r="720" spans="5:5" ht="14.25" customHeight="1" x14ac:dyDescent="0.3">
      <c r="E720" s="16"/>
    </row>
    <row r="721" spans="5:5" ht="14.25" customHeight="1" x14ac:dyDescent="0.3">
      <c r="E721" s="16"/>
    </row>
    <row r="722" spans="5:5" ht="14.25" customHeight="1" x14ac:dyDescent="0.3">
      <c r="E722" s="16"/>
    </row>
    <row r="723" spans="5:5" ht="14.25" customHeight="1" x14ac:dyDescent="0.3">
      <c r="E723" s="16"/>
    </row>
    <row r="724" spans="5:5" ht="14.25" customHeight="1" x14ac:dyDescent="0.3">
      <c r="E724" s="16"/>
    </row>
    <row r="725" spans="5:5" ht="14.25" customHeight="1" x14ac:dyDescent="0.3">
      <c r="E725" s="16"/>
    </row>
    <row r="726" spans="5:5" ht="14.25" customHeight="1" x14ac:dyDescent="0.3">
      <c r="E726" s="16"/>
    </row>
    <row r="727" spans="5:5" ht="14.25" customHeight="1" x14ac:dyDescent="0.3">
      <c r="E727" s="16"/>
    </row>
    <row r="728" spans="5:5" ht="14.25" customHeight="1" x14ac:dyDescent="0.3">
      <c r="E728" s="16"/>
    </row>
    <row r="729" spans="5:5" ht="14.25" customHeight="1" x14ac:dyDescent="0.3">
      <c r="E729" s="16"/>
    </row>
    <row r="730" spans="5:5" ht="14.25" customHeight="1" x14ac:dyDescent="0.3">
      <c r="E730" s="16"/>
    </row>
    <row r="731" spans="5:5" ht="14.25" customHeight="1" x14ac:dyDescent="0.3">
      <c r="E731" s="16"/>
    </row>
    <row r="732" spans="5:5" ht="14.25" customHeight="1" x14ac:dyDescent="0.3">
      <c r="E732" s="16"/>
    </row>
    <row r="733" spans="5:5" ht="14.25" customHeight="1" x14ac:dyDescent="0.3">
      <c r="E733" s="16"/>
    </row>
    <row r="734" spans="5:5" ht="14.25" customHeight="1" x14ac:dyDescent="0.3">
      <c r="E734" s="16"/>
    </row>
    <row r="735" spans="5:5" ht="14.25" customHeight="1" x14ac:dyDescent="0.3">
      <c r="E735" s="16"/>
    </row>
    <row r="736" spans="5:5" ht="14.25" customHeight="1" x14ac:dyDescent="0.3">
      <c r="E736" s="16"/>
    </row>
    <row r="737" spans="5:5" ht="14.25" customHeight="1" x14ac:dyDescent="0.3">
      <c r="E737" s="16"/>
    </row>
    <row r="738" spans="5:5" ht="14.25" customHeight="1" x14ac:dyDescent="0.3">
      <c r="E738" s="16"/>
    </row>
    <row r="739" spans="5:5" ht="14.25" customHeight="1" x14ac:dyDescent="0.3">
      <c r="E739" s="16"/>
    </row>
    <row r="740" spans="5:5" ht="14.25" customHeight="1" x14ac:dyDescent="0.3">
      <c r="E740" s="16"/>
    </row>
    <row r="741" spans="5:5" ht="14.25" customHeight="1" x14ac:dyDescent="0.3">
      <c r="E741" s="16"/>
    </row>
    <row r="742" spans="5:5" ht="14.25" customHeight="1" x14ac:dyDescent="0.3">
      <c r="E742" s="16"/>
    </row>
    <row r="743" spans="5:5" ht="14.25" customHeight="1" x14ac:dyDescent="0.3">
      <c r="E743" s="16"/>
    </row>
    <row r="744" spans="5:5" ht="14.25" customHeight="1" x14ac:dyDescent="0.3">
      <c r="E744" s="16"/>
    </row>
    <row r="745" spans="5:5" ht="14.25" customHeight="1" x14ac:dyDescent="0.3">
      <c r="E745" s="16"/>
    </row>
    <row r="746" spans="5:5" ht="14.25" customHeight="1" x14ac:dyDescent="0.3">
      <c r="E746" s="16"/>
    </row>
    <row r="747" spans="5:5" ht="14.25" customHeight="1" x14ac:dyDescent="0.3">
      <c r="E747" s="16"/>
    </row>
    <row r="748" spans="5:5" ht="14.25" customHeight="1" x14ac:dyDescent="0.3">
      <c r="E748" s="16"/>
    </row>
    <row r="749" spans="5:5" ht="14.25" customHeight="1" x14ac:dyDescent="0.3">
      <c r="E749" s="16"/>
    </row>
    <row r="750" spans="5:5" ht="14.25" customHeight="1" x14ac:dyDescent="0.3">
      <c r="E750" s="16"/>
    </row>
    <row r="751" spans="5:5" ht="14.25" customHeight="1" x14ac:dyDescent="0.3">
      <c r="E751" s="16"/>
    </row>
    <row r="752" spans="5:5" ht="14.25" customHeight="1" x14ac:dyDescent="0.3">
      <c r="E752" s="16"/>
    </row>
    <row r="753" spans="5:5" ht="14.25" customHeight="1" x14ac:dyDescent="0.3">
      <c r="E753" s="16"/>
    </row>
    <row r="754" spans="5:5" ht="14.25" customHeight="1" x14ac:dyDescent="0.3">
      <c r="E754" s="16"/>
    </row>
    <row r="755" spans="5:5" ht="14.25" customHeight="1" x14ac:dyDescent="0.3">
      <c r="E755" s="16"/>
    </row>
    <row r="756" spans="5:5" ht="14.25" customHeight="1" x14ac:dyDescent="0.3">
      <c r="E756" s="16"/>
    </row>
    <row r="757" spans="5:5" ht="14.25" customHeight="1" x14ac:dyDescent="0.3">
      <c r="E757" s="16"/>
    </row>
    <row r="758" spans="5:5" ht="14.25" customHeight="1" x14ac:dyDescent="0.3">
      <c r="E758" s="16"/>
    </row>
    <row r="759" spans="5:5" ht="14.25" customHeight="1" x14ac:dyDescent="0.3">
      <c r="E759" s="16"/>
    </row>
    <row r="760" spans="5:5" ht="14.25" customHeight="1" x14ac:dyDescent="0.3">
      <c r="E760" s="16"/>
    </row>
    <row r="761" spans="5:5" ht="14.25" customHeight="1" x14ac:dyDescent="0.3">
      <c r="E761" s="16"/>
    </row>
    <row r="762" spans="5:5" ht="14.25" customHeight="1" x14ac:dyDescent="0.3">
      <c r="E762" s="16"/>
    </row>
    <row r="763" spans="5:5" ht="14.25" customHeight="1" x14ac:dyDescent="0.3">
      <c r="E763" s="16"/>
    </row>
    <row r="764" spans="5:5" ht="14.25" customHeight="1" x14ac:dyDescent="0.3">
      <c r="E764" s="16"/>
    </row>
    <row r="765" spans="5:5" ht="14.25" customHeight="1" x14ac:dyDescent="0.3">
      <c r="E765" s="16"/>
    </row>
    <row r="766" spans="5:5" ht="14.25" customHeight="1" x14ac:dyDescent="0.3">
      <c r="E766" s="16"/>
    </row>
    <row r="767" spans="5:5" ht="14.25" customHeight="1" x14ac:dyDescent="0.3">
      <c r="E767" s="16"/>
    </row>
    <row r="768" spans="5:5" ht="14.25" customHeight="1" x14ac:dyDescent="0.3">
      <c r="E768" s="16"/>
    </row>
    <row r="769" spans="5:5" ht="14.25" customHeight="1" x14ac:dyDescent="0.3">
      <c r="E769" s="16"/>
    </row>
    <row r="770" spans="5:5" ht="14.25" customHeight="1" x14ac:dyDescent="0.3">
      <c r="E770" s="16"/>
    </row>
    <row r="771" spans="5:5" ht="14.25" customHeight="1" x14ac:dyDescent="0.3">
      <c r="E771" s="16"/>
    </row>
    <row r="772" spans="5:5" ht="14.25" customHeight="1" x14ac:dyDescent="0.3">
      <c r="E772" s="16"/>
    </row>
    <row r="773" spans="5:5" ht="14.25" customHeight="1" x14ac:dyDescent="0.3">
      <c r="E773" s="16"/>
    </row>
    <row r="774" spans="5:5" ht="14.25" customHeight="1" x14ac:dyDescent="0.3">
      <c r="E774" s="16"/>
    </row>
    <row r="775" spans="5:5" ht="14.25" customHeight="1" x14ac:dyDescent="0.3">
      <c r="E775" s="16"/>
    </row>
    <row r="776" spans="5:5" ht="14.25" customHeight="1" x14ac:dyDescent="0.3">
      <c r="E776" s="16"/>
    </row>
    <row r="777" spans="5:5" ht="14.25" customHeight="1" x14ac:dyDescent="0.3">
      <c r="E777" s="16"/>
    </row>
    <row r="778" spans="5:5" ht="14.25" customHeight="1" x14ac:dyDescent="0.3">
      <c r="E778" s="16"/>
    </row>
    <row r="779" spans="5:5" ht="14.25" customHeight="1" x14ac:dyDescent="0.3">
      <c r="E779" s="16"/>
    </row>
    <row r="780" spans="5:5" ht="14.25" customHeight="1" x14ac:dyDescent="0.3">
      <c r="E780" s="16"/>
    </row>
    <row r="781" spans="5:5" ht="14.25" customHeight="1" x14ac:dyDescent="0.3">
      <c r="E781" s="16"/>
    </row>
    <row r="782" spans="5:5" ht="14.25" customHeight="1" x14ac:dyDescent="0.3">
      <c r="E782" s="16"/>
    </row>
    <row r="783" spans="5:5" ht="14.25" customHeight="1" x14ac:dyDescent="0.3">
      <c r="E783" s="16"/>
    </row>
    <row r="784" spans="5:5" ht="14.25" customHeight="1" x14ac:dyDescent="0.3">
      <c r="E784" s="16"/>
    </row>
    <row r="785" spans="5:5" ht="14.25" customHeight="1" x14ac:dyDescent="0.3">
      <c r="E785" s="16"/>
    </row>
    <row r="786" spans="5:5" ht="14.25" customHeight="1" x14ac:dyDescent="0.3">
      <c r="E786" s="16"/>
    </row>
    <row r="787" spans="5:5" ht="14.25" customHeight="1" x14ac:dyDescent="0.3">
      <c r="E787" s="16"/>
    </row>
    <row r="788" spans="5:5" ht="14.25" customHeight="1" x14ac:dyDescent="0.3">
      <c r="E788" s="16"/>
    </row>
    <row r="789" spans="5:5" ht="14.25" customHeight="1" x14ac:dyDescent="0.3">
      <c r="E789" s="16"/>
    </row>
    <row r="790" spans="5:5" ht="14.25" customHeight="1" x14ac:dyDescent="0.3">
      <c r="E790" s="16"/>
    </row>
    <row r="791" spans="5:5" ht="14.25" customHeight="1" x14ac:dyDescent="0.3">
      <c r="E791" s="16"/>
    </row>
    <row r="792" spans="5:5" ht="14.25" customHeight="1" x14ac:dyDescent="0.3">
      <c r="E792" s="16"/>
    </row>
    <row r="793" spans="5:5" ht="14.25" customHeight="1" x14ac:dyDescent="0.3">
      <c r="E793" s="16"/>
    </row>
    <row r="794" spans="5:5" ht="14.25" customHeight="1" x14ac:dyDescent="0.3">
      <c r="E794" s="16"/>
    </row>
    <row r="795" spans="5:5" ht="14.25" customHeight="1" x14ac:dyDescent="0.3">
      <c r="E795" s="16"/>
    </row>
    <row r="796" spans="5:5" ht="14.25" customHeight="1" x14ac:dyDescent="0.3">
      <c r="E796" s="16"/>
    </row>
    <row r="797" spans="5:5" ht="14.25" customHeight="1" x14ac:dyDescent="0.3">
      <c r="E797" s="16"/>
    </row>
    <row r="798" spans="5:5" ht="14.25" customHeight="1" x14ac:dyDescent="0.3">
      <c r="E798" s="16"/>
    </row>
    <row r="799" spans="5:5" ht="14.25" customHeight="1" x14ac:dyDescent="0.3">
      <c r="E799" s="16"/>
    </row>
    <row r="800" spans="5:5" ht="14.25" customHeight="1" x14ac:dyDescent="0.3">
      <c r="E800" s="16"/>
    </row>
    <row r="801" spans="5:5" ht="14.25" customHeight="1" x14ac:dyDescent="0.3">
      <c r="E801" s="16"/>
    </row>
    <row r="802" spans="5:5" ht="14.25" customHeight="1" x14ac:dyDescent="0.3">
      <c r="E802" s="16"/>
    </row>
    <row r="803" spans="5:5" ht="14.25" customHeight="1" x14ac:dyDescent="0.3">
      <c r="E803" s="16"/>
    </row>
    <row r="804" spans="5:5" ht="14.25" customHeight="1" x14ac:dyDescent="0.3">
      <c r="E804" s="16"/>
    </row>
    <row r="805" spans="5:5" ht="14.25" customHeight="1" x14ac:dyDescent="0.3">
      <c r="E805" s="16"/>
    </row>
    <row r="806" spans="5:5" ht="14.25" customHeight="1" x14ac:dyDescent="0.3">
      <c r="E806" s="16"/>
    </row>
    <row r="807" spans="5:5" ht="14.25" customHeight="1" x14ac:dyDescent="0.3">
      <c r="E807" s="16"/>
    </row>
    <row r="808" spans="5:5" ht="14.25" customHeight="1" x14ac:dyDescent="0.3">
      <c r="E808" s="16"/>
    </row>
    <row r="809" spans="5:5" ht="14.25" customHeight="1" x14ac:dyDescent="0.3">
      <c r="E809" s="16"/>
    </row>
    <row r="810" spans="5:5" ht="14.25" customHeight="1" x14ac:dyDescent="0.3">
      <c r="E810" s="16"/>
    </row>
    <row r="811" spans="5:5" ht="14.25" customHeight="1" x14ac:dyDescent="0.3">
      <c r="E811" s="16"/>
    </row>
    <row r="812" spans="5:5" ht="14.25" customHeight="1" x14ac:dyDescent="0.3">
      <c r="E812" s="16"/>
    </row>
    <row r="813" spans="5:5" ht="14.25" customHeight="1" x14ac:dyDescent="0.3">
      <c r="E813" s="16"/>
    </row>
    <row r="814" spans="5:5" ht="14.25" customHeight="1" x14ac:dyDescent="0.3">
      <c r="E814" s="16"/>
    </row>
    <row r="815" spans="5:5" ht="14.25" customHeight="1" x14ac:dyDescent="0.3">
      <c r="E815" s="16"/>
    </row>
    <row r="816" spans="5:5" ht="14.25" customHeight="1" x14ac:dyDescent="0.3">
      <c r="E816" s="16"/>
    </row>
    <row r="817" spans="5:5" ht="14.25" customHeight="1" x14ac:dyDescent="0.3">
      <c r="E817" s="16"/>
    </row>
    <row r="818" spans="5:5" ht="14.25" customHeight="1" x14ac:dyDescent="0.3">
      <c r="E818" s="16"/>
    </row>
    <row r="819" spans="5:5" ht="14.25" customHeight="1" x14ac:dyDescent="0.3">
      <c r="E819" s="16"/>
    </row>
    <row r="820" spans="5:5" ht="14.25" customHeight="1" x14ac:dyDescent="0.3">
      <c r="E820" s="16"/>
    </row>
    <row r="821" spans="5:5" ht="14.25" customHeight="1" x14ac:dyDescent="0.3">
      <c r="E821" s="16"/>
    </row>
    <row r="822" spans="5:5" ht="14.25" customHeight="1" x14ac:dyDescent="0.3">
      <c r="E822" s="16"/>
    </row>
    <row r="823" spans="5:5" ht="14.25" customHeight="1" x14ac:dyDescent="0.3">
      <c r="E823" s="16"/>
    </row>
    <row r="824" spans="5:5" ht="14.25" customHeight="1" x14ac:dyDescent="0.3">
      <c r="E824" s="16"/>
    </row>
    <row r="825" spans="5:5" ht="14.25" customHeight="1" x14ac:dyDescent="0.3">
      <c r="E825" s="16"/>
    </row>
    <row r="826" spans="5:5" ht="14.25" customHeight="1" x14ac:dyDescent="0.3">
      <c r="E826" s="16"/>
    </row>
    <row r="827" spans="5:5" ht="14.25" customHeight="1" x14ac:dyDescent="0.3">
      <c r="E827" s="16"/>
    </row>
    <row r="828" spans="5:5" ht="14.25" customHeight="1" x14ac:dyDescent="0.3">
      <c r="E828" s="16"/>
    </row>
    <row r="829" spans="5:5" ht="14.25" customHeight="1" x14ac:dyDescent="0.3">
      <c r="E829" s="16"/>
    </row>
    <row r="830" spans="5:5" ht="14.25" customHeight="1" x14ac:dyDescent="0.3">
      <c r="E830" s="16"/>
    </row>
    <row r="831" spans="5:5" ht="14.25" customHeight="1" x14ac:dyDescent="0.3">
      <c r="E831" s="16"/>
    </row>
    <row r="832" spans="5:5" ht="14.25" customHeight="1" x14ac:dyDescent="0.3">
      <c r="E832" s="16"/>
    </row>
    <row r="833" spans="5:5" ht="14.25" customHeight="1" x14ac:dyDescent="0.3">
      <c r="E833" s="16"/>
    </row>
    <row r="834" spans="5:5" ht="14.25" customHeight="1" x14ac:dyDescent="0.3">
      <c r="E834" s="16"/>
    </row>
    <row r="835" spans="5:5" ht="14.25" customHeight="1" x14ac:dyDescent="0.3">
      <c r="E835" s="16"/>
    </row>
    <row r="836" spans="5:5" ht="14.25" customHeight="1" x14ac:dyDescent="0.3">
      <c r="E836" s="16"/>
    </row>
    <row r="837" spans="5:5" ht="14.25" customHeight="1" x14ac:dyDescent="0.3">
      <c r="E837" s="16"/>
    </row>
    <row r="838" spans="5:5" ht="14.25" customHeight="1" x14ac:dyDescent="0.3">
      <c r="E838" s="16"/>
    </row>
    <row r="839" spans="5:5" ht="14.25" customHeight="1" x14ac:dyDescent="0.3">
      <c r="E839" s="16"/>
    </row>
    <row r="840" spans="5:5" ht="14.25" customHeight="1" x14ac:dyDescent="0.3">
      <c r="E840" s="16"/>
    </row>
    <row r="841" spans="5:5" ht="14.25" customHeight="1" x14ac:dyDescent="0.3">
      <c r="E841" s="16"/>
    </row>
    <row r="842" spans="5:5" ht="14.25" customHeight="1" x14ac:dyDescent="0.3">
      <c r="E842" s="16"/>
    </row>
    <row r="843" spans="5:5" ht="14.25" customHeight="1" x14ac:dyDescent="0.3">
      <c r="E843" s="16"/>
    </row>
    <row r="844" spans="5:5" ht="14.25" customHeight="1" x14ac:dyDescent="0.3">
      <c r="E844" s="16"/>
    </row>
    <row r="845" spans="5:5" ht="14.25" customHeight="1" x14ac:dyDescent="0.3">
      <c r="E845" s="16"/>
    </row>
    <row r="846" spans="5:5" ht="14.25" customHeight="1" x14ac:dyDescent="0.3">
      <c r="E846" s="16"/>
    </row>
    <row r="847" spans="5:5" ht="14.25" customHeight="1" x14ac:dyDescent="0.3">
      <c r="E847" s="16"/>
    </row>
    <row r="848" spans="5:5" ht="14.25" customHeight="1" x14ac:dyDescent="0.3">
      <c r="E848" s="16"/>
    </row>
    <row r="849" spans="5:5" ht="14.25" customHeight="1" x14ac:dyDescent="0.3">
      <c r="E849" s="16"/>
    </row>
    <row r="850" spans="5:5" ht="14.25" customHeight="1" x14ac:dyDescent="0.3">
      <c r="E850" s="16"/>
    </row>
    <row r="851" spans="5:5" ht="14.25" customHeight="1" x14ac:dyDescent="0.3">
      <c r="E851" s="16"/>
    </row>
    <row r="852" spans="5:5" ht="14.25" customHeight="1" x14ac:dyDescent="0.3">
      <c r="E852" s="16"/>
    </row>
    <row r="853" spans="5:5" ht="14.25" customHeight="1" x14ac:dyDescent="0.3">
      <c r="E853" s="16"/>
    </row>
    <row r="854" spans="5:5" ht="14.25" customHeight="1" x14ac:dyDescent="0.3">
      <c r="E854" s="16"/>
    </row>
    <row r="855" spans="5:5" ht="14.25" customHeight="1" x14ac:dyDescent="0.3">
      <c r="E855" s="16"/>
    </row>
    <row r="856" spans="5:5" ht="14.25" customHeight="1" x14ac:dyDescent="0.3">
      <c r="E856" s="16"/>
    </row>
    <row r="857" spans="5:5" ht="14.25" customHeight="1" x14ac:dyDescent="0.3">
      <c r="E857" s="16"/>
    </row>
    <row r="858" spans="5:5" ht="14.25" customHeight="1" x14ac:dyDescent="0.3">
      <c r="E858" s="16"/>
    </row>
    <row r="859" spans="5:5" ht="14.25" customHeight="1" x14ac:dyDescent="0.3">
      <c r="E859" s="16"/>
    </row>
    <row r="860" spans="5:5" ht="14.25" customHeight="1" x14ac:dyDescent="0.3">
      <c r="E860" s="16"/>
    </row>
    <row r="861" spans="5:5" ht="14.25" customHeight="1" x14ac:dyDescent="0.3">
      <c r="E861" s="16"/>
    </row>
    <row r="862" spans="5:5" ht="14.25" customHeight="1" x14ac:dyDescent="0.3">
      <c r="E862" s="16"/>
    </row>
    <row r="863" spans="5:5" ht="14.25" customHeight="1" x14ac:dyDescent="0.3">
      <c r="E863" s="16"/>
    </row>
    <row r="864" spans="5:5" ht="14.25" customHeight="1" x14ac:dyDescent="0.3">
      <c r="E864" s="16"/>
    </row>
    <row r="865" spans="5:5" ht="14.25" customHeight="1" x14ac:dyDescent="0.3">
      <c r="E865" s="16"/>
    </row>
    <row r="866" spans="5:5" ht="14.25" customHeight="1" x14ac:dyDescent="0.3">
      <c r="E866" s="16"/>
    </row>
    <row r="867" spans="5:5" ht="14.25" customHeight="1" x14ac:dyDescent="0.3">
      <c r="E867" s="16"/>
    </row>
    <row r="868" spans="5:5" ht="14.25" customHeight="1" x14ac:dyDescent="0.3">
      <c r="E868" s="16"/>
    </row>
    <row r="869" spans="5:5" ht="14.25" customHeight="1" x14ac:dyDescent="0.3">
      <c r="E869" s="16"/>
    </row>
    <row r="870" spans="5:5" ht="14.25" customHeight="1" x14ac:dyDescent="0.3">
      <c r="E870" s="16"/>
    </row>
    <row r="871" spans="5:5" ht="14.25" customHeight="1" x14ac:dyDescent="0.3">
      <c r="E871" s="16"/>
    </row>
    <row r="872" spans="5:5" ht="14.25" customHeight="1" x14ac:dyDescent="0.3">
      <c r="E872" s="16"/>
    </row>
    <row r="873" spans="5:5" ht="14.25" customHeight="1" x14ac:dyDescent="0.3">
      <c r="E873" s="16"/>
    </row>
    <row r="874" spans="5:5" ht="14.25" customHeight="1" x14ac:dyDescent="0.3">
      <c r="E874" s="16"/>
    </row>
    <row r="875" spans="5:5" ht="14.25" customHeight="1" x14ac:dyDescent="0.3">
      <c r="E875" s="16"/>
    </row>
    <row r="876" spans="5:5" ht="14.25" customHeight="1" x14ac:dyDescent="0.3">
      <c r="E876" s="16"/>
    </row>
    <row r="877" spans="5:5" ht="14.25" customHeight="1" x14ac:dyDescent="0.3">
      <c r="E877" s="16"/>
    </row>
    <row r="878" spans="5:5" ht="14.25" customHeight="1" x14ac:dyDescent="0.3">
      <c r="E878" s="16"/>
    </row>
    <row r="879" spans="5:5" ht="14.25" customHeight="1" x14ac:dyDescent="0.3">
      <c r="E879" s="16"/>
    </row>
    <row r="880" spans="5:5" ht="14.25" customHeight="1" x14ac:dyDescent="0.3">
      <c r="E880" s="16"/>
    </row>
    <row r="881" spans="5:5" ht="14.25" customHeight="1" x14ac:dyDescent="0.3">
      <c r="E881" s="16"/>
    </row>
    <row r="882" spans="5:5" ht="14.25" customHeight="1" x14ac:dyDescent="0.3">
      <c r="E882" s="16"/>
    </row>
    <row r="883" spans="5:5" ht="14.25" customHeight="1" x14ac:dyDescent="0.3">
      <c r="E883" s="16"/>
    </row>
    <row r="884" spans="5:5" ht="14.25" customHeight="1" x14ac:dyDescent="0.3">
      <c r="E884" s="16"/>
    </row>
    <row r="885" spans="5:5" ht="14.25" customHeight="1" x14ac:dyDescent="0.3">
      <c r="E885" s="16"/>
    </row>
    <row r="886" spans="5:5" ht="14.25" customHeight="1" x14ac:dyDescent="0.3">
      <c r="E886" s="16"/>
    </row>
    <row r="887" spans="5:5" ht="14.25" customHeight="1" x14ac:dyDescent="0.3">
      <c r="E887" s="16"/>
    </row>
    <row r="888" spans="5:5" ht="14.25" customHeight="1" x14ac:dyDescent="0.3">
      <c r="E888" s="16"/>
    </row>
    <row r="889" spans="5:5" ht="14.25" customHeight="1" x14ac:dyDescent="0.3">
      <c r="E889" s="16"/>
    </row>
    <row r="890" spans="5:5" ht="14.25" customHeight="1" x14ac:dyDescent="0.3">
      <c r="E890" s="16"/>
    </row>
    <row r="891" spans="5:5" ht="14.25" customHeight="1" x14ac:dyDescent="0.3">
      <c r="E891" s="16"/>
    </row>
    <row r="892" spans="5:5" ht="14.25" customHeight="1" x14ac:dyDescent="0.3">
      <c r="E892" s="16"/>
    </row>
    <row r="893" spans="5:5" ht="14.25" customHeight="1" x14ac:dyDescent="0.3">
      <c r="E893" s="16"/>
    </row>
    <row r="894" spans="5:5" ht="14.25" customHeight="1" x14ac:dyDescent="0.3">
      <c r="E894" s="16"/>
    </row>
    <row r="895" spans="5:5" ht="14.25" customHeight="1" x14ac:dyDescent="0.3">
      <c r="E895" s="16"/>
    </row>
    <row r="896" spans="5:5" ht="14.25" customHeight="1" x14ac:dyDescent="0.3">
      <c r="E896" s="16"/>
    </row>
    <row r="897" spans="5:5" ht="14.25" customHeight="1" x14ac:dyDescent="0.3">
      <c r="E897" s="16"/>
    </row>
    <row r="898" spans="5:5" ht="14.25" customHeight="1" x14ac:dyDescent="0.3">
      <c r="E898" s="16"/>
    </row>
    <row r="899" spans="5:5" ht="14.25" customHeight="1" x14ac:dyDescent="0.3">
      <c r="E899" s="16"/>
    </row>
    <row r="900" spans="5:5" ht="14.25" customHeight="1" x14ac:dyDescent="0.3">
      <c r="E900" s="16"/>
    </row>
    <row r="901" spans="5:5" ht="14.25" customHeight="1" x14ac:dyDescent="0.3">
      <c r="E901" s="16"/>
    </row>
    <row r="902" spans="5:5" ht="14.25" customHeight="1" x14ac:dyDescent="0.3">
      <c r="E902" s="16"/>
    </row>
    <row r="903" spans="5:5" ht="14.25" customHeight="1" x14ac:dyDescent="0.3">
      <c r="E903" s="16"/>
    </row>
    <row r="904" spans="5:5" ht="14.25" customHeight="1" x14ac:dyDescent="0.3">
      <c r="E904" s="16"/>
    </row>
    <row r="905" spans="5:5" ht="14.25" customHeight="1" x14ac:dyDescent="0.3">
      <c r="E905" s="16"/>
    </row>
    <row r="906" spans="5:5" ht="14.25" customHeight="1" x14ac:dyDescent="0.3">
      <c r="E906" s="16"/>
    </row>
    <row r="907" spans="5:5" ht="14.25" customHeight="1" x14ac:dyDescent="0.3">
      <c r="E907" s="16"/>
    </row>
    <row r="908" spans="5:5" ht="14.25" customHeight="1" x14ac:dyDescent="0.3">
      <c r="E908" s="16"/>
    </row>
    <row r="909" spans="5:5" ht="14.25" customHeight="1" x14ac:dyDescent="0.3">
      <c r="E909" s="16"/>
    </row>
    <row r="910" spans="5:5" ht="14.25" customHeight="1" x14ac:dyDescent="0.3">
      <c r="E910" s="16"/>
    </row>
    <row r="911" spans="5:5" ht="14.25" customHeight="1" x14ac:dyDescent="0.3">
      <c r="E911" s="16"/>
    </row>
    <row r="912" spans="5:5" ht="14.25" customHeight="1" x14ac:dyDescent="0.3">
      <c r="E912" s="16"/>
    </row>
    <row r="913" spans="5:5" ht="14.25" customHeight="1" x14ac:dyDescent="0.3">
      <c r="E913" s="16"/>
    </row>
    <row r="914" spans="5:5" ht="14.25" customHeight="1" x14ac:dyDescent="0.3">
      <c r="E914" s="16"/>
    </row>
    <row r="915" spans="5:5" ht="14.25" customHeight="1" x14ac:dyDescent="0.3">
      <c r="E915" s="16"/>
    </row>
    <row r="916" spans="5:5" ht="14.25" customHeight="1" x14ac:dyDescent="0.3">
      <c r="E916" s="16"/>
    </row>
    <row r="917" spans="5:5" ht="14.25" customHeight="1" x14ac:dyDescent="0.3">
      <c r="E917" s="16"/>
    </row>
    <row r="918" spans="5:5" ht="14.25" customHeight="1" x14ac:dyDescent="0.3">
      <c r="E918" s="16"/>
    </row>
    <row r="919" spans="5:5" ht="14.25" customHeight="1" x14ac:dyDescent="0.3">
      <c r="E919" s="16"/>
    </row>
    <row r="920" spans="5:5" ht="14.25" customHeight="1" x14ac:dyDescent="0.3">
      <c r="E920" s="16"/>
    </row>
    <row r="921" spans="5:5" ht="14.25" customHeight="1" x14ac:dyDescent="0.3">
      <c r="E921" s="16"/>
    </row>
    <row r="922" spans="5:5" ht="14.25" customHeight="1" x14ac:dyDescent="0.3">
      <c r="E922" s="16"/>
    </row>
    <row r="923" spans="5:5" ht="14.25" customHeight="1" x14ac:dyDescent="0.3">
      <c r="E923" s="16"/>
    </row>
    <row r="924" spans="5:5" ht="14.25" customHeight="1" x14ac:dyDescent="0.3">
      <c r="E924" s="16"/>
    </row>
    <row r="925" spans="5:5" ht="14.25" customHeight="1" x14ac:dyDescent="0.3">
      <c r="E925" s="16"/>
    </row>
    <row r="926" spans="5:5" ht="14.25" customHeight="1" x14ac:dyDescent="0.3">
      <c r="E926" s="16"/>
    </row>
    <row r="927" spans="5:5" ht="14.25" customHeight="1" x14ac:dyDescent="0.3">
      <c r="E927" s="16"/>
    </row>
    <row r="928" spans="5:5" ht="14.25" customHeight="1" x14ac:dyDescent="0.3">
      <c r="E928" s="16"/>
    </row>
    <row r="929" spans="5:5" ht="14.25" customHeight="1" x14ac:dyDescent="0.3">
      <c r="E929" s="16"/>
    </row>
    <row r="930" spans="5:5" ht="14.25" customHeight="1" x14ac:dyDescent="0.3">
      <c r="E930" s="16"/>
    </row>
    <row r="931" spans="5:5" ht="14.25" customHeight="1" x14ac:dyDescent="0.3">
      <c r="E931" s="16"/>
    </row>
    <row r="932" spans="5:5" ht="14.25" customHeight="1" x14ac:dyDescent="0.3">
      <c r="E932" s="16"/>
    </row>
    <row r="933" spans="5:5" ht="14.25" customHeight="1" x14ac:dyDescent="0.3">
      <c r="E933" s="16"/>
    </row>
    <row r="934" spans="5:5" ht="14.25" customHeight="1" x14ac:dyDescent="0.3">
      <c r="E934" s="16"/>
    </row>
    <row r="935" spans="5:5" ht="14.25" customHeight="1" x14ac:dyDescent="0.3">
      <c r="E935" s="16"/>
    </row>
    <row r="936" spans="5:5" ht="14.25" customHeight="1" x14ac:dyDescent="0.3">
      <c r="E936" s="16"/>
    </row>
    <row r="937" spans="5:5" ht="14.25" customHeight="1" x14ac:dyDescent="0.3">
      <c r="E937" s="16"/>
    </row>
    <row r="938" spans="5:5" ht="14.25" customHeight="1" x14ac:dyDescent="0.3">
      <c r="E938" s="16"/>
    </row>
    <row r="939" spans="5:5" ht="14.25" customHeight="1" x14ac:dyDescent="0.3">
      <c r="E939" s="16"/>
    </row>
    <row r="940" spans="5:5" ht="14.25" customHeight="1" x14ac:dyDescent="0.3">
      <c r="E940" s="16"/>
    </row>
    <row r="941" spans="5:5" ht="14.25" customHeight="1" x14ac:dyDescent="0.3">
      <c r="E941" s="16"/>
    </row>
    <row r="942" spans="5:5" ht="14.25" customHeight="1" x14ac:dyDescent="0.3">
      <c r="E942" s="16"/>
    </row>
    <row r="943" spans="5:5" ht="14.25" customHeight="1" x14ac:dyDescent="0.3">
      <c r="E943" s="16"/>
    </row>
    <row r="944" spans="5:5" ht="14.25" customHeight="1" x14ac:dyDescent="0.3">
      <c r="E944" s="16"/>
    </row>
    <row r="945" spans="5:5" ht="14.25" customHeight="1" x14ac:dyDescent="0.3">
      <c r="E945" s="16"/>
    </row>
    <row r="946" spans="5:5" ht="14.25" customHeight="1" x14ac:dyDescent="0.3">
      <c r="E946" s="16"/>
    </row>
    <row r="947" spans="5:5" ht="14.25" customHeight="1" x14ac:dyDescent="0.3">
      <c r="E947" s="16"/>
    </row>
    <row r="948" spans="5:5" ht="14.25" customHeight="1" x14ac:dyDescent="0.3">
      <c r="E948" s="16"/>
    </row>
    <row r="949" spans="5:5" ht="14.25" customHeight="1" x14ac:dyDescent="0.3">
      <c r="E949" s="16"/>
    </row>
    <row r="950" spans="5:5" ht="14.25" customHeight="1" x14ac:dyDescent="0.3">
      <c r="E950" s="16"/>
    </row>
    <row r="951" spans="5:5" ht="14.25" customHeight="1" x14ac:dyDescent="0.3">
      <c r="E951" s="16"/>
    </row>
    <row r="952" spans="5:5" ht="14.25" customHeight="1" x14ac:dyDescent="0.3">
      <c r="E952" s="16"/>
    </row>
    <row r="953" spans="5:5" ht="14.25" customHeight="1" x14ac:dyDescent="0.3">
      <c r="E953" s="16"/>
    </row>
    <row r="954" spans="5:5" ht="14.25" customHeight="1" x14ac:dyDescent="0.3">
      <c r="E954" s="16"/>
    </row>
    <row r="955" spans="5:5" ht="14.25" customHeight="1" x14ac:dyDescent="0.3">
      <c r="E955" s="16"/>
    </row>
    <row r="956" spans="5:5" ht="14.25" customHeight="1" x14ac:dyDescent="0.3">
      <c r="E956" s="16"/>
    </row>
    <row r="957" spans="5:5" ht="14.25" customHeight="1" x14ac:dyDescent="0.3">
      <c r="E957" s="16"/>
    </row>
    <row r="958" spans="5:5" ht="14.25" customHeight="1" x14ac:dyDescent="0.3">
      <c r="E958" s="16"/>
    </row>
    <row r="959" spans="5:5" ht="14.25" customHeight="1" x14ac:dyDescent="0.3">
      <c r="E959" s="16"/>
    </row>
    <row r="960" spans="5:5" ht="14.25" customHeight="1" x14ac:dyDescent="0.3">
      <c r="E960" s="16"/>
    </row>
    <row r="961" spans="5:5" ht="14.25" customHeight="1" x14ac:dyDescent="0.3">
      <c r="E961" s="16"/>
    </row>
    <row r="962" spans="5:5" ht="14.25" customHeight="1" x14ac:dyDescent="0.3">
      <c r="E962" s="16"/>
    </row>
    <row r="963" spans="5:5" ht="14.25" customHeight="1" x14ac:dyDescent="0.3">
      <c r="E963" s="16"/>
    </row>
    <row r="964" spans="5:5" ht="14.25" customHeight="1" x14ac:dyDescent="0.3">
      <c r="E964" s="16"/>
    </row>
    <row r="965" spans="5:5" ht="14.25" customHeight="1" x14ac:dyDescent="0.3">
      <c r="E965" s="16"/>
    </row>
    <row r="966" spans="5:5" ht="14.25" customHeight="1" x14ac:dyDescent="0.3">
      <c r="E966" s="16"/>
    </row>
    <row r="967" spans="5:5" ht="14.25" customHeight="1" x14ac:dyDescent="0.3">
      <c r="E967" s="16"/>
    </row>
    <row r="968" spans="5:5" ht="14.25" customHeight="1" x14ac:dyDescent="0.3">
      <c r="E968" s="16"/>
    </row>
    <row r="969" spans="5:5" ht="14.25" customHeight="1" x14ac:dyDescent="0.3">
      <c r="E969" s="16"/>
    </row>
    <row r="970" spans="5:5" ht="14.25" customHeight="1" x14ac:dyDescent="0.3">
      <c r="E970" s="16"/>
    </row>
    <row r="971" spans="5:5" ht="14.25" customHeight="1" x14ac:dyDescent="0.3">
      <c r="E971" s="16"/>
    </row>
    <row r="972" spans="5:5" ht="14.25" customHeight="1" x14ac:dyDescent="0.3">
      <c r="E972" s="16"/>
    </row>
    <row r="973" spans="5:5" ht="14.25" customHeight="1" x14ac:dyDescent="0.3">
      <c r="E973" s="16"/>
    </row>
    <row r="974" spans="5:5" ht="14.25" customHeight="1" x14ac:dyDescent="0.3">
      <c r="E974" s="16"/>
    </row>
    <row r="975" spans="5:5" ht="14.25" customHeight="1" x14ac:dyDescent="0.3">
      <c r="E975" s="16"/>
    </row>
    <row r="976" spans="5:5" ht="14.25" customHeight="1" x14ac:dyDescent="0.3">
      <c r="E976" s="16"/>
    </row>
    <row r="977" spans="5:5" ht="14.25" customHeight="1" x14ac:dyDescent="0.3">
      <c r="E977" s="16"/>
    </row>
    <row r="978" spans="5:5" ht="14.25" customHeight="1" x14ac:dyDescent="0.3">
      <c r="E978" s="16"/>
    </row>
    <row r="979" spans="5:5" ht="14.25" customHeight="1" x14ac:dyDescent="0.3">
      <c r="E979" s="16"/>
    </row>
    <row r="980" spans="5:5" ht="14.25" customHeight="1" x14ac:dyDescent="0.3">
      <c r="E980" s="16"/>
    </row>
    <row r="981" spans="5:5" ht="14.25" customHeight="1" x14ac:dyDescent="0.3">
      <c r="E981" s="16"/>
    </row>
    <row r="982" spans="5:5" ht="14.25" customHeight="1" x14ac:dyDescent="0.3">
      <c r="E982" s="16"/>
    </row>
    <row r="983" spans="5:5" ht="14.25" customHeight="1" x14ac:dyDescent="0.3">
      <c r="E983" s="16"/>
    </row>
    <row r="984" spans="5:5" ht="14.25" customHeight="1" x14ac:dyDescent="0.3">
      <c r="E984" s="16"/>
    </row>
    <row r="985" spans="5:5" ht="14.25" customHeight="1" x14ac:dyDescent="0.3">
      <c r="E985" s="16"/>
    </row>
    <row r="986" spans="5:5" ht="14.25" customHeight="1" x14ac:dyDescent="0.3">
      <c r="E986" s="16"/>
    </row>
    <row r="987" spans="5:5" ht="14.25" customHeight="1" x14ac:dyDescent="0.3">
      <c r="E987" s="16"/>
    </row>
    <row r="988" spans="5:5" ht="14.25" customHeight="1" x14ac:dyDescent="0.3">
      <c r="E988" s="16"/>
    </row>
    <row r="989" spans="5:5" ht="14.25" customHeight="1" x14ac:dyDescent="0.3">
      <c r="E989" s="16"/>
    </row>
    <row r="990" spans="5:5" ht="14.25" customHeight="1" x14ac:dyDescent="0.3">
      <c r="E990" s="16"/>
    </row>
    <row r="991" spans="5:5" ht="14.25" customHeight="1" x14ac:dyDescent="0.3">
      <c r="E991" s="16"/>
    </row>
    <row r="992" spans="5:5" ht="14.25" customHeight="1" x14ac:dyDescent="0.3">
      <c r="E992" s="16"/>
    </row>
  </sheetData>
  <autoFilter ref="A4:H228" xr:uid="{00000000-0009-0000-0000-000001000000}"/>
  <customSheetViews>
    <customSheetView guid="{51C0C232-6E03-4EB7-972D-3BE456B526E3}" filter="1" showAutoFilter="1">
      <pageMargins left="0" right="0" top="0" bottom="0" header="0" footer="0"/>
      <autoFilter ref="A4:F211" xr:uid="{864732A5-B113-4FF1-B5E7-9F75AB10273E}"/>
      <extLst>
        <ext uri="GoogleSheetsCustomDataVersion1">
          <go:sheetsCustomData xmlns:go="http://customooxmlschemas.google.com/" filterViewId="686355489"/>
        </ext>
      </extLst>
    </customSheetView>
    <customSheetView guid="{09F96E7B-7787-47EF-96CB-F45B6B45E807}" filter="1" showAutoFilter="1">
      <pageMargins left="0" right="0" top="0" bottom="0" header="0" footer="0"/>
      <autoFilter ref="A4:F211" xr:uid="{0AE4DB34-B161-428C-A6FC-65EA45B97A78}"/>
      <extLst>
        <ext uri="GoogleSheetsCustomDataVersion1">
          <go:sheetsCustomData xmlns:go="http://customooxmlschemas.google.com/" filterViewId="622033767"/>
        </ext>
      </extLst>
    </customSheetView>
  </customSheetViews>
  <mergeCells count="3">
    <mergeCell ref="B1:B2"/>
    <mergeCell ref="C1:E2"/>
    <mergeCell ref="C3:E3"/>
  </mergeCell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1090"/>
  <sheetViews>
    <sheetView tabSelected="1" zoomScale="85" zoomScaleNormal="85" workbookViewId="0">
      <pane ySplit="6" topLeftCell="A7" activePane="bottomLeft" state="frozen"/>
      <selection pane="bottomLeft" activeCell="G2" sqref="G2"/>
    </sheetView>
  </sheetViews>
  <sheetFormatPr baseColWidth="10" defaultColWidth="14.44140625" defaultRowHeight="15" customHeight="1" x14ac:dyDescent="0.3"/>
  <cols>
    <col min="1" max="1" width="10" customWidth="1"/>
    <col min="2" max="2" width="18.109375" customWidth="1"/>
    <col min="3" max="3" width="38.6640625" customWidth="1"/>
    <col min="4" max="4" width="51.109375" customWidth="1"/>
    <col min="5" max="5" width="15" customWidth="1"/>
    <col min="6" max="6" width="18.109375" customWidth="1"/>
    <col min="7" max="7" width="12.88671875" customWidth="1"/>
    <col min="9" max="9" width="14.109375" customWidth="1"/>
    <col min="10" max="12" width="0" hidden="1" customWidth="1"/>
    <col min="13" max="13" width="18.109375" hidden="1" customWidth="1"/>
    <col min="14" max="14" width="97.88671875" hidden="1" customWidth="1"/>
    <col min="15" max="15" width="43.44140625" hidden="1" customWidth="1"/>
    <col min="16" max="16" width="67.44140625" hidden="1" customWidth="1"/>
    <col min="17" max="17" width="23.44140625" hidden="1" customWidth="1"/>
    <col min="18" max="23" width="0" hidden="1" customWidth="1"/>
  </cols>
  <sheetData>
    <row r="1" spans="1:23" ht="14.25" customHeight="1" x14ac:dyDescent="0.3">
      <c r="A1" s="17"/>
      <c r="B1" s="17"/>
      <c r="C1" s="18"/>
      <c r="D1" s="18"/>
      <c r="E1" s="18"/>
      <c r="F1" s="18"/>
      <c r="G1" s="18"/>
      <c r="H1" s="18"/>
      <c r="I1" s="18"/>
      <c r="J1" s="19"/>
      <c r="K1" s="19"/>
      <c r="L1" s="20"/>
      <c r="M1" s="21"/>
    </row>
    <row r="2" spans="1:23" ht="14.25" customHeight="1" x14ac:dyDescent="0.3">
      <c r="A2" s="17"/>
      <c r="B2" s="17"/>
      <c r="C2" s="18"/>
      <c r="D2" s="18"/>
      <c r="E2" s="18"/>
      <c r="F2" s="18"/>
      <c r="G2" s="18"/>
      <c r="H2" s="18"/>
      <c r="I2" s="18"/>
      <c r="J2" s="19"/>
      <c r="K2" s="19"/>
      <c r="L2" s="20"/>
      <c r="M2" s="21"/>
    </row>
    <row r="3" spans="1:23" ht="13.5" customHeight="1" x14ac:dyDescent="0.3">
      <c r="A3" s="17"/>
      <c r="B3" s="17"/>
      <c r="C3" s="18"/>
      <c r="D3" s="18"/>
      <c r="E3" s="18"/>
      <c r="F3" s="18"/>
      <c r="G3" s="18"/>
      <c r="H3" s="18"/>
      <c r="I3" s="18"/>
      <c r="J3" s="19"/>
      <c r="K3" s="19"/>
      <c r="L3" s="20"/>
      <c r="M3" s="21"/>
    </row>
    <row r="4" spans="1:23" ht="14.25" customHeight="1" x14ac:dyDescent="0.3">
      <c r="A4" s="17"/>
      <c r="B4" s="17"/>
      <c r="C4" s="18"/>
      <c r="D4" s="18"/>
      <c r="E4" s="18"/>
      <c r="F4" s="18"/>
      <c r="G4" s="18"/>
      <c r="H4" s="18"/>
      <c r="I4" s="18"/>
      <c r="J4" s="19"/>
      <c r="K4" s="19"/>
      <c r="L4" s="20"/>
      <c r="M4" s="21"/>
    </row>
    <row r="5" spans="1:23" ht="14.25" customHeight="1" x14ac:dyDescent="0.3">
      <c r="A5" s="17"/>
      <c r="B5" s="17"/>
      <c r="C5" s="190"/>
      <c r="D5" s="186"/>
      <c r="E5" s="186"/>
      <c r="F5" s="186"/>
      <c r="G5" s="186"/>
      <c r="H5" s="18"/>
      <c r="I5" s="18"/>
      <c r="J5" s="19"/>
      <c r="K5" s="19"/>
      <c r="L5" s="20"/>
      <c r="M5" s="21"/>
    </row>
    <row r="6" spans="1:23" ht="50.25" customHeight="1" x14ac:dyDescent="0.3">
      <c r="A6" s="22" t="s">
        <v>593</v>
      </c>
      <c r="B6" s="22" t="s">
        <v>594</v>
      </c>
      <c r="C6" s="23" t="s">
        <v>595</v>
      </c>
      <c r="D6" s="22" t="s">
        <v>596</v>
      </c>
      <c r="E6" s="22" t="s">
        <v>597</v>
      </c>
      <c r="F6" s="22" t="s">
        <v>74</v>
      </c>
      <c r="G6" s="22" t="s">
        <v>598</v>
      </c>
      <c r="H6" s="24" t="s">
        <v>599</v>
      </c>
      <c r="I6" s="25" t="s">
        <v>600</v>
      </c>
      <c r="J6" s="26" t="s">
        <v>601</v>
      </c>
      <c r="K6" s="26" t="s">
        <v>602</v>
      </c>
      <c r="L6" s="22" t="s">
        <v>603</v>
      </c>
      <c r="M6" s="22" t="s">
        <v>604</v>
      </c>
      <c r="N6" s="22" t="s">
        <v>605</v>
      </c>
      <c r="O6" s="27" t="s">
        <v>606</v>
      </c>
      <c r="P6" s="27" t="s">
        <v>607</v>
      </c>
      <c r="Q6" s="27" t="s">
        <v>608</v>
      </c>
      <c r="R6" s="27" t="s">
        <v>609</v>
      </c>
      <c r="S6" s="28" t="s">
        <v>610</v>
      </c>
      <c r="T6" s="28" t="s">
        <v>611</v>
      </c>
      <c r="U6" s="29" t="s">
        <v>612</v>
      </c>
      <c r="V6" s="22" t="s">
        <v>613</v>
      </c>
      <c r="W6" s="22" t="s">
        <v>614</v>
      </c>
    </row>
    <row r="7" spans="1:23" ht="28.8" x14ac:dyDescent="0.3">
      <c r="A7" s="30">
        <v>1</v>
      </c>
      <c r="B7" s="31" t="s">
        <v>14</v>
      </c>
      <c r="C7" s="32" t="s">
        <v>76</v>
      </c>
      <c r="D7" s="33" t="s">
        <v>77</v>
      </c>
      <c r="E7" s="55" t="s">
        <v>78</v>
      </c>
      <c r="F7" s="55" t="s">
        <v>79</v>
      </c>
      <c r="G7" s="143" t="str">
        <f>VLOOKUP(D7:D228,'Catálogo de actividades'!B5:E229,4,FALSE)</f>
        <v>1.1</v>
      </c>
      <c r="H7" s="48">
        <v>44774</v>
      </c>
      <c r="I7" s="35">
        <v>44897</v>
      </c>
      <c r="J7" s="35">
        <v>44774</v>
      </c>
      <c r="K7" s="35">
        <v>44830</v>
      </c>
      <c r="L7" s="36">
        <f ca="1">IF(OR(AND(ISNUMBER(J7),ISBLANK(K7)),AND(ISBLANK(J7),ISBLANK(K7)),AND(ISNUMBER(J7),ISNUMBER(K7)),),IF(OR(AND(ISBLANK(J7),ISBLANK(K7)),AND(J7&gt;Fecha!$A$1,ISBLANK(K7))),1,IF(AND(NOT(ISBLANK(J7)),NOT(ISBLANK(K7)),K7&lt;=I7),2,IF(AND(NOT(ISBLANK(J7)),NOT(ISBLANK(K7)),K7&gt;I7),3,IF(AND(NOT(ISBLANK(J7)),ISBLANK(K7),J7&lt;=Fecha!$A$1,I7&gt;=Fecha!$A$1),4,IF(AND(NOT(ISBLANK(J7)),ISBLANK(K7),J7&lt;=Fecha!$A$1,I7&lt;Fecha!$A$1),5,0))))),"ERROR")</f>
        <v>2</v>
      </c>
      <c r="M7" s="37" t="str">
        <f t="shared" ref="M7:M261" ca="1" si="0">IF(L7=1,"Por iniciar",IF(L7=2,"Concluida dentro de plazo",IF(L7=3,"Concluida fuera de plazo",IF(L7=4,"En proceso dentro de plazo",IF(L7=5,"En proceso fuera de plazo","")))))</f>
        <v>Concluida dentro de plazo</v>
      </c>
      <c r="N7" s="38" t="s">
        <v>615</v>
      </c>
      <c r="O7" s="39" t="s">
        <v>616</v>
      </c>
      <c r="P7" s="40"/>
      <c r="Q7" s="40" t="s">
        <v>617</v>
      </c>
      <c r="R7" s="40"/>
      <c r="S7" s="41"/>
      <c r="T7" s="40"/>
      <c r="U7" s="42"/>
      <c r="V7" s="40"/>
      <c r="W7" s="40"/>
    </row>
    <row r="8" spans="1:23" ht="28.8" x14ac:dyDescent="0.3">
      <c r="A8" s="30">
        <v>1</v>
      </c>
      <c r="B8" s="31" t="s">
        <v>14</v>
      </c>
      <c r="C8" s="32" t="s">
        <v>76</v>
      </c>
      <c r="D8" s="33" t="s">
        <v>81</v>
      </c>
      <c r="E8" s="55" t="s">
        <v>82</v>
      </c>
      <c r="F8" s="55" t="s">
        <v>83</v>
      </c>
      <c r="G8" s="143" t="str">
        <f>VLOOKUP(D8:D228,'Catálogo de actividades'!B6:E230,4,FALSE)</f>
        <v>1.2</v>
      </c>
      <c r="H8" s="48">
        <v>44867</v>
      </c>
      <c r="I8" s="35">
        <v>44909</v>
      </c>
      <c r="J8" s="43">
        <v>44867</v>
      </c>
      <c r="K8" s="43"/>
      <c r="L8" s="36">
        <f ca="1">IF(OR(AND(ISNUMBER(J8),ISBLANK(K8)),AND(ISBLANK(J8),ISBLANK(K8)),AND(ISNUMBER(J8),ISNUMBER(K8)),),IF(OR(AND(ISBLANK(J8),ISBLANK(K8)),AND(J8&gt;Fecha!$A$1,ISBLANK(K8))),1,IF(AND(NOT(ISBLANK(J8)),NOT(ISBLANK(K8)),K8&lt;=I8),2,IF(AND(NOT(ISBLANK(J8)),NOT(ISBLANK(K8)),K8&gt;I8),3,IF(AND(NOT(ISBLANK(J8)),ISBLANK(K8),J8&lt;=Fecha!$A$1,I8&gt;=Fecha!$A$1),4,IF(AND(NOT(ISBLANK(J8)),ISBLANK(K8),J8&lt;=Fecha!$A$1,I8&lt;Fecha!$A$1),5,0))))),"ERROR")</f>
        <v>4</v>
      </c>
      <c r="M8" s="36" t="str">
        <f t="shared" ca="1" si="0"/>
        <v>En proceso dentro de plazo</v>
      </c>
      <c r="N8" s="38" t="s">
        <v>618</v>
      </c>
      <c r="O8" s="40"/>
      <c r="P8" s="40"/>
      <c r="Q8" s="40"/>
      <c r="R8" s="40"/>
      <c r="S8" s="41"/>
      <c r="T8" s="40"/>
      <c r="U8" s="42"/>
      <c r="V8" s="40"/>
      <c r="W8" s="40"/>
    </row>
    <row r="9" spans="1:23" ht="14.4" x14ac:dyDescent="0.3">
      <c r="A9" s="30">
        <v>1</v>
      </c>
      <c r="B9" s="31" t="s">
        <v>14</v>
      </c>
      <c r="C9" s="32" t="s">
        <v>76</v>
      </c>
      <c r="D9" s="33" t="s">
        <v>85</v>
      </c>
      <c r="E9" s="55" t="s">
        <v>86</v>
      </c>
      <c r="F9" s="55" t="s">
        <v>79</v>
      </c>
      <c r="G9" s="143" t="str">
        <f>VLOOKUP(D9:D228,'Catálogo de actividades'!B7:E231,4,FALSE)</f>
        <v>1.3</v>
      </c>
      <c r="H9" s="48">
        <v>44927</v>
      </c>
      <c r="I9" s="35">
        <v>44927</v>
      </c>
      <c r="J9" s="43"/>
      <c r="K9" s="44"/>
      <c r="L9" s="36">
        <f ca="1">IF(OR(AND(ISNUMBER(J9),ISBLANK(K9)),AND(ISBLANK(J9),ISBLANK(K9)),AND(ISNUMBER(J9),ISNUMBER(K9)),),IF(OR(AND(ISBLANK(J9),ISBLANK(K9)),AND(J9&gt;Fecha!$A$1,ISBLANK(K9))),1,IF(AND(NOT(ISBLANK(J9)),NOT(ISBLANK(K9)),K9&lt;=I9),2,IF(AND(NOT(ISBLANK(J9)),NOT(ISBLANK(K9)),K9&gt;I9),3,IF(AND(NOT(ISBLANK(J9)),ISBLANK(K9),J9&lt;=Fecha!$A$1,I9&gt;=Fecha!$A$1),4,IF(AND(NOT(ISBLANK(J9)),ISBLANK(K9),J9&lt;=Fecha!$A$1,I9&lt;Fecha!$A$1),5,0))))),"ERROR")</f>
        <v>1</v>
      </c>
      <c r="M9" s="36" t="str">
        <f t="shared" ca="1" si="0"/>
        <v>Por iniciar</v>
      </c>
      <c r="N9" s="38"/>
      <c r="O9" s="45"/>
      <c r="P9" s="40"/>
      <c r="Q9" s="40"/>
      <c r="R9" s="40"/>
      <c r="S9" s="41"/>
      <c r="T9" s="40"/>
      <c r="U9" s="42"/>
      <c r="V9" s="40"/>
      <c r="W9" s="40"/>
    </row>
    <row r="10" spans="1:23" ht="28.8" x14ac:dyDescent="0.3">
      <c r="A10" s="30">
        <v>1</v>
      </c>
      <c r="B10" s="31" t="s">
        <v>14</v>
      </c>
      <c r="C10" s="32" t="s">
        <v>76</v>
      </c>
      <c r="D10" s="32" t="s">
        <v>88</v>
      </c>
      <c r="E10" s="55" t="s">
        <v>82</v>
      </c>
      <c r="F10" s="55" t="s">
        <v>83</v>
      </c>
      <c r="G10" s="143" t="str">
        <f>VLOOKUP(D10:D228,'Catálogo de actividades'!B8:E232,4,FALSE)</f>
        <v>1.4</v>
      </c>
      <c r="H10" s="48">
        <v>44942</v>
      </c>
      <c r="I10" s="35">
        <v>45081</v>
      </c>
      <c r="J10" s="43"/>
      <c r="K10" s="44"/>
      <c r="L10" s="36">
        <f ca="1">IF(OR(AND(ISNUMBER(J10),ISBLANK(K10)),AND(ISBLANK(J10),ISBLANK(K10)),AND(ISNUMBER(J10),ISNUMBER(K10)),),IF(OR(AND(ISBLANK(J10),ISBLANK(K10)),AND(J10&gt;Fecha!$A$1,ISBLANK(K10))),1,IF(AND(NOT(ISBLANK(J10)),NOT(ISBLANK(K10)),K10&lt;=I10),2,IF(AND(NOT(ISBLANK(J10)),NOT(ISBLANK(K10)),K10&gt;I10),3,IF(AND(NOT(ISBLANK(J10)),ISBLANK(K10),J10&lt;=Fecha!$A$1,I10&gt;=Fecha!$A$1),4,IF(AND(NOT(ISBLANK(J10)),ISBLANK(K10),J10&lt;=Fecha!$A$1,I10&lt;Fecha!$A$1),5,0))))),"ERROR")</f>
        <v>1</v>
      </c>
      <c r="M10" s="36" t="str">
        <f t="shared" ca="1" si="0"/>
        <v>Por iniciar</v>
      </c>
      <c r="N10" s="38"/>
      <c r="O10" s="40"/>
      <c r="P10" s="40"/>
      <c r="Q10" s="40"/>
      <c r="R10" s="40"/>
      <c r="S10" s="41"/>
      <c r="T10" s="40"/>
      <c r="U10" s="42"/>
      <c r="V10" s="40"/>
      <c r="W10" s="40"/>
    </row>
    <row r="11" spans="1:23" ht="28.8" x14ac:dyDescent="0.3">
      <c r="A11" s="30">
        <v>1</v>
      </c>
      <c r="B11" s="31" t="s">
        <v>14</v>
      </c>
      <c r="C11" s="32" t="s">
        <v>76</v>
      </c>
      <c r="D11" s="33" t="s">
        <v>90</v>
      </c>
      <c r="E11" s="55" t="s">
        <v>82</v>
      </c>
      <c r="F11" s="55" t="s">
        <v>83</v>
      </c>
      <c r="G11" s="143" t="str">
        <f>VLOOKUP(D11:D228,'Catálogo de actividades'!B9:E233,4,FALSE)</f>
        <v>1.5</v>
      </c>
      <c r="H11" s="48">
        <v>45017</v>
      </c>
      <c r="I11" s="35">
        <v>45046</v>
      </c>
      <c r="J11" s="43"/>
      <c r="K11" s="44"/>
      <c r="L11" s="36">
        <f ca="1">IF(OR(AND(ISNUMBER(J11),ISBLANK(K11)),AND(ISBLANK(J11),ISBLANK(K11)),AND(ISNUMBER(J11),ISNUMBER(K11)),),IF(OR(AND(ISBLANK(J11),ISBLANK(K11)),AND(J11&gt;Fecha!$A$1,ISBLANK(K11))),1,IF(AND(NOT(ISBLANK(J11)),NOT(ISBLANK(K11)),K11&lt;=I11),2,IF(AND(NOT(ISBLANK(J11)),NOT(ISBLANK(K11)),K11&gt;I11),3,IF(AND(NOT(ISBLANK(J11)),ISBLANK(K11),J11&lt;=Fecha!$A$1,I11&gt;=Fecha!$A$1),4,IF(AND(NOT(ISBLANK(J11)),ISBLANK(K11),J11&lt;=Fecha!$A$1,I11&lt;Fecha!$A$1),5,0))))),"ERROR")</f>
        <v>1</v>
      </c>
      <c r="M11" s="36" t="str">
        <f t="shared" ca="1" si="0"/>
        <v>Por iniciar</v>
      </c>
      <c r="N11" s="38"/>
      <c r="O11" s="45"/>
      <c r="P11" s="40"/>
      <c r="Q11" s="40"/>
      <c r="R11" s="40"/>
      <c r="S11" s="41"/>
      <c r="T11" s="40"/>
      <c r="U11" s="42"/>
      <c r="V11" s="40"/>
      <c r="W11" s="40"/>
    </row>
    <row r="12" spans="1:23" ht="28.8" x14ac:dyDescent="0.3">
      <c r="A12" s="30">
        <v>1</v>
      </c>
      <c r="B12" s="31" t="s">
        <v>14</v>
      </c>
      <c r="C12" s="32" t="s">
        <v>76</v>
      </c>
      <c r="D12" s="33" t="s">
        <v>92</v>
      </c>
      <c r="E12" s="55" t="s">
        <v>82</v>
      </c>
      <c r="F12" s="55" t="s">
        <v>83</v>
      </c>
      <c r="G12" s="143" t="str">
        <f>VLOOKUP(D12:D228,'Catálogo de actividades'!B10:E234,4,FALSE)</f>
        <v>1.6</v>
      </c>
      <c r="H12" s="48">
        <v>45108</v>
      </c>
      <c r="I12" s="35">
        <v>45138</v>
      </c>
      <c r="J12" s="43"/>
      <c r="K12" s="44"/>
      <c r="L12" s="36">
        <f ca="1">IF(OR(AND(ISNUMBER(J12),ISBLANK(K12)),AND(ISBLANK(J12),ISBLANK(K12)),AND(ISNUMBER(J12),ISNUMBER(K12)),),IF(OR(AND(ISBLANK(J12),ISBLANK(K12)),AND(J12&gt;Fecha!$A$1,ISBLANK(K12))),1,IF(AND(NOT(ISBLANK(J12)),NOT(ISBLANK(K12)),K12&lt;=I12),2,IF(AND(NOT(ISBLANK(J12)),NOT(ISBLANK(K12)),K12&gt;I12),3,IF(AND(NOT(ISBLANK(J12)),ISBLANK(K12),J12&lt;=Fecha!$A$1,I12&gt;=Fecha!$A$1),4,IF(AND(NOT(ISBLANK(J12)),ISBLANK(K12),J12&lt;=Fecha!$A$1,I12&lt;Fecha!$A$1),5,0))))),"ERROR")</f>
        <v>1</v>
      </c>
      <c r="M12" s="36" t="str">
        <f t="shared" ca="1" si="0"/>
        <v>Por iniciar</v>
      </c>
      <c r="N12" s="38"/>
      <c r="O12" s="40"/>
      <c r="P12" s="40"/>
      <c r="Q12" s="40"/>
      <c r="R12" s="40"/>
      <c r="S12" s="41"/>
      <c r="T12" s="40"/>
      <c r="U12" s="42"/>
      <c r="V12" s="40"/>
      <c r="W12" s="40"/>
    </row>
    <row r="13" spans="1:23" ht="43.2" x14ac:dyDescent="0.3">
      <c r="A13" s="30">
        <v>1</v>
      </c>
      <c r="B13" s="31" t="s">
        <v>14</v>
      </c>
      <c r="C13" s="32" t="s">
        <v>94</v>
      </c>
      <c r="D13" s="33" t="s">
        <v>95</v>
      </c>
      <c r="E13" s="55" t="s">
        <v>86</v>
      </c>
      <c r="F13" s="55" t="s">
        <v>79</v>
      </c>
      <c r="G13" s="143" t="str">
        <f>VLOOKUP(D13:D228,'Catálogo de actividades'!B11:E235,4,FALSE)</f>
        <v>2.1</v>
      </c>
      <c r="H13" s="48">
        <v>44722</v>
      </c>
      <c r="I13" s="35">
        <v>44722</v>
      </c>
      <c r="J13" s="35">
        <v>44722</v>
      </c>
      <c r="K13" s="35">
        <v>44722</v>
      </c>
      <c r="L13" s="36">
        <f ca="1">IF(OR(AND(ISNUMBER(J13),ISBLANK(K13)),AND(ISBLANK(J13),ISBLANK(K13)),AND(ISNUMBER(J13),ISNUMBER(K13)),),IF(OR(AND(ISBLANK(J13),ISBLANK(K13)),AND(J13&gt;Fecha!$A$1,ISBLANK(K13))),1,IF(AND(NOT(ISBLANK(J13)),NOT(ISBLANK(K13)),K13&lt;=I13),2,IF(AND(NOT(ISBLANK(J13)),NOT(ISBLANK(K13)),K13&gt;I13),3,IF(AND(NOT(ISBLANK(J13)),ISBLANK(K13),J13&lt;=Fecha!$A$1,I13&gt;=Fecha!$A$1),4,IF(AND(NOT(ISBLANK(J13)),ISBLANK(K13),J13&lt;=Fecha!$A$1,I13&lt;Fecha!$A$1),5,0))))),"ERROR")</f>
        <v>2</v>
      </c>
      <c r="M13" s="37" t="str">
        <f t="shared" ca="1" si="0"/>
        <v>Concluida dentro de plazo</v>
      </c>
      <c r="N13" s="38" t="s">
        <v>619</v>
      </c>
      <c r="O13" s="39" t="s">
        <v>620</v>
      </c>
      <c r="P13" s="40"/>
      <c r="Q13" s="40" t="s">
        <v>621</v>
      </c>
      <c r="R13" s="40"/>
      <c r="S13" s="41"/>
      <c r="T13" s="40"/>
      <c r="U13" s="42"/>
      <c r="V13" s="40"/>
      <c r="W13" s="40"/>
    </row>
    <row r="14" spans="1:23" ht="43.2" x14ac:dyDescent="0.3">
      <c r="A14" s="30">
        <v>1</v>
      </c>
      <c r="B14" s="31" t="s">
        <v>14</v>
      </c>
      <c r="C14" s="32" t="s">
        <v>94</v>
      </c>
      <c r="D14" s="33" t="s">
        <v>97</v>
      </c>
      <c r="E14" s="55" t="s">
        <v>86</v>
      </c>
      <c r="F14" s="55" t="s">
        <v>79</v>
      </c>
      <c r="G14" s="143" t="str">
        <f>VLOOKUP(D14:D228,'Catálogo de actividades'!B12:E236,4,FALSE)</f>
        <v>2.2</v>
      </c>
      <c r="H14" s="48">
        <v>44858</v>
      </c>
      <c r="I14" s="35">
        <v>44872</v>
      </c>
      <c r="J14" s="35">
        <v>44858</v>
      </c>
      <c r="K14" s="44">
        <v>44869</v>
      </c>
      <c r="L14" s="36">
        <f ca="1">IF(OR(AND(ISNUMBER(J14),ISBLANK(K14)),AND(ISBLANK(J14),ISBLANK(K14)),AND(ISNUMBER(J14),ISNUMBER(K14)),),IF(OR(AND(ISBLANK(J14),ISBLANK(K14)),AND(J14&gt;Fecha!$A$1,ISBLANK(K14))),1,IF(AND(NOT(ISBLANK(J14)),NOT(ISBLANK(K14)),K14&lt;=I14),2,IF(AND(NOT(ISBLANK(J14)),NOT(ISBLANK(K14)),K14&gt;I14),3,IF(AND(NOT(ISBLANK(J14)),ISBLANK(K14),J14&lt;=Fecha!$A$1,I14&gt;=Fecha!$A$1),4,IF(AND(NOT(ISBLANK(J14)),ISBLANK(K14),J14&lt;=Fecha!$A$1,I14&lt;Fecha!$A$1),5,0))))),"ERROR")</f>
        <v>2</v>
      </c>
      <c r="M14" s="36" t="str">
        <f t="shared" ca="1" si="0"/>
        <v>Concluida dentro de plazo</v>
      </c>
      <c r="N14" s="38" t="s">
        <v>622</v>
      </c>
      <c r="O14" s="39" t="s">
        <v>623</v>
      </c>
      <c r="P14" s="40"/>
      <c r="Q14" s="40" t="s">
        <v>621</v>
      </c>
      <c r="R14" s="40"/>
      <c r="S14" s="41"/>
      <c r="T14" s="40"/>
      <c r="U14" s="42"/>
      <c r="V14" s="40"/>
      <c r="W14" s="40"/>
    </row>
    <row r="15" spans="1:23" ht="14.4" x14ac:dyDescent="0.3">
      <c r="A15" s="30">
        <v>1</v>
      </c>
      <c r="B15" s="31" t="s">
        <v>14</v>
      </c>
      <c r="C15" s="32" t="s">
        <v>94</v>
      </c>
      <c r="D15" s="33" t="s">
        <v>99</v>
      </c>
      <c r="E15" s="55" t="s">
        <v>86</v>
      </c>
      <c r="F15" s="55" t="s">
        <v>100</v>
      </c>
      <c r="G15" s="143" t="str">
        <f>VLOOKUP(D15:D228,'Catálogo de actividades'!B13:E237,4,FALSE)</f>
        <v>2.3</v>
      </c>
      <c r="H15" s="162">
        <v>44872</v>
      </c>
      <c r="I15" s="35">
        <v>44942</v>
      </c>
      <c r="J15" s="163">
        <v>44872</v>
      </c>
      <c r="K15" s="44"/>
      <c r="L15" s="36">
        <f ca="1">IF(OR(AND(ISNUMBER(J15),ISBLANK(K15)),AND(ISBLANK(J15),ISBLANK(K15)),AND(ISNUMBER(J15),ISNUMBER(K15)),),IF(OR(AND(ISBLANK(J15),ISBLANK(K15)),AND(J15&gt;Fecha!$A$1,ISBLANK(K15))),1,IF(AND(NOT(ISBLANK(J15)),NOT(ISBLANK(K15)),K15&lt;=I15),2,IF(AND(NOT(ISBLANK(J15)),NOT(ISBLANK(K15)),K15&gt;I15),3,IF(AND(NOT(ISBLANK(J15)),ISBLANK(K15),J15&lt;=Fecha!$A$1,I15&gt;=Fecha!$A$1),4,IF(AND(NOT(ISBLANK(J15)),ISBLANK(K15),J15&lt;=Fecha!$A$1,I15&lt;Fecha!$A$1),5,0))))),"ERROR")</f>
        <v>4</v>
      </c>
      <c r="M15" s="36" t="str">
        <f t="shared" ca="1" si="0"/>
        <v>En proceso dentro de plazo</v>
      </c>
      <c r="N15" s="40" t="s">
        <v>624</v>
      </c>
      <c r="O15" s="45"/>
      <c r="P15" s="40"/>
      <c r="Q15" s="40"/>
      <c r="R15" s="40"/>
      <c r="S15" s="41"/>
      <c r="T15" s="40"/>
      <c r="U15" s="42"/>
      <c r="V15" s="40"/>
      <c r="W15" s="40"/>
    </row>
    <row r="16" spans="1:23" ht="43.2" x14ac:dyDescent="0.3">
      <c r="A16" s="30">
        <v>1</v>
      </c>
      <c r="B16" s="31" t="s">
        <v>14</v>
      </c>
      <c r="C16" s="32" t="s">
        <v>94</v>
      </c>
      <c r="D16" s="32" t="s">
        <v>102</v>
      </c>
      <c r="E16" s="55" t="s">
        <v>86</v>
      </c>
      <c r="F16" s="55" t="s">
        <v>79</v>
      </c>
      <c r="G16" s="143" t="str">
        <f>VLOOKUP(D16:D228,'Catálogo de actividades'!B14:E238,4,FALSE)</f>
        <v>2.4</v>
      </c>
      <c r="H16" s="48">
        <v>44722</v>
      </c>
      <c r="I16" s="35">
        <v>44722</v>
      </c>
      <c r="J16" s="35">
        <v>44722</v>
      </c>
      <c r="K16" s="35">
        <v>44722</v>
      </c>
      <c r="L16" s="36">
        <f ca="1">IF(OR(AND(ISNUMBER(J16),ISBLANK(K16)),AND(ISBLANK(J16),ISBLANK(K16)),AND(ISNUMBER(J16),ISNUMBER(K16)),),IF(OR(AND(ISBLANK(J16),ISBLANK(K16)),AND(J16&gt;Fecha!$A$1,ISBLANK(K16))),1,IF(AND(NOT(ISBLANK(J16)),NOT(ISBLANK(K16)),K16&lt;=I16),2,IF(AND(NOT(ISBLANK(J16)),NOT(ISBLANK(K16)),K16&gt;I16),3,IF(AND(NOT(ISBLANK(J16)),ISBLANK(K16),J16&lt;=Fecha!$A$1,I16&gt;=Fecha!$A$1),4,IF(AND(NOT(ISBLANK(J16)),ISBLANK(K16),J16&lt;=Fecha!$A$1,I16&lt;Fecha!$A$1),5,0))))),"ERROR")</f>
        <v>2</v>
      </c>
      <c r="M16" s="37" t="str">
        <f t="shared" ca="1" si="0"/>
        <v>Concluida dentro de plazo</v>
      </c>
      <c r="N16" s="38" t="s">
        <v>619</v>
      </c>
      <c r="O16" s="39" t="s">
        <v>620</v>
      </c>
      <c r="P16" s="40"/>
      <c r="Q16" s="40" t="s">
        <v>621</v>
      </c>
      <c r="R16" s="40"/>
      <c r="S16" s="41"/>
      <c r="T16" s="40"/>
      <c r="U16" s="42"/>
      <c r="V16" s="40"/>
      <c r="W16" s="40"/>
    </row>
    <row r="17" spans="1:23" ht="43.2" x14ac:dyDescent="0.3">
      <c r="A17" s="30">
        <v>1</v>
      </c>
      <c r="B17" s="31" t="s">
        <v>14</v>
      </c>
      <c r="C17" s="32" t="s">
        <v>94</v>
      </c>
      <c r="D17" s="32" t="s">
        <v>104</v>
      </c>
      <c r="E17" s="55" t="s">
        <v>86</v>
      </c>
      <c r="F17" s="55" t="s">
        <v>79</v>
      </c>
      <c r="G17" s="143" t="str">
        <f>VLOOKUP(D17:D228,'Catálogo de actividades'!B15:E239,4,FALSE)</f>
        <v>2.5</v>
      </c>
      <c r="H17" s="48">
        <v>44858</v>
      </c>
      <c r="I17" s="35">
        <v>44872</v>
      </c>
      <c r="J17" s="35">
        <v>44858</v>
      </c>
      <c r="K17" s="44">
        <v>44869</v>
      </c>
      <c r="L17" s="36">
        <f ca="1">IF(OR(AND(ISNUMBER(J17),ISBLANK(K17)),AND(ISBLANK(J17),ISBLANK(K17)),AND(ISNUMBER(J17),ISNUMBER(K17)),),IF(OR(AND(ISBLANK(J17),ISBLANK(K17)),AND(J17&gt;Fecha!$A$1,ISBLANK(K17))),1,IF(AND(NOT(ISBLANK(J17)),NOT(ISBLANK(K17)),K17&lt;=I17),2,IF(AND(NOT(ISBLANK(J17)),NOT(ISBLANK(K17)),K17&gt;I17),3,IF(AND(NOT(ISBLANK(J17)),ISBLANK(K17),J17&lt;=Fecha!$A$1,I17&gt;=Fecha!$A$1),4,IF(AND(NOT(ISBLANK(J17)),ISBLANK(K17),J17&lt;=Fecha!$A$1,I17&lt;Fecha!$A$1),5,0))))),"ERROR")</f>
        <v>2</v>
      </c>
      <c r="M17" s="36" t="str">
        <f t="shared" ca="1" si="0"/>
        <v>Concluida dentro de plazo</v>
      </c>
      <c r="N17" s="38" t="s">
        <v>622</v>
      </c>
      <c r="O17" s="39" t="s">
        <v>625</v>
      </c>
      <c r="P17" s="40"/>
      <c r="Q17" s="40" t="s">
        <v>621</v>
      </c>
      <c r="R17" s="40"/>
      <c r="S17" s="41"/>
      <c r="T17" s="40"/>
      <c r="U17" s="42"/>
      <c r="V17" s="40"/>
      <c r="W17" s="40"/>
    </row>
    <row r="18" spans="1:23" ht="14.4" x14ac:dyDescent="0.3">
      <c r="A18" s="30">
        <v>1</v>
      </c>
      <c r="B18" s="31" t="s">
        <v>14</v>
      </c>
      <c r="C18" s="32" t="s">
        <v>94</v>
      </c>
      <c r="D18" s="32" t="s">
        <v>106</v>
      </c>
      <c r="E18" s="55" t="s">
        <v>86</v>
      </c>
      <c r="F18" s="55" t="s">
        <v>100</v>
      </c>
      <c r="G18" s="143" t="str">
        <f>VLOOKUP(D18:D228,'Catálogo de actividades'!B16:E240,4,FALSE)</f>
        <v>2.6</v>
      </c>
      <c r="H18" s="48">
        <v>44872</v>
      </c>
      <c r="I18" s="35">
        <v>44942</v>
      </c>
      <c r="J18" s="163">
        <v>44872</v>
      </c>
      <c r="K18" s="44"/>
      <c r="L18" s="36">
        <f ca="1">IF(OR(AND(ISNUMBER(J18),ISBLANK(K18)),AND(ISBLANK(J18),ISBLANK(K18)),AND(ISNUMBER(J18),ISNUMBER(K18)),),IF(OR(AND(ISBLANK(J18),ISBLANK(K18)),AND(J18&gt;Fecha!$A$1,ISBLANK(K18))),1,IF(AND(NOT(ISBLANK(J18)),NOT(ISBLANK(K18)),K18&lt;=I18),2,IF(AND(NOT(ISBLANK(J18)),NOT(ISBLANK(K18)),K18&gt;I18),3,IF(AND(NOT(ISBLANK(J18)),ISBLANK(K18),J18&lt;=Fecha!$A$1,I18&gt;=Fecha!$A$1),4,IF(AND(NOT(ISBLANK(J18)),ISBLANK(K18),J18&lt;=Fecha!$A$1,I18&lt;Fecha!$A$1),5,0))))),"ERROR")</f>
        <v>4</v>
      </c>
      <c r="M18" s="36" t="str">
        <f t="shared" ca="1" si="0"/>
        <v>En proceso dentro de plazo</v>
      </c>
      <c r="N18" s="40" t="s">
        <v>624</v>
      </c>
      <c r="O18" s="40"/>
      <c r="P18" s="40"/>
      <c r="Q18" s="40"/>
      <c r="R18" s="40"/>
      <c r="S18" s="41"/>
      <c r="T18" s="40"/>
      <c r="U18" s="42"/>
      <c r="V18" s="40"/>
      <c r="W18" s="40"/>
    </row>
    <row r="19" spans="1:23" ht="115.2" x14ac:dyDescent="0.3">
      <c r="A19" s="30">
        <v>1</v>
      </c>
      <c r="B19" s="31" t="s">
        <v>14</v>
      </c>
      <c r="C19" s="32" t="s">
        <v>94</v>
      </c>
      <c r="D19" s="33" t="s">
        <v>108</v>
      </c>
      <c r="E19" s="55" t="s">
        <v>78</v>
      </c>
      <c r="F19" s="55" t="s">
        <v>79</v>
      </c>
      <c r="G19" s="143" t="str">
        <f>VLOOKUP(D19:D228,'Catálogo de actividades'!B17:E241,4,FALSE)</f>
        <v>2.7</v>
      </c>
      <c r="H19" s="144">
        <v>44758</v>
      </c>
      <c r="I19" s="35">
        <v>44834</v>
      </c>
      <c r="J19" s="46">
        <v>44758</v>
      </c>
      <c r="K19" s="44">
        <v>44853</v>
      </c>
      <c r="L19" s="36">
        <f ca="1">IF(OR(AND(ISNUMBER(J19),ISBLANK(K19)),AND(ISBLANK(J19),ISBLANK(K19)),AND(ISNUMBER(J19),ISNUMBER(K19)),),IF(OR(AND(ISBLANK(J19),ISBLANK(K19)),AND(J19&gt;Fecha!$A$1,ISBLANK(K19))),1,IF(AND(NOT(ISBLANK(J19)),NOT(ISBLANK(K19)),K19&lt;=I19),2,IF(AND(NOT(ISBLANK(J19)),NOT(ISBLANK(K19)),K19&gt;I19),3,IF(AND(NOT(ISBLANK(J19)),ISBLANK(K19),J19&lt;=Fecha!$A$1,I19&gt;=Fecha!$A$1),4,IF(AND(NOT(ISBLANK(J19)),ISBLANK(K19),J19&lt;=Fecha!$A$1,I19&lt;Fecha!$A$1),5,0))))),"ERROR")</f>
        <v>3</v>
      </c>
      <c r="M19" s="37" t="str">
        <f t="shared" ca="1" si="0"/>
        <v>Concluida fuera de plazo</v>
      </c>
      <c r="N19" s="38" t="s">
        <v>626</v>
      </c>
      <c r="O19" s="40"/>
      <c r="P19" s="40"/>
      <c r="Q19" s="40" t="s">
        <v>617</v>
      </c>
      <c r="R19" s="40"/>
      <c r="S19" s="41"/>
      <c r="T19" s="40"/>
      <c r="U19" s="42"/>
      <c r="V19" s="40"/>
      <c r="W19" s="40"/>
    </row>
    <row r="20" spans="1:23" ht="28.8" x14ac:dyDescent="0.3">
      <c r="A20" s="30">
        <v>1</v>
      </c>
      <c r="B20" s="31" t="s">
        <v>14</v>
      </c>
      <c r="C20" s="32" t="s">
        <v>94</v>
      </c>
      <c r="D20" s="33" t="s">
        <v>110</v>
      </c>
      <c r="E20" s="55" t="s">
        <v>78</v>
      </c>
      <c r="F20" s="55" t="s">
        <v>111</v>
      </c>
      <c r="G20" s="143" t="str">
        <f>VLOOKUP(D20:D228,'Catálogo de actividades'!B18:E242,4,FALSE)</f>
        <v>2.8</v>
      </c>
      <c r="H20" s="48">
        <v>44858</v>
      </c>
      <c r="I20" s="35">
        <v>44861</v>
      </c>
      <c r="J20" s="35">
        <v>44858</v>
      </c>
      <c r="K20" s="44">
        <v>44861</v>
      </c>
      <c r="L20" s="36">
        <f ca="1">IF(OR(AND(ISNUMBER(J20),ISBLANK(K20)),AND(ISBLANK(J20),ISBLANK(K20)),AND(ISNUMBER(J20),ISNUMBER(K20)),),IF(OR(AND(ISBLANK(J20),ISBLANK(K20)),AND(J20&gt;Fecha!$A$1,ISBLANK(K20))),1,IF(AND(NOT(ISBLANK(J20)),NOT(ISBLANK(K20)),K20&lt;=I20),2,IF(AND(NOT(ISBLANK(J20)),NOT(ISBLANK(K20)),K20&gt;I20),3,IF(AND(NOT(ISBLANK(J20)),ISBLANK(K20),J20&lt;=Fecha!$A$1,I20&gt;=Fecha!$A$1),4,IF(AND(NOT(ISBLANK(J20)),ISBLANK(K20),J20&lt;=Fecha!$A$1,I20&lt;Fecha!$A$1),5,0))))),"ERROR")</f>
        <v>2</v>
      </c>
      <c r="M20" s="36" t="str">
        <f t="shared" ca="1" si="0"/>
        <v>Concluida dentro de plazo</v>
      </c>
      <c r="N20" s="38" t="s">
        <v>627</v>
      </c>
      <c r="O20" s="39" t="s">
        <v>628</v>
      </c>
      <c r="P20" s="40"/>
      <c r="Q20" s="40" t="s">
        <v>621</v>
      </c>
      <c r="R20" s="44">
        <v>44866</v>
      </c>
      <c r="S20" s="41"/>
      <c r="T20" s="40"/>
      <c r="U20" s="42"/>
      <c r="V20" s="40"/>
      <c r="W20" s="40"/>
    </row>
    <row r="21" spans="1:23" ht="57.6" x14ac:dyDescent="0.3">
      <c r="A21" s="30">
        <v>1</v>
      </c>
      <c r="B21" s="31" t="s">
        <v>14</v>
      </c>
      <c r="C21" s="32" t="s">
        <v>94</v>
      </c>
      <c r="D21" s="33" t="s">
        <v>113</v>
      </c>
      <c r="E21" s="55" t="s">
        <v>78</v>
      </c>
      <c r="F21" s="55" t="s">
        <v>111</v>
      </c>
      <c r="G21" s="143" t="str">
        <f>VLOOKUP(D21:D228,'Catálogo de actividades'!B19:E243,4,FALSE)</f>
        <v>2.9</v>
      </c>
      <c r="H21" s="48">
        <v>44835</v>
      </c>
      <c r="I21" s="46">
        <v>44888</v>
      </c>
      <c r="J21" s="35">
        <v>44835</v>
      </c>
      <c r="K21" s="44">
        <v>44861</v>
      </c>
      <c r="L21" s="36">
        <f ca="1">IF(OR(AND(ISNUMBER(J21),ISBLANK(K21)),AND(ISBLANK(J21),ISBLANK(K21)),AND(ISNUMBER(J21),ISNUMBER(K21)),),IF(OR(AND(ISBLANK(J21),ISBLANK(K21)),AND(J21&gt;Fecha!$A$1,ISBLANK(K21))),1,IF(AND(NOT(ISBLANK(J21)),NOT(ISBLANK(K21)),K21&lt;=I21),2,IF(AND(NOT(ISBLANK(J21)),NOT(ISBLANK(K21)),K21&gt;I21),3,IF(AND(NOT(ISBLANK(J21)),ISBLANK(K21),J21&lt;=Fecha!$A$1,I21&gt;=Fecha!$A$1),4,IF(AND(NOT(ISBLANK(J21)),ISBLANK(K21),J21&lt;=Fecha!$A$1,I21&lt;Fecha!$A$1),5,0))))),"ERROR")</f>
        <v>2</v>
      </c>
      <c r="M21" s="37" t="str">
        <f t="shared" ca="1" si="0"/>
        <v>Concluida dentro de plazo</v>
      </c>
      <c r="N21" s="38" t="s">
        <v>629</v>
      </c>
      <c r="O21" s="39" t="s">
        <v>630</v>
      </c>
      <c r="P21" s="40"/>
      <c r="Q21" s="40" t="s">
        <v>621</v>
      </c>
      <c r="R21" s="44">
        <v>44869</v>
      </c>
      <c r="S21" s="41"/>
      <c r="T21" s="40"/>
      <c r="U21" s="42"/>
      <c r="V21" s="40"/>
      <c r="W21" s="40"/>
    </row>
    <row r="22" spans="1:23" ht="14.4" x14ac:dyDescent="0.3">
      <c r="A22" s="30">
        <v>1</v>
      </c>
      <c r="B22" s="31" t="s">
        <v>14</v>
      </c>
      <c r="C22" s="32" t="s">
        <v>94</v>
      </c>
      <c r="D22" s="33" t="s">
        <v>115</v>
      </c>
      <c r="E22" s="55" t="s">
        <v>78</v>
      </c>
      <c r="F22" s="55" t="s">
        <v>116</v>
      </c>
      <c r="G22" s="143" t="str">
        <f>VLOOKUP(D22:D228,'Catálogo de actividades'!B20:E244,4,FALSE)</f>
        <v>2.10</v>
      </c>
      <c r="H22" s="48">
        <v>44881</v>
      </c>
      <c r="I22" s="35">
        <v>44881</v>
      </c>
      <c r="J22" s="43"/>
      <c r="K22" s="44"/>
      <c r="L22" s="36">
        <f ca="1">IF(OR(AND(ISNUMBER(J22),ISBLANK(K22)),AND(ISBLANK(J22),ISBLANK(K22)),AND(ISNUMBER(J22),ISNUMBER(K22)),),IF(OR(AND(ISBLANK(J22),ISBLANK(K22)),AND(J22&gt;Fecha!$A$1,ISBLANK(K22))),1,IF(AND(NOT(ISBLANK(J22)),NOT(ISBLANK(K22)),K22&lt;=I22),2,IF(AND(NOT(ISBLANK(J22)),NOT(ISBLANK(K22)),K22&gt;I22),3,IF(AND(NOT(ISBLANK(J22)),ISBLANK(K22),J22&lt;=Fecha!$A$1,I22&gt;=Fecha!$A$1),4,IF(AND(NOT(ISBLANK(J22)),ISBLANK(K22),J22&lt;=Fecha!$A$1,I22&lt;Fecha!$A$1),5,0))))),"ERROR")</f>
        <v>1</v>
      </c>
      <c r="M22" s="36" t="str">
        <f t="shared" ca="1" si="0"/>
        <v>Por iniciar</v>
      </c>
      <c r="N22" s="38" t="s">
        <v>631</v>
      </c>
      <c r="O22" s="45"/>
      <c r="P22" s="40"/>
      <c r="Q22" s="40"/>
      <c r="R22" s="40"/>
      <c r="S22" s="41"/>
      <c r="T22" s="40"/>
      <c r="U22" s="42"/>
      <c r="V22" s="40"/>
      <c r="W22" s="40"/>
    </row>
    <row r="23" spans="1:23" ht="28.8" x14ac:dyDescent="0.3">
      <c r="A23" s="30">
        <v>1</v>
      </c>
      <c r="B23" s="31" t="s">
        <v>14</v>
      </c>
      <c r="C23" s="32" t="s">
        <v>94</v>
      </c>
      <c r="D23" s="33" t="s">
        <v>118</v>
      </c>
      <c r="E23" s="55" t="s">
        <v>78</v>
      </c>
      <c r="F23" s="55" t="s">
        <v>111</v>
      </c>
      <c r="G23" s="143" t="str">
        <f>VLOOKUP(D23:D228,'Catálogo de actividades'!B21:E245,4,FALSE)</f>
        <v>2.11</v>
      </c>
      <c r="H23" s="144">
        <v>44928</v>
      </c>
      <c r="I23" s="46">
        <v>44957</v>
      </c>
      <c r="J23" s="47"/>
      <c r="K23" s="47"/>
      <c r="L23" s="36">
        <f ca="1">IF(OR(AND(ISNUMBER(J23),ISBLANK(K23)),AND(ISBLANK(J23),ISBLANK(K23)),AND(ISNUMBER(J23),ISNUMBER(K23)),),IF(OR(AND(ISBLANK(J23),ISBLANK(K23)),AND(J23&gt;Fecha!$A$1,ISBLANK(K23))),1,IF(AND(NOT(ISBLANK(J23)),NOT(ISBLANK(K23)),K23&lt;=I23),2,IF(AND(NOT(ISBLANK(J23)),NOT(ISBLANK(K23)),K23&gt;I23),3,IF(AND(NOT(ISBLANK(J23)),ISBLANK(K23),J23&lt;=Fecha!$A$1,I23&gt;=Fecha!$A$1),4,IF(AND(NOT(ISBLANK(J23)),ISBLANK(K23),J23&lt;=Fecha!$A$1,I23&lt;Fecha!$A$1),5,0))))),"ERROR")</f>
        <v>1</v>
      </c>
      <c r="M23" s="36" t="str">
        <f t="shared" ca="1" si="0"/>
        <v>Por iniciar</v>
      </c>
      <c r="N23" s="38"/>
      <c r="O23" s="40"/>
      <c r="P23" s="40"/>
      <c r="Q23" s="40"/>
      <c r="R23" s="40"/>
      <c r="S23" s="41"/>
      <c r="T23" s="40"/>
      <c r="U23" s="42"/>
      <c r="V23" s="40"/>
      <c r="W23" s="40"/>
    </row>
    <row r="24" spans="1:23" ht="14.4" x14ac:dyDescent="0.3">
      <c r="A24" s="30">
        <v>1</v>
      </c>
      <c r="B24" s="31" t="s">
        <v>14</v>
      </c>
      <c r="C24" s="32" t="s">
        <v>120</v>
      </c>
      <c r="D24" s="33" t="s">
        <v>121</v>
      </c>
      <c r="E24" s="55" t="s">
        <v>78</v>
      </c>
      <c r="F24" s="55" t="s">
        <v>122</v>
      </c>
      <c r="G24" s="143" t="str">
        <f>VLOOKUP(D24:D228,'Catálogo de actividades'!B22:E246,4,FALSE)</f>
        <v>3.1</v>
      </c>
      <c r="H24" s="48">
        <v>44940</v>
      </c>
      <c r="I24" s="35">
        <v>44984</v>
      </c>
      <c r="J24" s="43"/>
      <c r="K24" s="44"/>
      <c r="L24" s="36">
        <f ca="1">IF(OR(AND(ISNUMBER(J24),ISBLANK(K24)),AND(ISBLANK(J24),ISBLANK(K24)),AND(ISNUMBER(J24),ISNUMBER(K24)),),IF(OR(AND(ISBLANK(J24),ISBLANK(K24)),AND(J24&gt;Fecha!$A$1,ISBLANK(K24))),1,IF(AND(NOT(ISBLANK(J24)),NOT(ISBLANK(K24)),K24&lt;=I24),2,IF(AND(NOT(ISBLANK(J24)),NOT(ISBLANK(K24)),K24&gt;I24),3,IF(AND(NOT(ISBLANK(J24)),ISBLANK(K24),J24&lt;=Fecha!$A$1,I24&gt;=Fecha!$A$1),4,IF(AND(NOT(ISBLANK(J24)),ISBLANK(K24),J24&lt;=Fecha!$A$1,I24&lt;Fecha!$A$1),5,0))))),"ERROR")</f>
        <v>1</v>
      </c>
      <c r="M24" s="36" t="str">
        <f t="shared" ca="1" si="0"/>
        <v>Por iniciar</v>
      </c>
      <c r="N24" s="38"/>
      <c r="O24" s="45"/>
      <c r="P24" s="40"/>
      <c r="Q24" s="40"/>
      <c r="R24" s="40"/>
      <c r="S24" s="41"/>
      <c r="T24" s="40"/>
      <c r="U24" s="42"/>
      <c r="V24" s="40"/>
      <c r="W24" s="40"/>
    </row>
    <row r="25" spans="1:23" ht="57.6" x14ac:dyDescent="0.3">
      <c r="A25" s="30">
        <v>1</v>
      </c>
      <c r="B25" s="31" t="s">
        <v>14</v>
      </c>
      <c r="C25" s="32" t="s">
        <v>120</v>
      </c>
      <c r="D25" s="33" t="s">
        <v>124</v>
      </c>
      <c r="E25" s="55" t="s">
        <v>78</v>
      </c>
      <c r="F25" s="55" t="s">
        <v>122</v>
      </c>
      <c r="G25" s="143" t="str">
        <f>VLOOKUP(D25:D228,'Catálogo de actividades'!B23:E247,4,FALSE)</f>
        <v>3.2</v>
      </c>
      <c r="H25" s="48">
        <v>44977</v>
      </c>
      <c r="I25" s="35">
        <v>44977</v>
      </c>
      <c r="J25" s="43"/>
      <c r="K25" s="44"/>
      <c r="L25" s="36">
        <f ca="1">IF(OR(AND(ISNUMBER(J25),ISBLANK(K25)),AND(ISBLANK(J25),ISBLANK(K25)),AND(ISNUMBER(J25),ISNUMBER(K25)),),IF(OR(AND(ISBLANK(J25),ISBLANK(K25)),AND(J25&gt;Fecha!$A$1,ISBLANK(K25))),1,IF(AND(NOT(ISBLANK(J25)),NOT(ISBLANK(K25)),K25&lt;=I25),2,IF(AND(NOT(ISBLANK(J25)),NOT(ISBLANK(K25)),K25&gt;I25),3,IF(AND(NOT(ISBLANK(J25)),ISBLANK(K25),J25&lt;=Fecha!$A$1,I25&gt;=Fecha!$A$1),4,IF(AND(NOT(ISBLANK(J25)),ISBLANK(K25),J25&lt;=Fecha!$A$1,I25&lt;Fecha!$A$1),5,0))))),"ERROR")</f>
        <v>1</v>
      </c>
      <c r="M25" s="36" t="str">
        <f t="shared" ca="1" si="0"/>
        <v>Por iniciar</v>
      </c>
      <c r="N25" s="38"/>
      <c r="O25" s="40"/>
      <c r="P25" s="40"/>
      <c r="Q25" s="40"/>
      <c r="R25" s="40"/>
      <c r="S25" s="41"/>
      <c r="T25" s="40"/>
      <c r="U25" s="42"/>
      <c r="V25" s="40"/>
      <c r="W25" s="40"/>
    </row>
    <row r="26" spans="1:23" ht="43.2" x14ac:dyDescent="0.3">
      <c r="A26" s="30">
        <v>1</v>
      </c>
      <c r="B26" s="31" t="s">
        <v>14</v>
      </c>
      <c r="C26" s="32" t="s">
        <v>120</v>
      </c>
      <c r="D26" s="33" t="s">
        <v>126</v>
      </c>
      <c r="E26" s="55" t="s">
        <v>82</v>
      </c>
      <c r="F26" s="55" t="s">
        <v>122</v>
      </c>
      <c r="G26" s="143" t="str">
        <f>VLOOKUP(D26:D228,'Catálogo de actividades'!B24:E248,4,FALSE)</f>
        <v>3.3</v>
      </c>
      <c r="H26" s="48">
        <v>45005</v>
      </c>
      <c r="I26" s="35">
        <v>45005</v>
      </c>
      <c r="J26" s="43"/>
      <c r="K26" s="44"/>
      <c r="L26" s="36">
        <f ca="1">IF(OR(AND(ISNUMBER(J26),ISBLANK(K26)),AND(ISBLANK(J26),ISBLANK(K26)),AND(ISNUMBER(J26),ISNUMBER(K26)),),IF(OR(AND(ISBLANK(J26),ISBLANK(K26)),AND(J26&gt;Fecha!$A$1,ISBLANK(K26))),1,IF(AND(NOT(ISBLANK(J26)),NOT(ISBLANK(K26)),K26&lt;=I26),2,IF(AND(NOT(ISBLANK(J26)),NOT(ISBLANK(K26)),K26&gt;I26),3,IF(AND(NOT(ISBLANK(J26)),ISBLANK(K26),J26&lt;=Fecha!$A$1,I26&gt;=Fecha!$A$1),4,IF(AND(NOT(ISBLANK(J26)),ISBLANK(K26),J26&lt;=Fecha!$A$1,I26&lt;Fecha!$A$1),5,0))))),"ERROR")</f>
        <v>1</v>
      </c>
      <c r="M26" s="36" t="str">
        <f t="shared" ca="1" si="0"/>
        <v>Por iniciar</v>
      </c>
      <c r="N26" s="38"/>
      <c r="O26" s="40"/>
      <c r="P26" s="40"/>
      <c r="Q26" s="40"/>
      <c r="R26" s="40"/>
      <c r="S26" s="41"/>
      <c r="T26" s="40"/>
      <c r="U26" s="42"/>
      <c r="V26" s="40"/>
      <c r="W26" s="40"/>
    </row>
    <row r="27" spans="1:23" ht="43.2" x14ac:dyDescent="0.3">
      <c r="A27" s="30">
        <v>1</v>
      </c>
      <c r="B27" s="31" t="s">
        <v>14</v>
      </c>
      <c r="C27" s="32" t="s">
        <v>120</v>
      </c>
      <c r="D27" s="33" t="s">
        <v>128</v>
      </c>
      <c r="E27" s="55" t="s">
        <v>78</v>
      </c>
      <c r="F27" s="55" t="s">
        <v>122</v>
      </c>
      <c r="G27" s="143" t="str">
        <f>VLOOKUP(D27:D228,'Catálogo de actividades'!B24:E249,4,FALSE)</f>
        <v>3.4</v>
      </c>
      <c r="H27" s="48">
        <v>45037</v>
      </c>
      <c r="I27" s="35">
        <v>45037</v>
      </c>
      <c r="J27" s="43"/>
      <c r="K27" s="44"/>
      <c r="L27" s="36">
        <f ca="1">IF(OR(AND(ISNUMBER(J27),ISBLANK(K27)),AND(ISBLANK(J27),ISBLANK(K27)),AND(ISNUMBER(J27),ISNUMBER(K27)),),IF(OR(AND(ISBLANK(J27),ISBLANK(K27)),AND(J27&gt;Fecha!$A$1,ISBLANK(K27))),1,IF(AND(NOT(ISBLANK(J27)),NOT(ISBLANK(K27)),K27&lt;=I27),2,IF(AND(NOT(ISBLANK(J27)),NOT(ISBLANK(K27)),K27&gt;I27),3,IF(AND(NOT(ISBLANK(J27)),ISBLANK(K27),J27&lt;=Fecha!$A$1,I27&gt;=Fecha!$A$1),4,IF(AND(NOT(ISBLANK(J27)),ISBLANK(K27),J27&lt;=Fecha!$A$1,I27&lt;Fecha!$A$1),5,0))))),"ERROR")</f>
        <v>1</v>
      </c>
      <c r="M27" s="36" t="str">
        <f t="shared" ca="1" si="0"/>
        <v>Por iniciar</v>
      </c>
      <c r="N27" s="38"/>
      <c r="O27" s="40"/>
      <c r="P27" s="40"/>
      <c r="Q27" s="40"/>
      <c r="R27" s="40"/>
      <c r="S27" s="41"/>
      <c r="T27" s="40"/>
      <c r="U27" s="42"/>
      <c r="V27" s="40"/>
      <c r="W27" s="40"/>
    </row>
    <row r="28" spans="1:23" ht="28.8" x14ac:dyDescent="0.3">
      <c r="A28" s="30">
        <v>1</v>
      </c>
      <c r="B28" s="31" t="s">
        <v>14</v>
      </c>
      <c r="C28" s="32" t="s">
        <v>120</v>
      </c>
      <c r="D28" s="33" t="s">
        <v>130</v>
      </c>
      <c r="E28" s="55" t="s">
        <v>78</v>
      </c>
      <c r="F28" s="55" t="s">
        <v>122</v>
      </c>
      <c r="G28" s="143" t="str">
        <f>VLOOKUP(D28:D228,'Catálogo de actividades'!B25:E250,4,FALSE)</f>
        <v>3.5</v>
      </c>
      <c r="H28" s="48">
        <v>45058</v>
      </c>
      <c r="I28" s="48">
        <v>45058</v>
      </c>
      <c r="J28" s="43"/>
      <c r="K28" s="43"/>
      <c r="L28" s="36">
        <f ca="1">IF(OR(AND(ISNUMBER(J28),ISBLANK(K28)),AND(ISBLANK(J28),ISBLANK(K28)),AND(ISNUMBER(J28),ISNUMBER(K28)),),IF(OR(AND(ISBLANK(J28),ISBLANK(K28)),AND(J28&gt;Fecha!$A$1,ISBLANK(K28))),1,IF(AND(NOT(ISBLANK(J28)),NOT(ISBLANK(K28)),K28&lt;=I28),2,IF(AND(NOT(ISBLANK(J28)),NOT(ISBLANK(K28)),K28&gt;I28),3,IF(AND(NOT(ISBLANK(J28)),ISBLANK(K28),J28&lt;=Fecha!$A$1,I28&gt;=Fecha!$A$1),4,IF(AND(NOT(ISBLANK(J28)),ISBLANK(K28),J28&lt;=Fecha!$A$1,I28&lt;Fecha!$A$1),5,0))))),"ERROR")</f>
        <v>1</v>
      </c>
      <c r="M28" s="36" t="str">
        <f t="shared" ca="1" si="0"/>
        <v>Por iniciar</v>
      </c>
      <c r="N28" s="38"/>
      <c r="O28" s="40"/>
      <c r="P28" s="38"/>
      <c r="Q28" s="40"/>
      <c r="R28" s="40"/>
      <c r="S28" s="41"/>
      <c r="T28" s="40"/>
      <c r="U28" s="42"/>
      <c r="V28" s="40"/>
      <c r="W28" s="40"/>
    </row>
    <row r="29" spans="1:23" ht="43.2" x14ac:dyDescent="0.3">
      <c r="A29" s="30">
        <v>1</v>
      </c>
      <c r="B29" s="31" t="s">
        <v>14</v>
      </c>
      <c r="C29" s="32" t="s">
        <v>120</v>
      </c>
      <c r="D29" s="33" t="s">
        <v>132</v>
      </c>
      <c r="E29" s="55" t="s">
        <v>78</v>
      </c>
      <c r="F29" s="55" t="s">
        <v>122</v>
      </c>
      <c r="G29" s="143" t="str">
        <f>VLOOKUP(D29:D228,'Catálogo de actividades'!B26:E251,4,FALSE)</f>
        <v>3.6</v>
      </c>
      <c r="H29" s="48">
        <v>45070</v>
      </c>
      <c r="I29" s="35">
        <v>45070</v>
      </c>
      <c r="J29" s="43"/>
      <c r="K29" s="44"/>
      <c r="L29" s="36">
        <f ca="1">IF(OR(AND(ISNUMBER(J29),ISBLANK(K29)),AND(ISBLANK(J29),ISBLANK(K29)),AND(ISNUMBER(J29),ISNUMBER(K29)),),IF(OR(AND(ISBLANK(J29),ISBLANK(K29)),AND(J29&gt;Fecha!$A$1,ISBLANK(K29))),1,IF(AND(NOT(ISBLANK(J29)),NOT(ISBLANK(K29)),K29&lt;=I29),2,IF(AND(NOT(ISBLANK(J29)),NOT(ISBLANK(K29)),K29&gt;I29),3,IF(AND(NOT(ISBLANK(J29)),ISBLANK(K29),J29&lt;=Fecha!$A$1,I29&gt;=Fecha!$A$1),4,IF(AND(NOT(ISBLANK(J29)),ISBLANK(K29),J29&lt;=Fecha!$A$1,I29&lt;Fecha!$A$1),5,0))))),"ERROR")</f>
        <v>1</v>
      </c>
      <c r="M29" s="36" t="str">
        <f t="shared" ca="1" si="0"/>
        <v>Por iniciar</v>
      </c>
      <c r="N29" s="38"/>
      <c r="O29" s="40"/>
      <c r="P29" s="40"/>
      <c r="Q29" s="40"/>
      <c r="R29" s="40"/>
      <c r="S29" s="41"/>
      <c r="T29" s="40"/>
      <c r="U29" s="42"/>
      <c r="V29" s="40"/>
      <c r="W29" s="40"/>
    </row>
    <row r="30" spans="1:23" ht="43.2" x14ac:dyDescent="0.3">
      <c r="A30" s="30">
        <v>1</v>
      </c>
      <c r="B30" s="31" t="s">
        <v>14</v>
      </c>
      <c r="C30" s="32" t="s">
        <v>134</v>
      </c>
      <c r="D30" s="33" t="s">
        <v>135</v>
      </c>
      <c r="E30" s="55" t="s">
        <v>78</v>
      </c>
      <c r="F30" s="55" t="s">
        <v>122</v>
      </c>
      <c r="G30" s="143" t="str">
        <f>VLOOKUP(D30:D228,'Catálogo de actividades'!B27:E252,4,FALSE)</f>
        <v>4.1</v>
      </c>
      <c r="H30" s="48">
        <v>44805</v>
      </c>
      <c r="I30" s="35">
        <v>44964</v>
      </c>
      <c r="J30" s="35">
        <v>44805</v>
      </c>
      <c r="K30" s="44"/>
      <c r="L30" s="36">
        <f ca="1">IF(OR(AND(ISNUMBER(J30),ISBLANK(K30)),AND(ISBLANK(J30),ISBLANK(K30)),AND(ISNUMBER(J30),ISNUMBER(K30)),),IF(OR(AND(ISBLANK(J30),ISBLANK(K30)),AND(J30&gt;Fecha!$A$1,ISBLANK(K30))),1,IF(AND(NOT(ISBLANK(J30)),NOT(ISBLANK(K30)),K30&lt;=I30),2,IF(AND(NOT(ISBLANK(J30)),NOT(ISBLANK(K30)),K30&gt;I30),3,IF(AND(NOT(ISBLANK(J30)),ISBLANK(K30),J30&lt;=Fecha!$A$1,I30&gt;=Fecha!$A$1),4,IF(AND(NOT(ISBLANK(J30)),ISBLANK(K30),J30&lt;=Fecha!$A$1,I30&lt;Fecha!$A$1),5,0))))),"ERROR")</f>
        <v>4</v>
      </c>
      <c r="M30" s="37" t="str">
        <f t="shared" ca="1" si="0"/>
        <v>En proceso dentro de plazo</v>
      </c>
      <c r="N30" s="38" t="s">
        <v>618</v>
      </c>
      <c r="O30" s="40"/>
      <c r="P30" s="40"/>
      <c r="Q30" s="40"/>
      <c r="R30" s="40"/>
      <c r="S30" s="41"/>
      <c r="T30" s="40"/>
      <c r="U30" s="42"/>
      <c r="V30" s="40"/>
      <c r="W30" s="40"/>
    </row>
    <row r="31" spans="1:23" ht="43.2" x14ac:dyDescent="0.3">
      <c r="A31" s="30">
        <v>1</v>
      </c>
      <c r="B31" s="31" t="s">
        <v>14</v>
      </c>
      <c r="C31" s="32" t="s">
        <v>134</v>
      </c>
      <c r="D31" s="33" t="s">
        <v>137</v>
      </c>
      <c r="E31" s="55" t="s">
        <v>78</v>
      </c>
      <c r="F31" s="55" t="s">
        <v>122</v>
      </c>
      <c r="G31" s="143" t="str">
        <f>VLOOKUP(D31:D228,'Catálogo de actividades'!B28:E253,4,FALSE)</f>
        <v>4.2</v>
      </c>
      <c r="H31" s="48">
        <v>44805</v>
      </c>
      <c r="I31" s="35">
        <v>44970</v>
      </c>
      <c r="J31" s="35">
        <v>44805</v>
      </c>
      <c r="K31" s="44"/>
      <c r="L31" s="36">
        <f ca="1">IF(OR(AND(ISNUMBER(J31),ISBLANK(K31)),AND(ISBLANK(J31),ISBLANK(K31)),AND(ISNUMBER(J31),ISNUMBER(K31)),),IF(OR(AND(ISBLANK(J31),ISBLANK(K31)),AND(J31&gt;Fecha!$A$1,ISBLANK(K31))),1,IF(AND(NOT(ISBLANK(J31)),NOT(ISBLANK(K31)),K31&lt;=I31),2,IF(AND(NOT(ISBLANK(J31)),NOT(ISBLANK(K31)),K31&gt;I31),3,IF(AND(NOT(ISBLANK(J31)),ISBLANK(K31),J31&lt;=Fecha!$A$1,I31&gt;=Fecha!$A$1),4,IF(AND(NOT(ISBLANK(J31)),ISBLANK(K31),J31&lt;=Fecha!$A$1,I31&lt;Fecha!$A$1),5,0))))),"ERROR")</f>
        <v>4</v>
      </c>
      <c r="M31" s="37" t="str">
        <f t="shared" ca="1" si="0"/>
        <v>En proceso dentro de plazo</v>
      </c>
      <c r="N31" s="38" t="s">
        <v>618</v>
      </c>
      <c r="O31" s="40"/>
      <c r="P31" s="40"/>
      <c r="Q31" s="40"/>
      <c r="R31" s="40"/>
      <c r="S31" s="41"/>
      <c r="T31" s="40"/>
      <c r="U31" s="42"/>
      <c r="V31" s="40"/>
      <c r="W31" s="40"/>
    </row>
    <row r="32" spans="1:23" ht="43.2" x14ac:dyDescent="0.3">
      <c r="A32" s="30">
        <v>1</v>
      </c>
      <c r="B32" s="31" t="s">
        <v>14</v>
      </c>
      <c r="C32" s="32" t="s">
        <v>134</v>
      </c>
      <c r="D32" s="33" t="s">
        <v>139</v>
      </c>
      <c r="E32" s="55" t="s">
        <v>78</v>
      </c>
      <c r="F32" s="55" t="s">
        <v>122</v>
      </c>
      <c r="G32" s="143" t="str">
        <f>VLOOKUP(D32:D228,'Catálogo de actividades'!B29:E254,4,FALSE)</f>
        <v>4.3</v>
      </c>
      <c r="H32" s="48">
        <v>44805</v>
      </c>
      <c r="I32" s="35">
        <v>45033</v>
      </c>
      <c r="J32" s="35">
        <v>44805</v>
      </c>
      <c r="K32" s="44"/>
      <c r="L32" s="36">
        <f ca="1">IF(OR(AND(ISNUMBER(J32),ISBLANK(K32)),AND(ISBLANK(J32),ISBLANK(K32)),AND(ISNUMBER(J32),ISNUMBER(K32)),),IF(OR(AND(ISBLANK(J32),ISBLANK(K32)),AND(J32&gt;Fecha!$A$1,ISBLANK(K32))),1,IF(AND(NOT(ISBLANK(J32)),NOT(ISBLANK(K32)),K32&lt;=I32),2,IF(AND(NOT(ISBLANK(J32)),NOT(ISBLANK(K32)),K32&gt;I32),3,IF(AND(NOT(ISBLANK(J32)),ISBLANK(K32),J32&lt;=Fecha!$A$1,I32&gt;=Fecha!$A$1),4,IF(AND(NOT(ISBLANK(J32)),ISBLANK(K32),J32&lt;=Fecha!$A$1,I32&lt;Fecha!$A$1),5,0))))),"ERROR")</f>
        <v>4</v>
      </c>
      <c r="M32" s="37" t="str">
        <f t="shared" ca="1" si="0"/>
        <v>En proceso dentro de plazo</v>
      </c>
      <c r="N32" s="38" t="s">
        <v>618</v>
      </c>
      <c r="O32" s="40"/>
      <c r="P32" s="40"/>
      <c r="Q32" s="40"/>
      <c r="R32" s="40"/>
      <c r="S32" s="41"/>
      <c r="T32" s="40"/>
      <c r="U32" s="42"/>
      <c r="V32" s="40"/>
      <c r="W32" s="40"/>
    </row>
    <row r="33" spans="1:23" ht="28.8" x14ac:dyDescent="0.3">
      <c r="A33" s="30">
        <v>1</v>
      </c>
      <c r="B33" s="31" t="s">
        <v>14</v>
      </c>
      <c r="C33" s="32" t="s">
        <v>134</v>
      </c>
      <c r="D33" s="33" t="s">
        <v>141</v>
      </c>
      <c r="E33" s="55" t="s">
        <v>78</v>
      </c>
      <c r="F33" s="55" t="s">
        <v>122</v>
      </c>
      <c r="G33" s="143" t="str">
        <f>VLOOKUP(D33:D228,'Catálogo de actividades'!B30:E255,4,FALSE)</f>
        <v>4.4</v>
      </c>
      <c r="H33" s="48">
        <v>44971</v>
      </c>
      <c r="I33" s="35">
        <v>45065</v>
      </c>
      <c r="J33" s="43"/>
      <c r="K33" s="44"/>
      <c r="L33" s="36">
        <f ca="1">IF(OR(AND(ISNUMBER(J33),ISBLANK(K33)),AND(ISBLANK(J33),ISBLANK(K33)),AND(ISNUMBER(J33),ISNUMBER(K33)),),IF(OR(AND(ISBLANK(J33),ISBLANK(K33)),AND(J33&gt;Fecha!$A$1,ISBLANK(K33))),1,IF(AND(NOT(ISBLANK(J33)),NOT(ISBLANK(K33)),K33&lt;=I33),2,IF(AND(NOT(ISBLANK(J33)),NOT(ISBLANK(K33)),K33&gt;I33),3,IF(AND(NOT(ISBLANK(J33)),ISBLANK(K33),J33&lt;=Fecha!$A$1,I33&gt;=Fecha!$A$1),4,IF(AND(NOT(ISBLANK(J33)),ISBLANK(K33),J33&lt;=Fecha!$A$1,I33&lt;Fecha!$A$1),5,0))))),"ERROR")</f>
        <v>1</v>
      </c>
      <c r="M33" s="36" t="str">
        <f t="shared" ca="1" si="0"/>
        <v>Por iniciar</v>
      </c>
      <c r="N33" s="38"/>
      <c r="O33" s="45"/>
      <c r="P33" s="40"/>
      <c r="Q33" s="40"/>
      <c r="R33" s="40"/>
      <c r="S33" s="41"/>
      <c r="T33" s="40"/>
      <c r="U33" s="42"/>
      <c r="V33" s="40"/>
      <c r="W33" s="40"/>
    </row>
    <row r="34" spans="1:23" ht="144" x14ac:dyDescent="0.3">
      <c r="A34" s="30">
        <v>1</v>
      </c>
      <c r="B34" s="31" t="s">
        <v>14</v>
      </c>
      <c r="C34" s="32" t="s">
        <v>143</v>
      </c>
      <c r="D34" s="33" t="s">
        <v>144</v>
      </c>
      <c r="E34" s="37" t="s">
        <v>82</v>
      </c>
      <c r="F34" s="37" t="s">
        <v>145</v>
      </c>
      <c r="G34" s="143" t="str">
        <f>VLOOKUP(D34:D228,'Catálogo de actividades'!B31:E256,4,FALSE)</f>
        <v>5.1</v>
      </c>
      <c r="H34" s="48">
        <v>44861</v>
      </c>
      <c r="I34" s="35">
        <v>44861</v>
      </c>
      <c r="J34" s="35">
        <v>44861</v>
      </c>
      <c r="K34" s="44">
        <v>44855</v>
      </c>
      <c r="L34" s="36">
        <f ca="1">IF(OR(AND(ISNUMBER(J34),ISBLANK(K34)),AND(ISBLANK(J34),ISBLANK(K34)),AND(ISNUMBER(J34),ISNUMBER(K34)),),IF(OR(AND(ISBLANK(J34),ISBLANK(K34)),AND(J34&gt;Fecha!$A$1,ISBLANK(K34))),1,IF(AND(NOT(ISBLANK(J34)),NOT(ISBLANK(K34)),K34&lt;=I34),2,IF(AND(NOT(ISBLANK(J34)),NOT(ISBLANK(K34)),K34&gt;I34),3,IF(AND(NOT(ISBLANK(J34)),ISBLANK(K34),J34&lt;=Fecha!$A$1,I34&gt;=Fecha!$A$1),4,IF(AND(NOT(ISBLANK(J34)),ISBLANK(K34),J34&lt;=Fecha!$A$1,I34&lt;Fecha!$A$1),5,0))))),"ERROR")</f>
        <v>2</v>
      </c>
      <c r="M34" s="36" t="str">
        <f t="shared" ca="1" si="0"/>
        <v>Concluida dentro de plazo</v>
      </c>
      <c r="N34" s="38" t="s">
        <v>632</v>
      </c>
      <c r="O34" s="164" t="s">
        <v>633</v>
      </c>
      <c r="P34" s="40"/>
      <c r="Q34" s="40" t="s">
        <v>621</v>
      </c>
      <c r="R34" s="40"/>
      <c r="S34" s="41"/>
      <c r="T34" s="40"/>
      <c r="U34" s="42"/>
      <c r="V34" s="40"/>
      <c r="W34" s="40"/>
    </row>
    <row r="35" spans="1:23" ht="28.8" x14ac:dyDescent="0.3">
      <c r="A35" s="30">
        <v>1</v>
      </c>
      <c r="B35" s="31" t="s">
        <v>14</v>
      </c>
      <c r="C35" s="32" t="s">
        <v>143</v>
      </c>
      <c r="D35" s="33" t="s">
        <v>147</v>
      </c>
      <c r="E35" s="55" t="s">
        <v>82</v>
      </c>
      <c r="F35" s="55" t="s">
        <v>148</v>
      </c>
      <c r="G35" s="143" t="str">
        <f>VLOOKUP(D35:D228,'Catálogo de actividades'!B32:E257,4,FALSE)</f>
        <v>5.2</v>
      </c>
      <c r="H35" s="48">
        <v>44861</v>
      </c>
      <c r="I35" s="35">
        <v>45053</v>
      </c>
      <c r="J35" s="35">
        <v>44861</v>
      </c>
      <c r="K35" s="44"/>
      <c r="L35" s="36">
        <f ca="1">IF(OR(AND(ISNUMBER(J35),ISBLANK(K35)),AND(ISBLANK(J35),ISBLANK(K35)),AND(ISNUMBER(J35),ISNUMBER(K35)),),IF(OR(AND(ISBLANK(J35),ISBLANK(K35)),AND(J35&gt;Fecha!$A$1,ISBLANK(K35))),1,IF(AND(NOT(ISBLANK(J35)),NOT(ISBLANK(K35)),K35&lt;=I35),2,IF(AND(NOT(ISBLANK(J35)),NOT(ISBLANK(K35)),K35&gt;I35),3,IF(AND(NOT(ISBLANK(J35)),ISBLANK(K35),J35&lt;=Fecha!$A$1,I35&gt;=Fecha!$A$1),4,IF(AND(NOT(ISBLANK(J35)),ISBLANK(K35),J35&lt;=Fecha!$A$1,I35&lt;Fecha!$A$1),5,0))))),"ERROR")</f>
        <v>4</v>
      </c>
      <c r="M35" s="36" t="str">
        <f t="shared" ca="1" si="0"/>
        <v>En proceso dentro de plazo</v>
      </c>
      <c r="N35" s="38" t="s">
        <v>618</v>
      </c>
      <c r="O35" s="40"/>
      <c r="P35" s="40"/>
      <c r="Q35" s="40"/>
      <c r="R35" s="40"/>
      <c r="S35" s="41"/>
      <c r="T35" s="40"/>
      <c r="U35" s="42"/>
      <c r="V35" s="40"/>
      <c r="W35" s="40"/>
    </row>
    <row r="36" spans="1:23" ht="28.8" x14ac:dyDescent="0.3">
      <c r="A36" s="30">
        <v>1</v>
      </c>
      <c r="B36" s="31" t="s">
        <v>14</v>
      </c>
      <c r="C36" s="32" t="s">
        <v>143</v>
      </c>
      <c r="D36" s="33" t="s">
        <v>150</v>
      </c>
      <c r="E36" s="55" t="s">
        <v>82</v>
      </c>
      <c r="F36" s="55" t="s">
        <v>148</v>
      </c>
      <c r="G36" s="143" t="str">
        <f>VLOOKUP(D36:D228,'Catálogo de actividades'!B32:E258,4,FALSE)</f>
        <v>5.3</v>
      </c>
      <c r="H36" s="48">
        <v>44861</v>
      </c>
      <c r="I36" s="35">
        <v>45061</v>
      </c>
      <c r="J36" s="35">
        <v>44861</v>
      </c>
      <c r="K36" s="44"/>
      <c r="L36" s="36">
        <f ca="1">IF(OR(AND(ISNUMBER(J36),ISBLANK(K36)),AND(ISBLANK(J36),ISBLANK(K36)),AND(ISNUMBER(J36),ISNUMBER(K36)),),IF(OR(AND(ISBLANK(J36),ISBLANK(K36)),AND(J36&gt;Fecha!$A$1,ISBLANK(K36))),1,IF(AND(NOT(ISBLANK(J36)),NOT(ISBLANK(K36)),K36&lt;=I36),2,IF(AND(NOT(ISBLANK(J36)),NOT(ISBLANK(K36)),K36&gt;I36),3,IF(AND(NOT(ISBLANK(J36)),ISBLANK(K36),J36&lt;=Fecha!$A$1,I36&gt;=Fecha!$A$1),4,IF(AND(NOT(ISBLANK(J36)),ISBLANK(K36),J36&lt;=Fecha!$A$1,I36&lt;Fecha!$A$1),5,0))))),"ERROR")</f>
        <v>4</v>
      </c>
      <c r="M36" s="36" t="str">
        <f t="shared" ca="1" si="0"/>
        <v>En proceso dentro de plazo</v>
      </c>
      <c r="N36" s="38" t="s">
        <v>618</v>
      </c>
      <c r="O36" s="40"/>
      <c r="P36" s="40"/>
      <c r="Q36" s="40"/>
      <c r="R36" s="40"/>
      <c r="S36" s="41"/>
      <c r="T36" s="40"/>
      <c r="U36" s="42"/>
      <c r="V36" s="40"/>
      <c r="W36" s="40"/>
    </row>
    <row r="37" spans="1:23" ht="28.8" x14ac:dyDescent="0.3">
      <c r="A37" s="30">
        <v>1</v>
      </c>
      <c r="B37" s="31" t="s">
        <v>14</v>
      </c>
      <c r="C37" s="32" t="s">
        <v>143</v>
      </c>
      <c r="D37" s="33" t="s">
        <v>152</v>
      </c>
      <c r="E37" s="55" t="s">
        <v>78</v>
      </c>
      <c r="F37" s="55" t="s">
        <v>153</v>
      </c>
      <c r="G37" s="143" t="str">
        <f>VLOOKUP(D37:D228,'Catálogo de actividades'!B33:E259,4,FALSE)</f>
        <v>5.4</v>
      </c>
      <c r="H37" s="48">
        <v>44861</v>
      </c>
      <c r="I37" s="35">
        <v>45080</v>
      </c>
      <c r="J37" s="35">
        <v>44861</v>
      </c>
      <c r="K37" s="49"/>
      <c r="L37" s="36">
        <f ca="1">IF(OR(AND(ISNUMBER(J37),ISBLANK(K37)),AND(ISBLANK(J37),ISBLANK(K37)),AND(ISNUMBER(J37),ISNUMBER(K37)),),IF(OR(AND(ISBLANK(J37),ISBLANK(K37)),AND(J37&gt;Fecha!$A$1,ISBLANK(K37))),1,IF(AND(NOT(ISBLANK(J37)),NOT(ISBLANK(K37)),K37&lt;=I37),2,IF(AND(NOT(ISBLANK(J37)),NOT(ISBLANK(K37)),K37&gt;I37),3,IF(AND(NOT(ISBLANK(J37)),ISBLANK(K37),J37&lt;=Fecha!$A$1,I37&gt;=Fecha!$A$1),4,IF(AND(NOT(ISBLANK(J37)),ISBLANK(K37),J37&lt;=Fecha!$A$1,I37&lt;Fecha!$A$1),5,0))))),"ERROR")</f>
        <v>4</v>
      </c>
      <c r="M37" s="36" t="str">
        <f t="shared" ca="1" si="0"/>
        <v>En proceso dentro de plazo</v>
      </c>
      <c r="N37" s="38" t="s">
        <v>618</v>
      </c>
      <c r="O37" s="40"/>
      <c r="P37" s="40"/>
      <c r="Q37" s="40"/>
      <c r="R37" s="40"/>
      <c r="S37" s="41"/>
      <c r="T37" s="40"/>
      <c r="U37" s="42"/>
      <c r="V37" s="36"/>
      <c r="W37" s="36"/>
    </row>
    <row r="38" spans="1:23" ht="28.8" x14ac:dyDescent="0.3">
      <c r="A38" s="30">
        <v>1</v>
      </c>
      <c r="B38" s="31" t="s">
        <v>14</v>
      </c>
      <c r="C38" s="32" t="s">
        <v>143</v>
      </c>
      <c r="D38" s="33" t="s">
        <v>155</v>
      </c>
      <c r="E38" s="55" t="s">
        <v>78</v>
      </c>
      <c r="F38" s="55" t="s">
        <v>79</v>
      </c>
      <c r="G38" s="143" t="str">
        <f>VLOOKUP(D38:D228,'Catálogo de actividades'!B34:E260,4,FALSE)</f>
        <v>5.5</v>
      </c>
      <c r="H38" s="48">
        <v>44861</v>
      </c>
      <c r="I38" s="46">
        <v>45138</v>
      </c>
      <c r="J38" s="35">
        <v>44861</v>
      </c>
      <c r="K38" s="44"/>
      <c r="L38" s="36">
        <f ca="1">IF(OR(AND(ISNUMBER(J38),ISBLANK(K38)),AND(ISBLANK(J38),ISBLANK(K38)),AND(ISNUMBER(J38),ISNUMBER(K38)),),IF(OR(AND(ISBLANK(J38),ISBLANK(K38)),AND(J38&gt;Fecha!$A$1,ISBLANK(K38))),1,IF(AND(NOT(ISBLANK(J38)),NOT(ISBLANK(K38)),K38&lt;=I38),2,IF(AND(NOT(ISBLANK(J38)),NOT(ISBLANK(K38)),K38&gt;I38),3,IF(AND(NOT(ISBLANK(J38)),ISBLANK(K38),J38&lt;=Fecha!$A$1,I38&gt;=Fecha!$A$1),4,IF(AND(NOT(ISBLANK(J38)),ISBLANK(K38),J38&lt;=Fecha!$A$1,I38&lt;Fecha!$A$1),5,0))))),"ERROR")</f>
        <v>4</v>
      </c>
      <c r="M38" s="36" t="str">
        <f t="shared" ca="1" si="0"/>
        <v>En proceso dentro de plazo</v>
      </c>
      <c r="N38" s="38" t="s">
        <v>618</v>
      </c>
      <c r="O38" s="45"/>
      <c r="P38" s="40"/>
      <c r="Q38" s="40"/>
      <c r="R38" s="40"/>
      <c r="S38" s="41"/>
      <c r="T38" s="40"/>
      <c r="U38" s="42"/>
      <c r="V38" s="40"/>
      <c r="W38" s="40"/>
    </row>
    <row r="39" spans="1:23" ht="72" x14ac:dyDescent="0.3">
      <c r="A39" s="30">
        <v>1</v>
      </c>
      <c r="B39" s="31" t="s">
        <v>14</v>
      </c>
      <c r="C39" s="32" t="s">
        <v>143</v>
      </c>
      <c r="D39" s="33" t="s">
        <v>157</v>
      </c>
      <c r="E39" s="55" t="s">
        <v>82</v>
      </c>
      <c r="F39" s="55" t="s">
        <v>634</v>
      </c>
      <c r="G39" s="143" t="str">
        <f>VLOOKUP(D39:D228,'Catálogo de actividades'!B36:E262,4,FALSE)</f>
        <v>5.6</v>
      </c>
      <c r="H39" s="48">
        <v>44848</v>
      </c>
      <c r="I39" s="35">
        <v>44882</v>
      </c>
      <c r="J39" s="35">
        <v>44848</v>
      </c>
      <c r="K39" s="44">
        <v>44872</v>
      </c>
      <c r="L39" s="36">
        <f ca="1">IF(OR(AND(ISNUMBER(J39),ISBLANK(K39)),AND(ISBLANK(J39),ISBLANK(K39)),AND(ISNUMBER(J39),ISNUMBER(K39)),),IF(OR(AND(ISBLANK(J39),ISBLANK(K39)),AND(J39&gt;Fecha!$A$1,ISBLANK(K39))),1,IF(AND(NOT(ISBLANK(J39)),NOT(ISBLANK(K39)),K39&lt;=I39),2,IF(AND(NOT(ISBLANK(J39)),NOT(ISBLANK(K39)),K39&gt;I39),3,IF(AND(NOT(ISBLANK(J39)),ISBLANK(K39),J39&lt;=Fecha!$A$1,I39&gt;=Fecha!$A$1),4,IF(AND(NOT(ISBLANK(J39)),ISBLANK(K39),J39&lt;=Fecha!$A$1,I39&lt;Fecha!$A$1),5,0))))),"ERROR")</f>
        <v>2</v>
      </c>
      <c r="M39" s="36" t="str">
        <f t="shared" ca="1" si="0"/>
        <v>Concluida dentro de plazo</v>
      </c>
      <c r="N39" s="38" t="s">
        <v>635</v>
      </c>
      <c r="O39" s="39" t="s">
        <v>636</v>
      </c>
      <c r="P39" s="38" t="s">
        <v>637</v>
      </c>
      <c r="Q39" s="40" t="s">
        <v>621</v>
      </c>
      <c r="R39" s="44">
        <v>44873</v>
      </c>
      <c r="S39" s="41"/>
      <c r="T39" s="40"/>
      <c r="U39" s="42"/>
      <c r="V39" s="40"/>
      <c r="W39" s="40"/>
    </row>
    <row r="40" spans="1:23" ht="28.8" x14ac:dyDescent="0.3">
      <c r="A40" s="30">
        <v>1</v>
      </c>
      <c r="B40" s="31" t="s">
        <v>14</v>
      </c>
      <c r="C40" s="32" t="s">
        <v>160</v>
      </c>
      <c r="D40" s="33" t="s">
        <v>161</v>
      </c>
      <c r="E40" s="55" t="s">
        <v>82</v>
      </c>
      <c r="F40" s="55" t="s">
        <v>162</v>
      </c>
      <c r="G40" s="143" t="str">
        <f>VLOOKUP(D40:D228,'Catálogo de actividades'!B37:E263,4,FALSE)</f>
        <v>6.1</v>
      </c>
      <c r="H40" s="48">
        <v>44941</v>
      </c>
      <c r="I40" s="35">
        <v>44972</v>
      </c>
      <c r="J40" s="43"/>
      <c r="K40" s="44"/>
      <c r="L40" s="36">
        <f ca="1">IF(OR(AND(ISNUMBER(J40),ISBLANK(K40)),AND(ISBLANK(J40),ISBLANK(K40)),AND(ISNUMBER(J40),ISNUMBER(K40)),),IF(OR(AND(ISBLANK(J40),ISBLANK(K40)),AND(J40&gt;Fecha!$A$1,ISBLANK(K40))),1,IF(AND(NOT(ISBLANK(J40)),NOT(ISBLANK(K40)),K40&lt;=I40),2,IF(AND(NOT(ISBLANK(J40)),NOT(ISBLANK(K40)),K40&gt;I40),3,IF(AND(NOT(ISBLANK(J40)),ISBLANK(K40),J40&lt;=Fecha!$A$1,I40&gt;=Fecha!$A$1),4,IF(AND(NOT(ISBLANK(J40)),ISBLANK(K40),J40&lt;=Fecha!$A$1,I40&lt;Fecha!$A$1),5,0))))),"ERROR")</f>
        <v>1</v>
      </c>
      <c r="M40" s="36" t="str">
        <f t="shared" ca="1" si="0"/>
        <v>Por iniciar</v>
      </c>
      <c r="N40" s="38"/>
      <c r="O40" s="45"/>
      <c r="P40" s="40"/>
      <c r="Q40" s="40"/>
      <c r="R40" s="40"/>
      <c r="S40" s="41"/>
      <c r="T40" s="40"/>
      <c r="U40" s="42"/>
      <c r="V40" s="40"/>
      <c r="W40" s="40"/>
    </row>
    <row r="41" spans="1:23" ht="28.8" x14ac:dyDescent="0.3">
      <c r="A41" s="30">
        <v>1</v>
      </c>
      <c r="B41" s="31" t="s">
        <v>14</v>
      </c>
      <c r="C41" s="32" t="s">
        <v>160</v>
      </c>
      <c r="D41" s="33" t="s">
        <v>164</v>
      </c>
      <c r="E41" s="55" t="s">
        <v>78</v>
      </c>
      <c r="F41" s="55" t="s">
        <v>165</v>
      </c>
      <c r="G41" s="143" t="str">
        <f>VLOOKUP(D41:D228,'Catálogo de actividades'!B37:E264,4,FALSE)</f>
        <v>6.2</v>
      </c>
      <c r="H41" s="48">
        <v>44981</v>
      </c>
      <c r="I41" s="35">
        <v>44981</v>
      </c>
      <c r="J41" s="43"/>
      <c r="K41" s="44"/>
      <c r="L41" s="36">
        <f ca="1">IF(OR(AND(ISNUMBER(J41),ISBLANK(K41)),AND(ISBLANK(J41),ISBLANK(K41)),AND(ISNUMBER(J41),ISNUMBER(K41)),),IF(OR(AND(ISBLANK(J41),ISBLANK(K41)),AND(J41&gt;Fecha!$A$1,ISBLANK(K41))),1,IF(AND(NOT(ISBLANK(J41)),NOT(ISBLANK(K41)),K41&lt;=I41),2,IF(AND(NOT(ISBLANK(J41)),NOT(ISBLANK(K41)),K41&gt;I41),3,IF(AND(NOT(ISBLANK(J41)),ISBLANK(K41),J41&lt;=Fecha!$A$1,I41&gt;=Fecha!$A$1),4,IF(AND(NOT(ISBLANK(J41)),ISBLANK(K41),J41&lt;=Fecha!$A$1,I41&lt;Fecha!$A$1),5,0))))),"ERROR")</f>
        <v>1</v>
      </c>
      <c r="M41" s="36" t="str">
        <f t="shared" ca="1" si="0"/>
        <v>Por iniciar</v>
      </c>
      <c r="N41" s="38"/>
      <c r="O41" s="40"/>
      <c r="P41" s="40"/>
      <c r="Q41" s="40"/>
      <c r="R41" s="40"/>
      <c r="S41" s="41"/>
      <c r="T41" s="40"/>
      <c r="U41" s="42"/>
      <c r="V41" s="40"/>
      <c r="W41" s="40"/>
    </row>
    <row r="42" spans="1:23" ht="28.8" x14ac:dyDescent="0.3">
      <c r="A42" s="30">
        <v>1</v>
      </c>
      <c r="B42" s="31" t="s">
        <v>14</v>
      </c>
      <c r="C42" s="32" t="s">
        <v>160</v>
      </c>
      <c r="D42" s="33" t="s">
        <v>167</v>
      </c>
      <c r="E42" s="55" t="s">
        <v>82</v>
      </c>
      <c r="F42" s="55" t="s">
        <v>168</v>
      </c>
      <c r="G42" s="143" t="str">
        <f>VLOOKUP(D42:D228,'Catálogo de actividades'!B38:E265,4,FALSE)</f>
        <v>6.3</v>
      </c>
      <c r="H42" s="48">
        <v>44982</v>
      </c>
      <c r="I42" s="35">
        <v>45000</v>
      </c>
      <c r="J42" s="43"/>
      <c r="K42" s="44"/>
      <c r="L42" s="36">
        <f ca="1">IF(OR(AND(ISNUMBER(J42),ISBLANK(K42)),AND(ISBLANK(J42),ISBLANK(K42)),AND(ISNUMBER(J42),ISNUMBER(K42)),),IF(OR(AND(ISBLANK(J42),ISBLANK(K42)),AND(J42&gt;Fecha!$A$1,ISBLANK(K42))),1,IF(AND(NOT(ISBLANK(J42)),NOT(ISBLANK(K42)),K42&lt;=I42),2,IF(AND(NOT(ISBLANK(J42)),NOT(ISBLANK(K42)),K42&gt;I42),3,IF(AND(NOT(ISBLANK(J42)),ISBLANK(K42),J42&lt;=Fecha!$A$1,I42&gt;=Fecha!$A$1),4,IF(AND(NOT(ISBLANK(J42)),ISBLANK(K42),J42&lt;=Fecha!$A$1,I42&lt;Fecha!$A$1),5,0))))),"ERROR")</f>
        <v>1</v>
      </c>
      <c r="M42" s="36" t="str">
        <f t="shared" ca="1" si="0"/>
        <v>Por iniciar</v>
      </c>
      <c r="N42" s="38"/>
      <c r="O42" s="40"/>
      <c r="P42" s="40"/>
      <c r="Q42" s="40"/>
      <c r="R42" s="40"/>
      <c r="S42" s="41"/>
      <c r="T42" s="40"/>
      <c r="U42" s="42"/>
      <c r="V42" s="40"/>
      <c r="W42" s="40"/>
    </row>
    <row r="43" spans="1:23" ht="28.8" x14ac:dyDescent="0.3">
      <c r="A43" s="30">
        <v>1</v>
      </c>
      <c r="B43" s="31" t="s">
        <v>14</v>
      </c>
      <c r="C43" s="32" t="s">
        <v>160</v>
      </c>
      <c r="D43" s="33" t="s">
        <v>170</v>
      </c>
      <c r="E43" s="55" t="s">
        <v>78</v>
      </c>
      <c r="F43" s="55" t="s">
        <v>116</v>
      </c>
      <c r="G43" s="143" t="str">
        <f>VLOOKUP(D43:D228,'Catálogo de actividades'!B40:E267,4,FALSE)</f>
        <v>6.4</v>
      </c>
      <c r="H43" s="48">
        <v>45000</v>
      </c>
      <c r="I43" s="35">
        <v>45000</v>
      </c>
      <c r="J43" s="43"/>
      <c r="K43" s="44"/>
      <c r="L43" s="36">
        <f ca="1">IF(OR(AND(ISNUMBER(J43),ISBLANK(K43)),AND(ISBLANK(J43),ISBLANK(K43)),AND(ISNUMBER(J43),ISNUMBER(K43)),),IF(OR(AND(ISBLANK(J43),ISBLANK(K43)),AND(J43&gt;Fecha!$A$1,ISBLANK(K43))),1,IF(AND(NOT(ISBLANK(J43)),NOT(ISBLANK(K43)),K43&lt;=I43),2,IF(AND(NOT(ISBLANK(J43)),NOT(ISBLANK(K43)),K43&gt;I43),3,IF(AND(NOT(ISBLANK(J43)),ISBLANK(K43),J43&lt;=Fecha!$A$1,I43&gt;=Fecha!$A$1),4,IF(AND(NOT(ISBLANK(J43)),ISBLANK(K43),J43&lt;=Fecha!$A$1,I43&lt;Fecha!$A$1),5,0))))),"ERROR")</f>
        <v>1</v>
      </c>
      <c r="M43" s="36" t="str">
        <f t="shared" ca="1" si="0"/>
        <v>Por iniciar</v>
      </c>
      <c r="N43" s="38"/>
      <c r="O43" s="40"/>
      <c r="P43" s="40"/>
      <c r="Q43" s="40"/>
      <c r="R43" s="40"/>
      <c r="S43" s="41"/>
      <c r="T43" s="40"/>
      <c r="U43" s="42"/>
      <c r="V43" s="40"/>
      <c r="W43" s="40"/>
    </row>
    <row r="44" spans="1:23" ht="28.8" x14ac:dyDescent="0.3">
      <c r="A44" s="30">
        <v>1</v>
      </c>
      <c r="B44" s="31" t="s">
        <v>14</v>
      </c>
      <c r="C44" s="32" t="s">
        <v>160</v>
      </c>
      <c r="D44" s="33" t="s">
        <v>172</v>
      </c>
      <c r="E44" s="55" t="s">
        <v>78</v>
      </c>
      <c r="F44" s="55" t="s">
        <v>116</v>
      </c>
      <c r="G44" s="143" t="str">
        <f>VLOOKUP(D44:D228,'Catálogo de actividades'!B40:E267,4,FALSE)</f>
        <v>6.5</v>
      </c>
      <c r="H44" s="144">
        <v>45013</v>
      </c>
      <c r="I44" s="46">
        <v>45013</v>
      </c>
      <c r="J44" s="43"/>
      <c r="K44" s="44"/>
      <c r="L44" s="36">
        <f ca="1">IF(OR(AND(ISNUMBER(J44),ISBLANK(K44)),AND(ISBLANK(J44),ISBLANK(K44)),AND(ISNUMBER(J44),ISNUMBER(K44)),),IF(OR(AND(ISBLANK(J44),ISBLANK(K44)),AND(J44&gt;Fecha!$A$1,ISBLANK(K44))),1,IF(AND(NOT(ISBLANK(J44)),NOT(ISBLANK(K44)),K44&lt;=I44),2,IF(AND(NOT(ISBLANK(J44)),NOT(ISBLANK(K44)),K44&gt;I44),3,IF(AND(NOT(ISBLANK(J44)),ISBLANK(K44),J44&lt;=Fecha!$A$1,I44&gt;=Fecha!$A$1),4,IF(AND(NOT(ISBLANK(J44)),ISBLANK(K44),J44&lt;=Fecha!$A$1,I44&lt;Fecha!$A$1),5,0))))),"ERROR")</f>
        <v>1</v>
      </c>
      <c r="M44" s="36" t="str">
        <f t="shared" ca="1" si="0"/>
        <v>Por iniciar</v>
      </c>
      <c r="N44" s="38"/>
      <c r="O44" s="40"/>
      <c r="P44" s="40"/>
      <c r="Q44" s="40"/>
      <c r="R44" s="40"/>
      <c r="S44" s="41"/>
      <c r="T44" s="40"/>
      <c r="U44" s="42"/>
      <c r="V44" s="40"/>
      <c r="W44" s="40"/>
    </row>
    <row r="45" spans="1:23" ht="28.8" x14ac:dyDescent="0.3">
      <c r="A45" s="30">
        <v>1</v>
      </c>
      <c r="B45" s="31" t="s">
        <v>14</v>
      </c>
      <c r="C45" s="32" t="s">
        <v>160</v>
      </c>
      <c r="D45" s="33" t="s">
        <v>638</v>
      </c>
      <c r="E45" s="55" t="s">
        <v>78</v>
      </c>
      <c r="F45" s="55" t="s">
        <v>122</v>
      </c>
      <c r="G45" s="143" t="str">
        <f>VLOOKUP(D45:D228,'Catálogo de actividades'!B41:E268,4,FALSE)</f>
        <v>6.6</v>
      </c>
      <c r="H45" s="144">
        <v>45037</v>
      </c>
      <c r="I45" s="46">
        <v>45037</v>
      </c>
      <c r="J45" s="43"/>
      <c r="K45" s="44"/>
      <c r="L45" s="36">
        <f ca="1">IF(OR(AND(ISNUMBER(J45),ISBLANK(K45)),AND(ISBLANK(J45),ISBLANK(K45)),AND(ISNUMBER(J45),ISNUMBER(K45)),),IF(OR(AND(ISBLANK(J45),ISBLANK(K45)),AND(J45&gt;Fecha!$A$1,ISBLANK(K45))),1,IF(AND(NOT(ISBLANK(J45)),NOT(ISBLANK(K45)),K45&lt;=I45),2,IF(AND(NOT(ISBLANK(J45)),NOT(ISBLANK(K45)),K45&gt;I45),3,IF(AND(NOT(ISBLANK(J45)),ISBLANK(K45),J45&lt;=Fecha!$A$1,I45&gt;=Fecha!$A$1),4,IF(AND(NOT(ISBLANK(J45)),ISBLANK(K45),J45&lt;=Fecha!$A$1,I45&lt;Fecha!$A$1),5,0))))),"ERROR")</f>
        <v>1</v>
      </c>
      <c r="M45" s="36" t="str">
        <f t="shared" ca="1" si="0"/>
        <v>Por iniciar</v>
      </c>
      <c r="N45" s="38"/>
      <c r="O45" s="40"/>
      <c r="P45" s="40"/>
      <c r="Q45" s="40"/>
      <c r="R45" s="40"/>
      <c r="S45" s="41"/>
      <c r="T45" s="40"/>
      <c r="U45" s="42"/>
      <c r="V45" s="40"/>
      <c r="W45" s="40"/>
    </row>
    <row r="46" spans="1:23" ht="43.2" x14ac:dyDescent="0.3">
      <c r="A46" s="30">
        <v>1</v>
      </c>
      <c r="B46" s="31" t="s">
        <v>14</v>
      </c>
      <c r="C46" s="32" t="s">
        <v>160</v>
      </c>
      <c r="D46" s="33" t="s">
        <v>176</v>
      </c>
      <c r="E46" s="55" t="s">
        <v>78</v>
      </c>
      <c r="F46" s="55" t="s">
        <v>116</v>
      </c>
      <c r="G46" s="143" t="str">
        <f>VLOOKUP(D46:D228,'Catálogo de actividades'!B42:E269,4,FALSE)</f>
        <v>6.7</v>
      </c>
      <c r="H46" s="48">
        <v>45031</v>
      </c>
      <c r="I46" s="35">
        <v>45031</v>
      </c>
      <c r="J46" s="43"/>
      <c r="K46" s="44"/>
      <c r="L46" s="36">
        <f ca="1">IF(OR(AND(ISNUMBER(J46),ISBLANK(K46)),AND(ISBLANK(J46),ISBLANK(K46)),AND(ISNUMBER(J46),ISNUMBER(K46)),),IF(OR(AND(ISBLANK(J46),ISBLANK(K46)),AND(J46&gt;Fecha!$A$1,ISBLANK(K46))),1,IF(AND(NOT(ISBLANK(J46)),NOT(ISBLANK(K46)),K46&lt;=I46),2,IF(AND(NOT(ISBLANK(J46)),NOT(ISBLANK(K46)),K46&gt;I46),3,IF(AND(NOT(ISBLANK(J46)),ISBLANK(K46),J46&lt;=Fecha!$A$1,I46&gt;=Fecha!$A$1),4,IF(AND(NOT(ISBLANK(J46)),ISBLANK(K46),J46&lt;=Fecha!$A$1,I46&lt;Fecha!$A$1),5,0))))),"ERROR")</f>
        <v>1</v>
      </c>
      <c r="M46" s="36" t="str">
        <f t="shared" ca="1" si="0"/>
        <v>Por iniciar</v>
      </c>
      <c r="N46" s="38"/>
      <c r="O46" s="40"/>
      <c r="P46" s="40"/>
      <c r="Q46" s="40"/>
      <c r="R46" s="40"/>
      <c r="S46" s="41"/>
      <c r="T46" s="40"/>
      <c r="U46" s="42"/>
      <c r="V46" s="40"/>
      <c r="W46" s="40"/>
    </row>
    <row r="47" spans="1:23" ht="57.6" x14ac:dyDescent="0.3">
      <c r="A47" s="30">
        <v>1</v>
      </c>
      <c r="B47" s="31" t="s">
        <v>14</v>
      </c>
      <c r="C47" s="32" t="s">
        <v>160</v>
      </c>
      <c r="D47" s="33" t="s">
        <v>178</v>
      </c>
      <c r="E47" s="55" t="s">
        <v>78</v>
      </c>
      <c r="F47" s="55" t="s">
        <v>116</v>
      </c>
      <c r="G47" s="143" t="str">
        <f>VLOOKUP(D47:D228,'Catálogo de actividades'!B43:E270,4,FALSE)</f>
        <v>6.8</v>
      </c>
      <c r="H47" s="48">
        <v>45061</v>
      </c>
      <c r="I47" s="35">
        <v>45071</v>
      </c>
      <c r="J47" s="43"/>
      <c r="K47" s="44"/>
      <c r="L47" s="36">
        <f ca="1">IF(OR(AND(ISNUMBER(J47),ISBLANK(K47)),AND(ISBLANK(J47),ISBLANK(K47)),AND(ISNUMBER(J47),ISNUMBER(K47)),),IF(OR(AND(ISBLANK(J47),ISBLANK(K47)),AND(J47&gt;Fecha!$A$1,ISBLANK(K47))),1,IF(AND(NOT(ISBLANK(J47)),NOT(ISBLANK(K47)),K47&lt;=I47),2,IF(AND(NOT(ISBLANK(J47)),NOT(ISBLANK(K47)),K47&gt;I47),3,IF(AND(NOT(ISBLANK(J47)),ISBLANK(K47),J47&lt;=Fecha!$A$1,I47&gt;=Fecha!$A$1),4,IF(AND(NOT(ISBLANK(J47)),ISBLANK(K47),J47&lt;=Fecha!$A$1,I47&lt;Fecha!$A$1),5,0))))),"ERROR")</f>
        <v>1</v>
      </c>
      <c r="M47" s="36" t="str">
        <f t="shared" ca="1" si="0"/>
        <v>Por iniciar</v>
      </c>
      <c r="N47" s="38"/>
      <c r="O47" s="40"/>
      <c r="P47" s="40"/>
      <c r="Q47" s="40"/>
      <c r="R47" s="40"/>
      <c r="S47" s="41"/>
      <c r="T47" s="40"/>
      <c r="U47" s="42"/>
      <c r="V47" s="40"/>
      <c r="W47" s="40"/>
    </row>
    <row r="48" spans="1:23" ht="28.8" x14ac:dyDescent="0.3">
      <c r="A48" s="30">
        <v>1</v>
      </c>
      <c r="B48" s="31" t="s">
        <v>14</v>
      </c>
      <c r="C48" s="32" t="s">
        <v>160</v>
      </c>
      <c r="D48" s="33" t="s">
        <v>180</v>
      </c>
      <c r="E48" s="55" t="s">
        <v>82</v>
      </c>
      <c r="F48" s="55" t="s">
        <v>181</v>
      </c>
      <c r="G48" s="143" t="str">
        <f>VLOOKUP(D48:D228,'Catálogo de actividades'!B44:E271,4,FALSE)</f>
        <v>6.9</v>
      </c>
      <c r="H48" s="48">
        <v>45080</v>
      </c>
      <c r="I48" s="35">
        <v>45081</v>
      </c>
      <c r="J48" s="43"/>
      <c r="K48" s="44"/>
      <c r="L48" s="36">
        <f ca="1">IF(OR(AND(ISNUMBER(J48),ISBLANK(K48)),AND(ISBLANK(J48),ISBLANK(K48)),AND(ISNUMBER(J48),ISNUMBER(K48)),),IF(OR(AND(ISBLANK(J48),ISBLANK(K48)),AND(J48&gt;Fecha!$A$1,ISBLANK(K48))),1,IF(AND(NOT(ISBLANK(J48)),NOT(ISBLANK(K48)),K48&lt;=I48),2,IF(AND(NOT(ISBLANK(J48)),NOT(ISBLANK(K48)),K48&gt;I48),3,IF(AND(NOT(ISBLANK(J48)),ISBLANK(K48),J48&lt;=Fecha!$A$1,I48&gt;=Fecha!$A$1),4,IF(AND(NOT(ISBLANK(J48)),ISBLANK(K48),J48&lt;=Fecha!$A$1,I48&lt;Fecha!$A$1),5,0))))),"ERROR")</f>
        <v>1</v>
      </c>
      <c r="M48" s="36" t="str">
        <f t="shared" ca="1" si="0"/>
        <v>Por iniciar</v>
      </c>
      <c r="N48" s="38"/>
      <c r="O48" s="40"/>
      <c r="P48" s="40"/>
      <c r="Q48" s="40"/>
      <c r="R48" s="40"/>
      <c r="S48" s="41"/>
      <c r="T48" s="40"/>
      <c r="U48" s="42"/>
      <c r="V48" s="40"/>
      <c r="W48" s="40"/>
    </row>
    <row r="49" spans="1:23" ht="28.8" x14ac:dyDescent="0.3">
      <c r="A49" s="30">
        <v>1</v>
      </c>
      <c r="B49" s="31" t="s">
        <v>14</v>
      </c>
      <c r="C49" s="32" t="s">
        <v>160</v>
      </c>
      <c r="D49" s="33" t="s">
        <v>183</v>
      </c>
      <c r="E49" s="55" t="s">
        <v>78</v>
      </c>
      <c r="F49" s="55" t="s">
        <v>116</v>
      </c>
      <c r="G49" s="143" t="str">
        <f>VLOOKUP(D49:D228,'Catálogo de actividades'!B45:E272,4,FALSE)</f>
        <v>6.10</v>
      </c>
      <c r="H49" s="48">
        <v>45032</v>
      </c>
      <c r="I49" s="35">
        <v>45068</v>
      </c>
      <c r="J49" s="43"/>
      <c r="K49" s="44"/>
      <c r="L49" s="36">
        <f ca="1">IF(OR(AND(ISNUMBER(J49),ISBLANK(K49)),AND(ISBLANK(J49),ISBLANK(K49)),AND(ISNUMBER(J49),ISNUMBER(K49)),),IF(OR(AND(ISBLANK(J49),ISBLANK(K49)),AND(J49&gt;Fecha!$A$1,ISBLANK(K49))),1,IF(AND(NOT(ISBLANK(J49)),NOT(ISBLANK(K49)),K49&lt;=I49),2,IF(AND(NOT(ISBLANK(J49)),NOT(ISBLANK(K49)),K49&gt;I49),3,IF(AND(NOT(ISBLANK(J49)),ISBLANK(K49),J49&lt;=Fecha!$A$1,I49&gt;=Fecha!$A$1),4,IF(AND(NOT(ISBLANK(J49)),ISBLANK(K49),J49&lt;=Fecha!$A$1,I49&lt;Fecha!$A$1),5,0))))),"ERROR")</f>
        <v>1</v>
      </c>
      <c r="M49" s="36" t="str">
        <f t="shared" ca="1" si="0"/>
        <v>Por iniciar</v>
      </c>
      <c r="N49" s="38"/>
      <c r="O49" s="40"/>
      <c r="P49" s="40"/>
      <c r="Q49" s="40"/>
      <c r="R49" s="40"/>
      <c r="S49" s="41"/>
      <c r="T49" s="40"/>
      <c r="U49" s="42"/>
      <c r="V49" s="40"/>
      <c r="W49" s="40"/>
    </row>
    <row r="50" spans="1:23" ht="28.8" x14ac:dyDescent="0.3">
      <c r="A50" s="30">
        <v>1</v>
      </c>
      <c r="B50" s="31" t="s">
        <v>14</v>
      </c>
      <c r="C50" s="32" t="s">
        <v>160</v>
      </c>
      <c r="D50" s="33" t="s">
        <v>185</v>
      </c>
      <c r="E50" s="55" t="s">
        <v>78</v>
      </c>
      <c r="F50" s="55" t="s">
        <v>116</v>
      </c>
      <c r="G50" s="143" t="str">
        <f>VLOOKUP(D50:D228,'Catálogo de actividades'!B46:E273,4,FALSE)</f>
        <v>6.11</v>
      </c>
      <c r="H50" s="48">
        <v>45032</v>
      </c>
      <c r="I50" s="35">
        <v>45071</v>
      </c>
      <c r="J50" s="43"/>
      <c r="K50" s="44"/>
      <c r="L50" s="36">
        <f ca="1">IF(OR(AND(ISNUMBER(J50),ISBLANK(K50)),AND(ISBLANK(J50),ISBLANK(K50)),AND(ISNUMBER(J50),ISNUMBER(K50)),),IF(OR(AND(ISBLANK(J50),ISBLANK(K50)),AND(J50&gt;Fecha!$A$1,ISBLANK(K50))),1,IF(AND(NOT(ISBLANK(J50)),NOT(ISBLANK(K50)),K50&lt;=I50),2,IF(AND(NOT(ISBLANK(J50)),NOT(ISBLANK(K50)),K50&gt;I50),3,IF(AND(NOT(ISBLANK(J50)),ISBLANK(K50),J50&lt;=Fecha!$A$1,I50&gt;=Fecha!$A$1),4,IF(AND(NOT(ISBLANK(J50)),ISBLANK(K50),J50&lt;=Fecha!$A$1,I50&lt;Fecha!$A$1),5,0))))),"ERROR")</f>
        <v>1</v>
      </c>
      <c r="M50" s="36" t="str">
        <f t="shared" ca="1" si="0"/>
        <v>Por iniciar</v>
      </c>
      <c r="N50" s="38"/>
      <c r="O50" s="40"/>
      <c r="P50" s="40"/>
      <c r="Q50" s="40"/>
      <c r="R50" s="40"/>
      <c r="S50" s="41"/>
      <c r="T50" s="40"/>
      <c r="U50" s="42"/>
      <c r="V50" s="40"/>
      <c r="W50" s="40"/>
    </row>
    <row r="51" spans="1:23" ht="28.8" x14ac:dyDescent="0.3">
      <c r="A51" s="30">
        <v>1</v>
      </c>
      <c r="B51" s="31" t="s">
        <v>14</v>
      </c>
      <c r="C51" s="145" t="s">
        <v>160</v>
      </c>
      <c r="D51" s="33" t="s">
        <v>187</v>
      </c>
      <c r="E51" s="146" t="s">
        <v>78</v>
      </c>
      <c r="F51" s="146" t="s">
        <v>116</v>
      </c>
      <c r="G51" s="143" t="str">
        <f>VLOOKUP(D51:D228,'Catálogo de actividades'!B47:E274,4,FALSE)</f>
        <v>6.12</v>
      </c>
      <c r="H51" s="144">
        <v>45072</v>
      </c>
      <c r="I51" s="46">
        <v>45072</v>
      </c>
      <c r="J51" s="43"/>
      <c r="K51" s="44"/>
      <c r="L51" s="36">
        <f ca="1">IF(OR(AND(ISNUMBER(J51),ISBLANK(K51)),AND(ISBLANK(J51),ISBLANK(K51)),AND(ISNUMBER(J51),ISNUMBER(K51)),),IF(OR(AND(ISBLANK(J51),ISBLANK(K51)),AND(J51&gt;Fecha!$A$1,ISBLANK(K51))),1,IF(AND(NOT(ISBLANK(J51)),NOT(ISBLANK(K51)),K51&lt;=I51),2,IF(AND(NOT(ISBLANK(J51)),NOT(ISBLANK(K51)),K51&gt;I51),3,IF(AND(NOT(ISBLANK(J51)),ISBLANK(K51),J51&lt;=Fecha!$A$1,I51&gt;=Fecha!$A$1),4,IF(AND(NOT(ISBLANK(J51)),ISBLANK(K51),J51&lt;=Fecha!$A$1,I51&lt;Fecha!$A$1),5,0))))),"ERROR")</f>
        <v>1</v>
      </c>
      <c r="M51" s="36" t="str">
        <f t="shared" ca="1" si="0"/>
        <v>Por iniciar</v>
      </c>
      <c r="N51" s="38"/>
      <c r="O51" s="40"/>
      <c r="P51" s="40"/>
      <c r="Q51" s="40"/>
      <c r="R51" s="40"/>
      <c r="S51" s="41"/>
      <c r="T51" s="40"/>
      <c r="U51" s="42"/>
      <c r="V51" s="40"/>
      <c r="W51" s="40"/>
    </row>
    <row r="52" spans="1:23" ht="28.8" x14ac:dyDescent="0.3">
      <c r="A52" s="30">
        <v>1</v>
      </c>
      <c r="B52" s="31" t="s">
        <v>14</v>
      </c>
      <c r="C52" s="32" t="s">
        <v>160</v>
      </c>
      <c r="D52" s="33" t="s">
        <v>189</v>
      </c>
      <c r="E52" s="55" t="s">
        <v>78</v>
      </c>
      <c r="F52" s="55" t="s">
        <v>116</v>
      </c>
      <c r="G52" s="143" t="str">
        <f>VLOOKUP(D52:D228,'Catálogo de actividades'!B47:E274,4,FALSE)</f>
        <v>6.13</v>
      </c>
      <c r="H52" s="144">
        <v>45073</v>
      </c>
      <c r="I52" s="46">
        <v>45074</v>
      </c>
      <c r="J52" s="43"/>
      <c r="K52" s="50"/>
      <c r="L52" s="36">
        <f ca="1">IF(OR(AND(ISNUMBER(J52),ISBLANK(K52)),AND(ISBLANK(J52),ISBLANK(K52)),AND(ISNUMBER(J52),ISNUMBER(K52)),),IF(OR(AND(ISBLANK(J52),ISBLANK(K52)),AND(J52&gt;Fecha!$A$1,ISBLANK(K52))),1,IF(AND(NOT(ISBLANK(J52)),NOT(ISBLANK(K52)),K52&lt;=I52),2,IF(AND(NOT(ISBLANK(J52)),NOT(ISBLANK(K52)),K52&gt;I52),3,IF(AND(NOT(ISBLANK(J52)),ISBLANK(K52),J52&lt;=Fecha!$A$1,I52&gt;=Fecha!$A$1),4,IF(AND(NOT(ISBLANK(J52)),ISBLANK(K52),J52&lt;=Fecha!$A$1,I52&lt;Fecha!$A$1),5,0))))),"ERROR")</f>
        <v>1</v>
      </c>
      <c r="M52" s="36" t="str">
        <f t="shared" ca="1" si="0"/>
        <v>Por iniciar</v>
      </c>
      <c r="N52" s="38"/>
      <c r="O52" s="40"/>
      <c r="P52" s="40"/>
      <c r="Q52" s="40"/>
      <c r="R52" s="40"/>
      <c r="S52" s="41"/>
      <c r="T52" s="40"/>
      <c r="U52" s="42"/>
      <c r="V52" s="40"/>
      <c r="W52" s="40"/>
    </row>
    <row r="53" spans="1:23" ht="43.2" x14ac:dyDescent="0.3">
      <c r="A53" s="30">
        <v>1</v>
      </c>
      <c r="B53" s="31" t="s">
        <v>14</v>
      </c>
      <c r="C53" s="32" t="s">
        <v>160</v>
      </c>
      <c r="D53" s="33" t="s">
        <v>191</v>
      </c>
      <c r="E53" s="55" t="s">
        <v>82</v>
      </c>
      <c r="F53" s="55" t="s">
        <v>192</v>
      </c>
      <c r="G53" s="143" t="str">
        <f>VLOOKUP(D53:D228,'Catálogo de actividades'!B48:E275,4,FALSE)</f>
        <v>6.14</v>
      </c>
      <c r="H53" s="48">
        <v>45017</v>
      </c>
      <c r="I53" s="35">
        <v>45093</v>
      </c>
      <c r="J53" s="43"/>
      <c r="K53" s="44"/>
      <c r="L53" s="36">
        <f ca="1">IF(OR(AND(ISNUMBER(J53),ISBLANK(K53)),AND(ISBLANK(J53),ISBLANK(K53)),AND(ISNUMBER(J53),ISNUMBER(K53)),),IF(OR(AND(ISBLANK(J53),ISBLANK(K53)),AND(J53&gt;Fecha!$A$1,ISBLANK(K53))),1,IF(AND(NOT(ISBLANK(J53)),NOT(ISBLANK(K53)),K53&lt;=I53),2,IF(AND(NOT(ISBLANK(J53)),NOT(ISBLANK(K53)),K53&gt;I53),3,IF(AND(NOT(ISBLANK(J53)),ISBLANK(K53),J53&lt;=Fecha!$A$1,I53&gt;=Fecha!$A$1),4,IF(AND(NOT(ISBLANK(J53)),ISBLANK(K53),J53&lt;=Fecha!$A$1,I53&lt;Fecha!$A$1),5,0))))),"ERROR")</f>
        <v>1</v>
      </c>
      <c r="M53" s="36" t="str">
        <f t="shared" ca="1" si="0"/>
        <v>Por iniciar</v>
      </c>
      <c r="N53" s="38"/>
      <c r="O53" s="40"/>
      <c r="P53" s="40"/>
      <c r="Q53" s="40"/>
      <c r="R53" s="40"/>
      <c r="S53" s="41"/>
      <c r="T53" s="40"/>
      <c r="U53" s="42"/>
      <c r="V53" s="40"/>
      <c r="W53" s="40"/>
    </row>
    <row r="54" spans="1:23" ht="57.6" x14ac:dyDescent="0.3">
      <c r="A54" s="30">
        <v>1</v>
      </c>
      <c r="B54" s="31" t="s">
        <v>14</v>
      </c>
      <c r="C54" s="32" t="s">
        <v>160</v>
      </c>
      <c r="D54" s="33" t="s">
        <v>194</v>
      </c>
      <c r="E54" s="55" t="s">
        <v>78</v>
      </c>
      <c r="F54" s="55" t="s">
        <v>116</v>
      </c>
      <c r="G54" s="143" t="str">
        <f>VLOOKUP(D54:D228,'Catálogo de actividades'!B50:E276,4,FALSE)</f>
        <v>6.15</v>
      </c>
      <c r="H54" s="48">
        <v>45047</v>
      </c>
      <c r="I54" s="35">
        <v>45077</v>
      </c>
      <c r="J54" s="43"/>
      <c r="K54" s="43"/>
      <c r="L54" s="36">
        <f ca="1">IF(OR(AND(ISNUMBER(J54),ISBLANK(K54)),AND(ISBLANK(J54),ISBLANK(K54)),AND(ISNUMBER(J54),ISNUMBER(K54)),),IF(OR(AND(ISBLANK(J54),ISBLANK(K54)),AND(J54&gt;Fecha!$A$1,ISBLANK(K54))),1,IF(AND(NOT(ISBLANK(J54)),NOT(ISBLANK(K54)),K54&lt;=I54),2,IF(AND(NOT(ISBLANK(J54)),NOT(ISBLANK(K54)),K54&gt;I54),3,IF(AND(NOT(ISBLANK(J54)),ISBLANK(K54),J54&lt;=Fecha!$A$1,I54&gt;=Fecha!$A$1),4,IF(AND(NOT(ISBLANK(J54)),ISBLANK(K54),J54&lt;=Fecha!$A$1,I54&lt;Fecha!$A$1),5,0))))),"ERROR")</f>
        <v>1</v>
      </c>
      <c r="M54" s="36" t="str">
        <f t="shared" ca="1" si="0"/>
        <v>Por iniciar</v>
      </c>
      <c r="N54" s="38"/>
      <c r="O54" s="51"/>
      <c r="P54" s="40"/>
      <c r="Q54" s="40"/>
      <c r="R54" s="40"/>
      <c r="S54" s="41"/>
      <c r="T54" s="40"/>
      <c r="U54" s="42"/>
      <c r="V54" s="40"/>
      <c r="W54" s="40"/>
    </row>
    <row r="55" spans="1:23" ht="28.8" x14ac:dyDescent="0.3">
      <c r="A55" s="30">
        <v>1</v>
      </c>
      <c r="B55" s="31" t="s">
        <v>14</v>
      </c>
      <c r="C55" s="32" t="s">
        <v>196</v>
      </c>
      <c r="D55" s="33" t="s">
        <v>197</v>
      </c>
      <c r="E55" s="55" t="s">
        <v>78</v>
      </c>
      <c r="F55" s="55" t="s">
        <v>198</v>
      </c>
      <c r="G55" s="143" t="str">
        <f>VLOOKUP(D55:D228,'Catálogo de actividades'!B51:E277,4,FALSE)</f>
        <v>7.1</v>
      </c>
      <c r="H55" s="48">
        <v>44805</v>
      </c>
      <c r="I55" s="35">
        <v>44834</v>
      </c>
      <c r="J55" s="35">
        <v>44805</v>
      </c>
      <c r="K55" s="44">
        <v>44830</v>
      </c>
      <c r="L55" s="36">
        <f ca="1">IF(OR(AND(ISNUMBER(J55),ISBLANK(K55)),AND(ISBLANK(J55),ISBLANK(K55)),AND(ISNUMBER(J55),ISNUMBER(K55)),),IF(OR(AND(ISBLANK(J55),ISBLANK(K55)),AND(J55&gt;Fecha!$A$1,ISBLANK(K55))),1,IF(AND(NOT(ISBLANK(J55)),NOT(ISBLANK(K55)),K55&lt;=I55),2,IF(AND(NOT(ISBLANK(J55)),NOT(ISBLANK(K55)),K55&gt;I55),3,IF(AND(NOT(ISBLANK(J55)),ISBLANK(K55),J55&lt;=Fecha!$A$1,I55&gt;=Fecha!$A$1),4,IF(AND(NOT(ISBLANK(J55)),ISBLANK(K55),J55&lt;=Fecha!$A$1,I55&lt;Fecha!$A$1),5,0))))),"ERROR")</f>
        <v>2</v>
      </c>
      <c r="M55" s="37" t="str">
        <f t="shared" ca="1" si="0"/>
        <v>Concluida dentro de plazo</v>
      </c>
      <c r="N55" s="38" t="s">
        <v>639</v>
      </c>
      <c r="O55" s="165"/>
      <c r="P55" s="40"/>
      <c r="Q55" s="40" t="s">
        <v>617</v>
      </c>
      <c r="R55" s="40"/>
      <c r="S55" s="41"/>
      <c r="T55" s="40"/>
      <c r="U55" s="42"/>
      <c r="V55" s="40"/>
      <c r="W55" s="40"/>
    </row>
    <row r="56" spans="1:23" ht="43.2" x14ac:dyDescent="0.3">
      <c r="A56" s="30">
        <v>1</v>
      </c>
      <c r="B56" s="31" t="s">
        <v>14</v>
      </c>
      <c r="C56" s="32" t="s">
        <v>196</v>
      </c>
      <c r="D56" s="33" t="s">
        <v>200</v>
      </c>
      <c r="E56" s="55" t="s">
        <v>78</v>
      </c>
      <c r="F56" s="55" t="s">
        <v>198</v>
      </c>
      <c r="G56" s="143" t="str">
        <f>VLOOKUP(D56:D228,'Catálogo de actividades'!B52:E278,4,FALSE)</f>
        <v>7.2</v>
      </c>
      <c r="H56" s="48">
        <v>44896</v>
      </c>
      <c r="I56" s="35">
        <v>44926</v>
      </c>
      <c r="J56" s="47"/>
      <c r="K56" s="44"/>
      <c r="L56" s="36">
        <f ca="1">IF(OR(AND(ISNUMBER(J56),ISBLANK(K56)),AND(ISBLANK(J56),ISBLANK(K56)),AND(ISNUMBER(J56),ISNUMBER(K56)),),IF(OR(AND(ISBLANK(J56),ISBLANK(K56)),AND(J56&gt;Fecha!$A$1,ISBLANK(K56))),1,IF(AND(NOT(ISBLANK(J56)),NOT(ISBLANK(K56)),K56&lt;=I56),2,IF(AND(NOT(ISBLANK(J56)),NOT(ISBLANK(K56)),K56&gt;I56),3,IF(AND(NOT(ISBLANK(J56)),ISBLANK(K56),J56&lt;=Fecha!$A$1,I56&gt;=Fecha!$A$1),4,IF(AND(NOT(ISBLANK(J56)),ISBLANK(K56),J56&lt;=Fecha!$A$1,I56&lt;Fecha!$A$1),5,0))))),"ERROR")</f>
        <v>1</v>
      </c>
      <c r="M56" s="36" t="str">
        <f t="shared" ca="1" si="0"/>
        <v>Por iniciar</v>
      </c>
      <c r="N56" s="38"/>
      <c r="O56" s="40"/>
      <c r="P56" s="40"/>
      <c r="Q56" s="40"/>
      <c r="R56" s="40"/>
      <c r="S56" s="41"/>
      <c r="T56" s="40"/>
      <c r="U56" s="42"/>
      <c r="V56" s="40"/>
      <c r="W56" s="40"/>
    </row>
    <row r="57" spans="1:23" ht="43.2" x14ac:dyDescent="0.3">
      <c r="A57" s="30">
        <v>1</v>
      </c>
      <c r="B57" s="31" t="s">
        <v>14</v>
      </c>
      <c r="C57" s="32" t="s">
        <v>196</v>
      </c>
      <c r="D57" s="33" t="s">
        <v>202</v>
      </c>
      <c r="E57" s="55" t="s">
        <v>78</v>
      </c>
      <c r="F57" s="55" t="s">
        <v>203</v>
      </c>
      <c r="G57" s="143" t="str">
        <f>VLOOKUP(D57:D228,'Catálogo de actividades'!B53:E279,4,FALSE)</f>
        <v>7.3</v>
      </c>
      <c r="H57" s="48">
        <v>44837</v>
      </c>
      <c r="I57" s="35">
        <v>44936</v>
      </c>
      <c r="J57" s="35">
        <v>44837</v>
      </c>
      <c r="K57" s="47"/>
      <c r="L57" s="36">
        <f ca="1">IF(OR(AND(ISNUMBER(J57),ISBLANK(K57)),AND(ISBLANK(J57),ISBLANK(K57)),AND(ISNUMBER(J57),ISNUMBER(K57)),),IF(OR(AND(ISBLANK(J57),ISBLANK(K57)),AND(J57&gt;Fecha!$A$1,ISBLANK(K57))),1,IF(AND(NOT(ISBLANK(J57)),NOT(ISBLANK(K57)),K57&lt;=I57),2,IF(AND(NOT(ISBLANK(J57)),NOT(ISBLANK(K57)),K57&gt;I57),3,IF(AND(NOT(ISBLANK(J57)),ISBLANK(K57),J57&lt;=Fecha!$A$1,I57&gt;=Fecha!$A$1),4,IF(AND(NOT(ISBLANK(J57)),ISBLANK(K57),J57&lt;=Fecha!$A$1,I57&lt;Fecha!$A$1),5,0))))),"ERROR")</f>
        <v>4</v>
      </c>
      <c r="M57" s="37" t="str">
        <f t="shared" ca="1" si="0"/>
        <v>En proceso dentro de plazo</v>
      </c>
      <c r="N57" s="38" t="s">
        <v>640</v>
      </c>
      <c r="O57" s="40"/>
      <c r="P57" s="40"/>
      <c r="Q57" s="40"/>
      <c r="R57" s="40"/>
      <c r="S57" s="41"/>
      <c r="T57" s="40"/>
      <c r="U57" s="42"/>
      <c r="V57" s="40"/>
      <c r="W57" s="40"/>
    </row>
    <row r="58" spans="1:23" ht="43.2" x14ac:dyDescent="0.3">
      <c r="A58" s="30">
        <v>1</v>
      </c>
      <c r="B58" s="31" t="s">
        <v>14</v>
      </c>
      <c r="C58" s="32" t="s">
        <v>196</v>
      </c>
      <c r="D58" s="33" t="s">
        <v>205</v>
      </c>
      <c r="E58" s="55" t="s">
        <v>82</v>
      </c>
      <c r="F58" s="55" t="s">
        <v>641</v>
      </c>
      <c r="G58" s="143" t="str">
        <f>VLOOKUP(D58:D228,'Catálogo de actividades'!B54:E280,4,FALSE)</f>
        <v>7.4</v>
      </c>
      <c r="H58" s="48">
        <v>44875</v>
      </c>
      <c r="I58" s="35">
        <v>44998</v>
      </c>
      <c r="J58" s="52">
        <v>44875</v>
      </c>
      <c r="K58" s="44"/>
      <c r="L58" s="36">
        <f ca="1">IF(OR(AND(ISNUMBER(J58),ISBLANK(K58)),AND(ISBLANK(J58),ISBLANK(K58)),AND(ISNUMBER(J58),ISNUMBER(K58)),),IF(OR(AND(ISBLANK(J58),ISBLANK(K58)),AND(J58&gt;Fecha!$A$1,ISBLANK(K58))),1,IF(AND(NOT(ISBLANK(J58)),NOT(ISBLANK(K58)),K58&lt;=I58),2,IF(AND(NOT(ISBLANK(J58)),NOT(ISBLANK(K58)),K58&gt;I58),3,IF(AND(NOT(ISBLANK(J58)),ISBLANK(K58),J58&lt;=Fecha!$A$1,I58&gt;=Fecha!$A$1),4,IF(AND(NOT(ISBLANK(J58)),ISBLANK(K58),J58&lt;=Fecha!$A$1,I58&lt;Fecha!$A$1),5,0))))),"ERROR")</f>
        <v>4</v>
      </c>
      <c r="M58" s="36" t="str">
        <f t="shared" ca="1" si="0"/>
        <v>En proceso dentro de plazo</v>
      </c>
      <c r="N58" s="38"/>
      <c r="O58" s="40"/>
      <c r="P58" s="40"/>
      <c r="Q58" s="40"/>
      <c r="R58" s="40"/>
      <c r="S58" s="41"/>
      <c r="T58" s="40"/>
      <c r="U58" s="42"/>
      <c r="V58" s="40"/>
      <c r="W58" s="40"/>
    </row>
    <row r="59" spans="1:23" ht="28.8" x14ac:dyDescent="0.3">
      <c r="A59" s="30">
        <v>1</v>
      </c>
      <c r="B59" s="31" t="s">
        <v>14</v>
      </c>
      <c r="C59" s="32" t="s">
        <v>196</v>
      </c>
      <c r="D59" s="33" t="s">
        <v>208</v>
      </c>
      <c r="E59" s="55" t="s">
        <v>82</v>
      </c>
      <c r="F59" s="55" t="s">
        <v>145</v>
      </c>
      <c r="G59" s="143" t="str">
        <f>VLOOKUP(D59:D228,'Catálogo de actividades'!B55:E281,4,FALSE)</f>
        <v>7.5</v>
      </c>
      <c r="H59" s="48">
        <v>44945</v>
      </c>
      <c r="I59" s="35">
        <v>45017</v>
      </c>
      <c r="J59" s="43"/>
      <c r="K59" s="43"/>
      <c r="L59" s="36">
        <f ca="1">IF(OR(AND(ISNUMBER(J59),ISBLANK(K59)),AND(ISBLANK(J59),ISBLANK(K59)),AND(ISNUMBER(J59),ISNUMBER(K59)),),IF(OR(AND(ISBLANK(J59),ISBLANK(K59)),AND(J59&gt;Fecha!$A$1,ISBLANK(K59))),1,IF(AND(NOT(ISBLANK(J59)),NOT(ISBLANK(K59)),K59&lt;=I59),2,IF(AND(NOT(ISBLANK(J59)),NOT(ISBLANK(K59)),K59&gt;I59),3,IF(AND(NOT(ISBLANK(J59)),ISBLANK(K59),J59&lt;=Fecha!$A$1,I59&gt;=Fecha!$A$1),4,IF(AND(NOT(ISBLANK(J59)),ISBLANK(K59),J59&lt;=Fecha!$A$1,I59&lt;Fecha!$A$1),5,0))))),"ERROR")</f>
        <v>1</v>
      </c>
      <c r="M59" s="36" t="str">
        <f t="shared" ca="1" si="0"/>
        <v>Por iniciar</v>
      </c>
      <c r="N59" s="38"/>
      <c r="O59" s="40"/>
      <c r="P59" s="40"/>
      <c r="Q59" s="40"/>
      <c r="R59" s="40"/>
      <c r="S59" s="41"/>
      <c r="T59" s="40"/>
      <c r="U59" s="42"/>
      <c r="V59" s="40"/>
      <c r="W59" s="40"/>
    </row>
    <row r="60" spans="1:23" ht="14.4" x14ac:dyDescent="0.3">
      <c r="A60" s="30">
        <v>1</v>
      </c>
      <c r="B60" s="31" t="s">
        <v>14</v>
      </c>
      <c r="C60" s="32" t="s">
        <v>196</v>
      </c>
      <c r="D60" s="33" t="s">
        <v>210</v>
      </c>
      <c r="E60" s="55" t="s">
        <v>78</v>
      </c>
      <c r="F60" s="55" t="s">
        <v>211</v>
      </c>
      <c r="G60" s="143" t="str">
        <f>VLOOKUP(D60:D228,'Catálogo de actividades'!B56:E282,4,FALSE)</f>
        <v>7.6</v>
      </c>
      <c r="H60" s="48">
        <v>44866</v>
      </c>
      <c r="I60" s="35">
        <v>44945</v>
      </c>
      <c r="J60" s="43">
        <v>44866</v>
      </c>
      <c r="K60" s="44"/>
      <c r="L60" s="36">
        <f ca="1">IF(OR(AND(ISNUMBER(J60),ISBLANK(K60)),AND(ISBLANK(J60),ISBLANK(K60)),AND(ISNUMBER(J60),ISNUMBER(K60)),),IF(OR(AND(ISBLANK(J60),ISBLANK(K60)),AND(J60&gt;Fecha!$A$1,ISBLANK(K60))),1,IF(AND(NOT(ISBLANK(J60)),NOT(ISBLANK(K60)),K60&lt;=I60),2,IF(AND(NOT(ISBLANK(J60)),NOT(ISBLANK(K60)),K60&gt;I60),3,IF(AND(NOT(ISBLANK(J60)),ISBLANK(K60),J60&lt;=Fecha!$A$1,I60&gt;=Fecha!$A$1),4,IF(AND(NOT(ISBLANK(J60)),ISBLANK(K60),J60&lt;=Fecha!$A$1,I60&lt;Fecha!$A$1),5,0))))),"ERROR")</f>
        <v>4</v>
      </c>
      <c r="M60" s="36" t="str">
        <f t="shared" ca="1" si="0"/>
        <v>En proceso dentro de plazo</v>
      </c>
      <c r="N60" s="38"/>
      <c r="O60" s="40"/>
      <c r="P60" s="40"/>
      <c r="Q60" s="40"/>
      <c r="R60" s="40"/>
      <c r="S60" s="41"/>
      <c r="T60" s="40"/>
      <c r="U60" s="42"/>
      <c r="V60" s="36"/>
      <c r="W60" s="36"/>
    </row>
    <row r="61" spans="1:23" ht="28.8" x14ac:dyDescent="0.3">
      <c r="A61" s="30">
        <v>1</v>
      </c>
      <c r="B61" s="31" t="s">
        <v>14</v>
      </c>
      <c r="C61" s="32" t="s">
        <v>196</v>
      </c>
      <c r="D61" s="33" t="s">
        <v>213</v>
      </c>
      <c r="E61" s="55" t="s">
        <v>78</v>
      </c>
      <c r="F61" s="55" t="s">
        <v>214</v>
      </c>
      <c r="G61" s="143" t="str">
        <f>VLOOKUP(D61:D228,'Catálogo de actividades'!B57:E283,4,FALSE)</f>
        <v>7.7</v>
      </c>
      <c r="H61" s="48">
        <v>44866</v>
      </c>
      <c r="I61" s="35">
        <v>44945</v>
      </c>
      <c r="J61" s="43">
        <v>44866</v>
      </c>
      <c r="K61" s="44"/>
      <c r="L61" s="36">
        <f ca="1">IF(OR(AND(ISNUMBER(J61),ISBLANK(K61)),AND(ISBLANK(J61),ISBLANK(K61)),AND(ISNUMBER(J61),ISNUMBER(K61)),),IF(OR(AND(ISBLANK(J61),ISBLANK(K61)),AND(J61&gt;Fecha!$A$1,ISBLANK(K61))),1,IF(AND(NOT(ISBLANK(J61)),NOT(ISBLANK(K61)),K61&lt;=I61),2,IF(AND(NOT(ISBLANK(J61)),NOT(ISBLANK(K61)),K61&gt;I61),3,IF(AND(NOT(ISBLANK(J61)),ISBLANK(K61),J61&lt;=Fecha!$A$1,I61&gt;=Fecha!$A$1),4,IF(AND(NOT(ISBLANK(J61)),ISBLANK(K61),J61&lt;=Fecha!$A$1,I61&lt;Fecha!$A$1),5,0))))),"ERROR")</f>
        <v>4</v>
      </c>
      <c r="M61" s="36" t="str">
        <f t="shared" ca="1" si="0"/>
        <v>En proceso dentro de plazo</v>
      </c>
      <c r="N61" s="38"/>
      <c r="O61" s="40"/>
      <c r="P61" s="40"/>
      <c r="Q61" s="40"/>
      <c r="R61" s="40"/>
      <c r="S61" s="41"/>
      <c r="T61" s="40"/>
      <c r="U61" s="42"/>
      <c r="V61" s="40"/>
      <c r="W61" s="40"/>
    </row>
    <row r="62" spans="1:23" ht="28.8" x14ac:dyDescent="0.3">
      <c r="A62" s="30">
        <v>1</v>
      </c>
      <c r="B62" s="31" t="s">
        <v>14</v>
      </c>
      <c r="C62" s="32" t="s">
        <v>196</v>
      </c>
      <c r="D62" s="33" t="s">
        <v>216</v>
      </c>
      <c r="E62" s="55" t="s">
        <v>78</v>
      </c>
      <c r="F62" s="55" t="s">
        <v>217</v>
      </c>
      <c r="G62" s="143" t="str">
        <f>VLOOKUP(D62:D228,'Catálogo de actividades'!B58:E284,4,FALSE)</f>
        <v>7.8</v>
      </c>
      <c r="H62" s="48">
        <v>44949</v>
      </c>
      <c r="I62" s="35">
        <v>44953</v>
      </c>
      <c r="J62" s="43"/>
      <c r="K62" s="43"/>
      <c r="L62" s="36">
        <f ca="1">IF(OR(AND(ISNUMBER(J62),ISBLANK(K62)),AND(ISBLANK(J62),ISBLANK(K62)),AND(ISNUMBER(J62),ISNUMBER(K62)),),IF(OR(AND(ISBLANK(J62),ISBLANK(K62)),AND(J62&gt;Fecha!$A$1,ISBLANK(K62))),1,IF(AND(NOT(ISBLANK(J62)),NOT(ISBLANK(K62)),K62&lt;=I62),2,IF(AND(NOT(ISBLANK(J62)),NOT(ISBLANK(K62)),K62&gt;I62),3,IF(AND(NOT(ISBLANK(J62)),ISBLANK(K62),J62&lt;=Fecha!$A$1,I62&gt;=Fecha!$A$1),4,IF(AND(NOT(ISBLANK(J62)),ISBLANK(K62),J62&lt;=Fecha!$A$1,I62&lt;Fecha!$A$1),5,0))))),"ERROR")</f>
        <v>1</v>
      </c>
      <c r="M62" s="36" t="str">
        <f t="shared" ca="1" si="0"/>
        <v>Por iniciar</v>
      </c>
      <c r="N62" s="38"/>
      <c r="O62" s="40"/>
      <c r="P62" s="40"/>
      <c r="Q62" s="40"/>
      <c r="R62" s="40"/>
      <c r="S62" s="41"/>
      <c r="T62" s="40"/>
      <c r="U62" s="42"/>
      <c r="V62" s="40"/>
      <c r="W62" s="40"/>
    </row>
    <row r="63" spans="1:23" ht="43.2" x14ac:dyDescent="0.3">
      <c r="A63" s="30">
        <v>1</v>
      </c>
      <c r="B63" s="31" t="s">
        <v>14</v>
      </c>
      <c r="C63" s="32" t="s">
        <v>196</v>
      </c>
      <c r="D63" s="33" t="s">
        <v>219</v>
      </c>
      <c r="E63" s="55" t="s">
        <v>78</v>
      </c>
      <c r="F63" s="55" t="s">
        <v>122</v>
      </c>
      <c r="G63" s="143" t="str">
        <f>VLOOKUP(D63:D228,'Catálogo de actividades'!B59:E285,4,FALSE)</f>
        <v>7.9</v>
      </c>
      <c r="H63" s="48">
        <v>44946</v>
      </c>
      <c r="I63" s="35">
        <v>44950</v>
      </c>
      <c r="J63" s="43"/>
      <c r="K63" s="43"/>
      <c r="L63" s="36">
        <f ca="1">IF(OR(AND(ISNUMBER(J63),ISBLANK(K63)),AND(ISBLANK(J63),ISBLANK(K63)),AND(ISNUMBER(J63),ISNUMBER(K63)),),IF(OR(AND(ISBLANK(J63),ISBLANK(K63)),AND(J63&gt;Fecha!$A$1,ISBLANK(K63))),1,IF(AND(NOT(ISBLANK(J63)),NOT(ISBLANK(K63)),K63&lt;=I63),2,IF(AND(NOT(ISBLANK(J63)),NOT(ISBLANK(K63)),K63&gt;I63),3,IF(AND(NOT(ISBLANK(J63)),ISBLANK(K63),J63&lt;=Fecha!$A$1,I63&gt;=Fecha!$A$1),4,IF(AND(NOT(ISBLANK(J63)),ISBLANK(K63),J63&lt;=Fecha!$A$1,I63&lt;Fecha!$A$1),5,0))))),"ERROR")</f>
        <v>1</v>
      </c>
      <c r="M63" s="36" t="str">
        <f t="shared" ca="1" si="0"/>
        <v>Por iniciar</v>
      </c>
      <c r="N63" s="38"/>
      <c r="O63" s="40"/>
      <c r="P63" s="40"/>
      <c r="Q63" s="40"/>
      <c r="R63" s="40"/>
      <c r="S63" s="41"/>
      <c r="T63" s="40"/>
      <c r="U63" s="42"/>
      <c r="V63" s="40"/>
      <c r="W63" s="40"/>
    </row>
    <row r="64" spans="1:23" ht="14.4" x14ac:dyDescent="0.3">
      <c r="A64" s="30">
        <v>1</v>
      </c>
      <c r="B64" s="31" t="s">
        <v>14</v>
      </c>
      <c r="C64" s="32" t="s">
        <v>196</v>
      </c>
      <c r="D64" s="33" t="s">
        <v>221</v>
      </c>
      <c r="E64" s="55" t="s">
        <v>78</v>
      </c>
      <c r="F64" s="55" t="s">
        <v>222</v>
      </c>
      <c r="G64" s="143" t="str">
        <f>VLOOKUP(D64:D228,'Catálogo de actividades'!B60:E286,4,FALSE)</f>
        <v>7.10</v>
      </c>
      <c r="H64" s="48">
        <v>44958</v>
      </c>
      <c r="I64" s="35">
        <v>44964</v>
      </c>
      <c r="J64" s="43"/>
      <c r="K64" s="44"/>
      <c r="L64" s="36">
        <f ca="1">IF(OR(AND(ISNUMBER(J64),ISBLANK(K64)),AND(ISBLANK(J64),ISBLANK(K64)),AND(ISNUMBER(J64),ISNUMBER(K64)),),IF(OR(AND(ISBLANK(J64),ISBLANK(K64)),AND(J64&gt;Fecha!$A$1,ISBLANK(K64))),1,IF(AND(NOT(ISBLANK(J64)),NOT(ISBLANK(K64)),K64&lt;=I64),2,IF(AND(NOT(ISBLANK(J64)),NOT(ISBLANK(K64)),K64&gt;I64),3,IF(AND(NOT(ISBLANK(J64)),ISBLANK(K64),J64&lt;=Fecha!$A$1,I64&gt;=Fecha!$A$1),4,IF(AND(NOT(ISBLANK(J64)),ISBLANK(K64),J64&lt;=Fecha!$A$1,I64&lt;Fecha!$A$1),5,0))))),"ERROR")</f>
        <v>1</v>
      </c>
      <c r="M64" s="36" t="str">
        <f t="shared" ca="1" si="0"/>
        <v>Por iniciar</v>
      </c>
      <c r="N64" s="38"/>
      <c r="O64" s="40"/>
      <c r="P64" s="40"/>
      <c r="Q64" s="40"/>
      <c r="R64" s="40"/>
      <c r="S64" s="41"/>
      <c r="T64" s="40"/>
      <c r="U64" s="42"/>
      <c r="V64" s="40"/>
      <c r="W64" s="40"/>
    </row>
    <row r="65" spans="1:23" ht="43.2" x14ac:dyDescent="0.3">
      <c r="A65" s="30">
        <v>1</v>
      </c>
      <c r="B65" s="31" t="s">
        <v>14</v>
      </c>
      <c r="C65" s="32" t="s">
        <v>196</v>
      </c>
      <c r="D65" s="33" t="s">
        <v>224</v>
      </c>
      <c r="E65" s="55" t="s">
        <v>78</v>
      </c>
      <c r="F65" s="55" t="s">
        <v>79</v>
      </c>
      <c r="G65" s="143" t="str">
        <f>VLOOKUP(D65:D228,'Catálogo de actividades'!B61:E287,4,FALSE)</f>
        <v>7.11</v>
      </c>
      <c r="H65" s="48">
        <v>44958</v>
      </c>
      <c r="I65" s="35">
        <v>44985</v>
      </c>
      <c r="J65" s="43"/>
      <c r="K65" s="44"/>
      <c r="L65" s="36">
        <f ca="1">IF(OR(AND(ISNUMBER(J65),ISBLANK(K65)),AND(ISBLANK(J65),ISBLANK(K65)),AND(ISNUMBER(J65),ISNUMBER(K65)),),IF(OR(AND(ISBLANK(J65),ISBLANK(K65)),AND(J65&gt;Fecha!$A$1,ISBLANK(K65))),1,IF(AND(NOT(ISBLANK(J65)),NOT(ISBLANK(K65)),K65&lt;=I65),2,IF(AND(NOT(ISBLANK(J65)),NOT(ISBLANK(K65)),K65&gt;I65),3,IF(AND(NOT(ISBLANK(J65)),ISBLANK(K65),J65&lt;=Fecha!$A$1,I65&gt;=Fecha!$A$1),4,IF(AND(NOT(ISBLANK(J65)),ISBLANK(K65),J65&lt;=Fecha!$A$1,I65&lt;Fecha!$A$1),5,0))))),"ERROR")</f>
        <v>1</v>
      </c>
      <c r="M65" s="36" t="str">
        <f t="shared" ca="1" si="0"/>
        <v>Por iniciar</v>
      </c>
      <c r="N65" s="38"/>
      <c r="O65" s="40"/>
      <c r="P65" s="40"/>
      <c r="Q65" s="40"/>
      <c r="R65" s="40"/>
      <c r="S65" s="41"/>
      <c r="T65" s="40"/>
      <c r="U65" s="42"/>
      <c r="V65" s="40"/>
      <c r="W65" s="40"/>
    </row>
    <row r="66" spans="1:23" ht="14.4" x14ac:dyDescent="0.3">
      <c r="A66" s="30">
        <v>1</v>
      </c>
      <c r="B66" s="31" t="s">
        <v>14</v>
      </c>
      <c r="C66" s="32" t="s">
        <v>196</v>
      </c>
      <c r="D66" s="33" t="s">
        <v>226</v>
      </c>
      <c r="E66" s="55" t="s">
        <v>78</v>
      </c>
      <c r="F66" s="55" t="s">
        <v>116</v>
      </c>
      <c r="G66" s="143" t="str">
        <f>VLOOKUP(D66:D228,'Catálogo de actividades'!B62:E288,4,FALSE)</f>
        <v>7.12</v>
      </c>
      <c r="H66" s="48">
        <v>44966</v>
      </c>
      <c r="I66" s="35">
        <v>45016</v>
      </c>
      <c r="J66" s="43"/>
      <c r="K66" s="44"/>
      <c r="L66" s="36">
        <f ca="1">IF(OR(AND(ISNUMBER(J66),ISBLANK(K66)),AND(ISBLANK(J66),ISBLANK(K66)),AND(ISNUMBER(J66),ISNUMBER(K66)),),IF(OR(AND(ISBLANK(J66),ISBLANK(K66)),AND(J66&gt;Fecha!$A$1,ISBLANK(K66))),1,IF(AND(NOT(ISBLANK(J66)),NOT(ISBLANK(K66)),K66&lt;=I66),2,IF(AND(NOT(ISBLANK(J66)),NOT(ISBLANK(K66)),K66&gt;I66),3,IF(AND(NOT(ISBLANK(J66)),ISBLANK(K66),J66&lt;=Fecha!$A$1,I66&gt;=Fecha!$A$1),4,IF(AND(NOT(ISBLANK(J66)),ISBLANK(K66),J66&lt;=Fecha!$A$1,I66&lt;Fecha!$A$1),5,0))))),"ERROR")</f>
        <v>1</v>
      </c>
      <c r="M66" s="36" t="str">
        <f t="shared" ca="1" si="0"/>
        <v>Por iniciar</v>
      </c>
      <c r="N66" s="38"/>
      <c r="O66" s="40"/>
      <c r="P66" s="40"/>
      <c r="Q66" s="40"/>
      <c r="R66" s="40"/>
      <c r="S66" s="41"/>
      <c r="T66" s="40"/>
      <c r="U66" s="42"/>
      <c r="V66" s="40"/>
      <c r="W66" s="40"/>
    </row>
    <row r="67" spans="1:23" ht="28.8" x14ac:dyDescent="0.3">
      <c r="A67" s="30">
        <v>1</v>
      </c>
      <c r="B67" s="31" t="s">
        <v>14</v>
      </c>
      <c r="C67" s="32" t="s">
        <v>196</v>
      </c>
      <c r="D67" s="33" t="s">
        <v>228</v>
      </c>
      <c r="E67" s="55" t="s">
        <v>78</v>
      </c>
      <c r="F67" s="55" t="s">
        <v>222</v>
      </c>
      <c r="G67" s="143" t="str">
        <f>VLOOKUP(D67:D228,'Catálogo de actividades'!B63:E289,4,FALSE)</f>
        <v>7.13</v>
      </c>
      <c r="H67" s="48">
        <v>45017</v>
      </c>
      <c r="I67" s="35">
        <v>45024</v>
      </c>
      <c r="J67" s="43"/>
      <c r="K67" s="44"/>
      <c r="L67" s="36">
        <f ca="1">IF(OR(AND(ISNUMBER(J67),ISBLANK(K67)),AND(ISBLANK(J67),ISBLANK(K67)),AND(ISNUMBER(J67),ISNUMBER(K67)),),IF(OR(AND(ISBLANK(J67),ISBLANK(K67)),AND(J67&gt;Fecha!$A$1,ISBLANK(K67))),1,IF(AND(NOT(ISBLANK(J67)),NOT(ISBLANK(K67)),K67&lt;=I67),2,IF(AND(NOT(ISBLANK(J67)),NOT(ISBLANK(K67)),K67&gt;I67),3,IF(AND(NOT(ISBLANK(J67)),ISBLANK(K67),J67&lt;=Fecha!$A$1,I67&gt;=Fecha!$A$1),4,IF(AND(NOT(ISBLANK(J67)),ISBLANK(K67),J67&lt;=Fecha!$A$1,I67&lt;Fecha!$A$1),5,0))))),"ERROR")</f>
        <v>1</v>
      </c>
      <c r="M67" s="36" t="str">
        <f t="shared" ca="1" si="0"/>
        <v>Por iniciar</v>
      </c>
      <c r="N67" s="38"/>
      <c r="O67" s="40"/>
      <c r="P67" s="40"/>
      <c r="Q67" s="40"/>
      <c r="R67" s="40"/>
      <c r="S67" s="41"/>
      <c r="T67" s="40"/>
      <c r="U67" s="42"/>
      <c r="V67" s="40"/>
      <c r="W67" s="40"/>
    </row>
    <row r="68" spans="1:23" ht="28.8" x14ac:dyDescent="0.3">
      <c r="A68" s="30">
        <v>1</v>
      </c>
      <c r="B68" s="31" t="s">
        <v>14</v>
      </c>
      <c r="C68" s="32" t="s">
        <v>196</v>
      </c>
      <c r="D68" s="33" t="s">
        <v>230</v>
      </c>
      <c r="E68" s="55" t="s">
        <v>78</v>
      </c>
      <c r="F68" s="55" t="s">
        <v>116</v>
      </c>
      <c r="G68" s="143" t="str">
        <f>VLOOKUP(D68:D228,'Catálogo de actividades'!B64:E290,4,FALSE)</f>
        <v>7.14</v>
      </c>
      <c r="H68" s="48">
        <v>45025</v>
      </c>
      <c r="I68" s="35">
        <v>45080</v>
      </c>
      <c r="J68" s="43"/>
      <c r="K68" s="44"/>
      <c r="L68" s="36">
        <f ca="1">IF(OR(AND(ISNUMBER(J68),ISBLANK(K68)),AND(ISBLANK(J68),ISBLANK(K68)),AND(ISNUMBER(J68),ISNUMBER(K68)),),IF(OR(AND(ISBLANK(J68),ISBLANK(K68)),AND(J68&gt;Fecha!$A$1,ISBLANK(K68))),1,IF(AND(NOT(ISBLANK(J68)),NOT(ISBLANK(K68)),K68&lt;=I68),2,IF(AND(NOT(ISBLANK(J68)),NOT(ISBLANK(K68)),K68&gt;I68),3,IF(AND(NOT(ISBLANK(J68)),ISBLANK(K68),J68&lt;=Fecha!$A$1,I68&gt;=Fecha!$A$1),4,IF(AND(NOT(ISBLANK(J68)),ISBLANK(K68),J68&lt;=Fecha!$A$1,I68&lt;Fecha!$A$1),5,0))))),"ERROR")</f>
        <v>1</v>
      </c>
      <c r="M68" s="36" t="str">
        <f t="shared" ca="1" si="0"/>
        <v>Por iniciar</v>
      </c>
      <c r="N68" s="38"/>
      <c r="O68" s="40"/>
      <c r="P68" s="40"/>
      <c r="Q68" s="40"/>
      <c r="R68" s="40"/>
      <c r="S68" s="41"/>
      <c r="T68" s="40"/>
      <c r="U68" s="42"/>
      <c r="V68" s="40"/>
      <c r="W68" s="40"/>
    </row>
    <row r="69" spans="1:23" ht="28.8" x14ac:dyDescent="0.3">
      <c r="A69" s="30">
        <v>1</v>
      </c>
      <c r="B69" s="31" t="s">
        <v>14</v>
      </c>
      <c r="C69" s="32" t="s">
        <v>196</v>
      </c>
      <c r="D69" s="33" t="s">
        <v>232</v>
      </c>
      <c r="E69" s="55" t="s">
        <v>78</v>
      </c>
      <c r="F69" s="55" t="s">
        <v>116</v>
      </c>
      <c r="G69" s="143" t="str">
        <f>VLOOKUP(D69:D228,'Catálogo de actividades'!B65:E291,4,FALSE)</f>
        <v>7.15</v>
      </c>
      <c r="H69" s="48">
        <v>45081</v>
      </c>
      <c r="I69" s="35">
        <v>45088</v>
      </c>
      <c r="J69" s="43"/>
      <c r="K69" s="50"/>
      <c r="L69" s="36">
        <f ca="1">IF(OR(AND(ISNUMBER(J69),ISBLANK(K69)),AND(ISBLANK(J69),ISBLANK(K69)),AND(ISNUMBER(J69),ISNUMBER(K69)),),IF(OR(AND(ISBLANK(J69),ISBLANK(K69)),AND(J69&gt;Fecha!$A$1,ISBLANK(K69))),1,IF(AND(NOT(ISBLANK(J69)),NOT(ISBLANK(K69)),K69&lt;=I69),2,IF(AND(NOT(ISBLANK(J69)),NOT(ISBLANK(K69)),K69&gt;I69),3,IF(AND(NOT(ISBLANK(J69)),ISBLANK(K69),J69&lt;=Fecha!$A$1,I69&gt;=Fecha!$A$1),4,IF(AND(NOT(ISBLANK(J69)),ISBLANK(K69),J69&lt;=Fecha!$A$1,I69&lt;Fecha!$A$1),5,0))))),"ERROR")</f>
        <v>1</v>
      </c>
      <c r="M69" s="36" t="str">
        <f t="shared" ca="1" si="0"/>
        <v>Por iniciar</v>
      </c>
      <c r="N69" s="38"/>
      <c r="O69" s="40"/>
      <c r="P69" s="40"/>
      <c r="Q69" s="40"/>
      <c r="R69" s="40"/>
      <c r="S69" s="41"/>
      <c r="T69" s="40"/>
      <c r="U69" s="42"/>
      <c r="V69" s="40"/>
      <c r="W69" s="40"/>
    </row>
    <row r="70" spans="1:23" ht="28.8" x14ac:dyDescent="0.3">
      <c r="A70" s="30">
        <v>1</v>
      </c>
      <c r="B70" s="31" t="s">
        <v>14</v>
      </c>
      <c r="C70" s="32" t="s">
        <v>234</v>
      </c>
      <c r="D70" s="33" t="s">
        <v>235</v>
      </c>
      <c r="E70" s="55" t="s">
        <v>78</v>
      </c>
      <c r="F70" s="55" t="s">
        <v>236</v>
      </c>
      <c r="G70" s="143" t="str">
        <f>VLOOKUP(D70:D228,'Catálogo de actividades'!B66:E292,4,FALSE)</f>
        <v>8.1</v>
      </c>
      <c r="H70" s="48">
        <v>44835</v>
      </c>
      <c r="I70" s="53">
        <v>45081</v>
      </c>
      <c r="J70" s="35">
        <v>44835</v>
      </c>
      <c r="K70" s="50"/>
      <c r="L70" s="36">
        <f ca="1">IF(OR(AND(ISNUMBER(J70),ISBLANK(K70)),AND(ISBLANK(J70),ISBLANK(K70)),AND(ISNUMBER(J70),ISNUMBER(K70)),),IF(OR(AND(ISBLANK(J70),ISBLANK(K70)),AND(J70&gt;Fecha!$A$1,ISBLANK(K70))),1,IF(AND(NOT(ISBLANK(J70)),NOT(ISBLANK(K70)),K70&lt;=I70),2,IF(AND(NOT(ISBLANK(J70)),NOT(ISBLANK(K70)),K70&gt;I70),3,IF(AND(NOT(ISBLANK(J70)),ISBLANK(K70),J70&lt;=Fecha!$A$1,I70&gt;=Fecha!$A$1),4,IF(AND(NOT(ISBLANK(J70)),ISBLANK(K70),J70&lt;=Fecha!$A$1,I70&lt;Fecha!$A$1),5,0))))),"ERROR")</f>
        <v>4</v>
      </c>
      <c r="M70" s="37" t="str">
        <f t="shared" ca="1" si="0"/>
        <v>En proceso dentro de plazo</v>
      </c>
      <c r="N70" s="38" t="s">
        <v>618</v>
      </c>
      <c r="O70" s="40"/>
      <c r="P70" s="40"/>
      <c r="Q70" s="40"/>
      <c r="R70" s="40"/>
      <c r="S70" s="41"/>
      <c r="T70" s="40" t="s">
        <v>642</v>
      </c>
      <c r="U70" s="42"/>
      <c r="V70" s="40"/>
      <c r="W70" s="40"/>
    </row>
    <row r="71" spans="1:23" ht="28.8" x14ac:dyDescent="0.3">
      <c r="A71" s="30">
        <v>1</v>
      </c>
      <c r="B71" s="31" t="s">
        <v>14</v>
      </c>
      <c r="C71" s="32" t="s">
        <v>234</v>
      </c>
      <c r="D71" s="33" t="s">
        <v>238</v>
      </c>
      <c r="E71" s="55" t="s">
        <v>78</v>
      </c>
      <c r="F71" s="55" t="s">
        <v>236</v>
      </c>
      <c r="G71" s="143" t="str">
        <f>VLOOKUP(D71:D228,'Catálogo de actividades'!B67:E293,4,FALSE)</f>
        <v>8.2</v>
      </c>
      <c r="H71" s="147">
        <v>44936</v>
      </c>
      <c r="I71" s="53">
        <v>45011</v>
      </c>
      <c r="J71" s="43"/>
      <c r="K71" s="43"/>
      <c r="L71" s="36">
        <f ca="1">IF(OR(AND(ISNUMBER(J71),ISBLANK(K71)),AND(ISBLANK(J71),ISBLANK(K71)),AND(ISNUMBER(J71),ISNUMBER(K71)),),IF(OR(AND(ISBLANK(J71),ISBLANK(K71)),AND(J71&gt;Fecha!$A$1,ISBLANK(K71))),1,IF(AND(NOT(ISBLANK(J71)),NOT(ISBLANK(K71)),K71&lt;=I71),2,IF(AND(NOT(ISBLANK(J71)),NOT(ISBLANK(K71)),K71&gt;I71),3,IF(AND(NOT(ISBLANK(J71)),ISBLANK(K71),J71&lt;=Fecha!$A$1,I71&gt;=Fecha!$A$1),4,IF(AND(NOT(ISBLANK(J71)),ISBLANK(K71),J71&lt;=Fecha!$A$1,I71&lt;Fecha!$A$1),5,0))))),"ERROR")</f>
        <v>1</v>
      </c>
      <c r="M71" s="36" t="str">
        <f t="shared" ca="1" si="0"/>
        <v>Por iniciar</v>
      </c>
      <c r="N71" s="38"/>
      <c r="O71" s="40"/>
      <c r="P71" s="40"/>
      <c r="Q71" s="40"/>
      <c r="R71" s="40"/>
      <c r="S71" s="41"/>
      <c r="T71" s="40" t="s">
        <v>643</v>
      </c>
      <c r="U71" s="42"/>
      <c r="V71" s="40"/>
      <c r="W71" s="40"/>
    </row>
    <row r="72" spans="1:23" ht="14.4" x14ac:dyDescent="0.3">
      <c r="A72" s="30">
        <v>1</v>
      </c>
      <c r="B72" s="31" t="s">
        <v>14</v>
      </c>
      <c r="C72" s="32" t="s">
        <v>234</v>
      </c>
      <c r="D72" s="33" t="s">
        <v>240</v>
      </c>
      <c r="E72" s="55" t="s">
        <v>78</v>
      </c>
      <c r="F72" s="55" t="s">
        <v>236</v>
      </c>
      <c r="G72" s="143" t="str">
        <f>VLOOKUP(D72:D228,'Catálogo de actividades'!B68:E294,4,FALSE)</f>
        <v>8.3</v>
      </c>
      <c r="H72" s="48">
        <v>45018</v>
      </c>
      <c r="I72" s="53">
        <v>45130</v>
      </c>
      <c r="J72" s="44"/>
      <c r="K72" s="44"/>
      <c r="L72" s="36">
        <f ca="1">IF(OR(AND(ISNUMBER(J72),ISBLANK(K72)),AND(ISBLANK(J72),ISBLANK(K72)),AND(ISNUMBER(J72),ISNUMBER(K72)),),IF(OR(AND(ISBLANK(J72),ISBLANK(K72)),AND(J72&gt;Fecha!$A$1,ISBLANK(K72))),1,IF(AND(NOT(ISBLANK(J72)),NOT(ISBLANK(K72)),K72&lt;=I72),2,IF(AND(NOT(ISBLANK(J72)),NOT(ISBLANK(K72)),K72&gt;I72),3,IF(AND(NOT(ISBLANK(J72)),ISBLANK(K72),J72&lt;=Fecha!$A$1,I72&gt;=Fecha!$A$1),4,IF(AND(NOT(ISBLANK(J72)),ISBLANK(K72),J72&lt;=Fecha!$A$1,I72&lt;Fecha!$A$1),5,0))))),"ERROR")</f>
        <v>1</v>
      </c>
      <c r="M72" s="36" t="str">
        <f t="shared" ca="1" si="0"/>
        <v>Por iniciar</v>
      </c>
      <c r="N72" s="38"/>
      <c r="O72" s="45"/>
      <c r="P72" s="40"/>
      <c r="Q72" s="40"/>
      <c r="R72" s="40"/>
      <c r="S72" s="41"/>
      <c r="T72" s="40" t="s">
        <v>642</v>
      </c>
      <c r="U72" s="42"/>
      <c r="V72" s="40"/>
      <c r="W72" s="40"/>
    </row>
    <row r="73" spans="1:23" ht="43.2" x14ac:dyDescent="0.3">
      <c r="A73" s="30">
        <v>1</v>
      </c>
      <c r="B73" s="31" t="s">
        <v>14</v>
      </c>
      <c r="C73" s="32" t="s">
        <v>644</v>
      </c>
      <c r="D73" s="33" t="s">
        <v>243</v>
      </c>
      <c r="E73" s="55" t="s">
        <v>86</v>
      </c>
      <c r="F73" s="55" t="s">
        <v>79</v>
      </c>
      <c r="G73" s="143" t="str">
        <f>VLOOKUP(D73:D228,'Catálogo de actividades'!B69:E295,4,FALSE)</f>
        <v>9.1</v>
      </c>
      <c r="H73" s="48">
        <v>44835</v>
      </c>
      <c r="I73" s="53">
        <v>44909</v>
      </c>
      <c r="J73" s="35">
        <v>44835</v>
      </c>
      <c r="K73" s="44">
        <v>44869</v>
      </c>
      <c r="L73" s="36">
        <f ca="1">IF(OR(AND(ISNUMBER(J73),ISBLANK(K73)),AND(ISBLANK(J73),ISBLANK(K73)),AND(ISNUMBER(J73),ISNUMBER(K73)),),IF(OR(AND(ISBLANK(J73),ISBLANK(K73)),AND(J73&gt;Fecha!$A$1,ISBLANK(K73))),1,IF(AND(NOT(ISBLANK(J73)),NOT(ISBLANK(K73)),K73&lt;=I73),2,IF(AND(NOT(ISBLANK(J73)),NOT(ISBLANK(K73)),K73&gt;I73),3,IF(AND(NOT(ISBLANK(J73)),ISBLANK(K73),J73&lt;=Fecha!$A$1,I73&gt;=Fecha!$A$1),4,IF(AND(NOT(ISBLANK(J73)),ISBLANK(K73),J73&lt;=Fecha!$A$1,I73&lt;Fecha!$A$1),5,0))))),"ERROR")</f>
        <v>2</v>
      </c>
      <c r="M73" s="37" t="str">
        <f t="shared" ca="1" si="0"/>
        <v>Concluida dentro de plazo</v>
      </c>
      <c r="N73" s="38" t="s">
        <v>645</v>
      </c>
      <c r="O73" s="164" t="s">
        <v>646</v>
      </c>
      <c r="P73" s="40"/>
      <c r="Q73" s="40" t="s">
        <v>621</v>
      </c>
      <c r="R73" s="40"/>
      <c r="S73" s="41"/>
      <c r="T73" s="40" t="s">
        <v>642</v>
      </c>
      <c r="U73" s="42"/>
      <c r="V73" s="40"/>
      <c r="W73" s="40"/>
    </row>
    <row r="74" spans="1:23" ht="43.2" x14ac:dyDescent="0.3">
      <c r="A74" s="30">
        <v>1</v>
      </c>
      <c r="B74" s="31" t="s">
        <v>14</v>
      </c>
      <c r="C74" s="32" t="s">
        <v>644</v>
      </c>
      <c r="D74" s="33" t="s">
        <v>245</v>
      </c>
      <c r="E74" s="55" t="s">
        <v>86</v>
      </c>
      <c r="F74" s="55" t="s">
        <v>79</v>
      </c>
      <c r="G74" s="143" t="str">
        <f>VLOOKUP(D74:D228,'Catálogo de actividades'!B70:E296,4,FALSE)</f>
        <v>9.2</v>
      </c>
      <c r="H74" s="48">
        <v>44835</v>
      </c>
      <c r="I74" s="53">
        <v>44909</v>
      </c>
      <c r="J74" s="35">
        <v>44835</v>
      </c>
      <c r="K74" s="44">
        <v>44869</v>
      </c>
      <c r="L74" s="36">
        <f ca="1">IF(OR(AND(ISNUMBER(J74),ISBLANK(K74)),AND(ISBLANK(J74),ISBLANK(K74)),AND(ISNUMBER(J74),ISNUMBER(K74)),),IF(OR(AND(ISBLANK(J74),ISBLANK(K74)),AND(J74&gt;Fecha!$A$1,ISBLANK(K74))),1,IF(AND(NOT(ISBLANK(J74)),NOT(ISBLANK(K74)),K74&lt;=I74),2,IF(AND(NOT(ISBLANK(J74)),NOT(ISBLANK(K74)),K74&gt;I74),3,IF(AND(NOT(ISBLANK(J74)),ISBLANK(K74),J74&lt;=Fecha!$A$1,I74&gt;=Fecha!$A$1),4,IF(AND(NOT(ISBLANK(J74)),ISBLANK(K74),J74&lt;=Fecha!$A$1,I74&lt;Fecha!$A$1),5,0))))),"ERROR")</f>
        <v>2</v>
      </c>
      <c r="M74" s="37" t="str">
        <f t="shared" ca="1" si="0"/>
        <v>Concluida dentro de plazo</v>
      </c>
      <c r="N74" s="38" t="s">
        <v>645</v>
      </c>
      <c r="O74" s="39" t="s">
        <v>647</v>
      </c>
      <c r="P74" s="40"/>
      <c r="Q74" s="40" t="s">
        <v>621</v>
      </c>
      <c r="R74" s="40"/>
      <c r="S74" s="41"/>
      <c r="T74" s="40" t="s">
        <v>642</v>
      </c>
      <c r="U74" s="42"/>
      <c r="V74" s="40"/>
      <c r="W74" s="40"/>
    </row>
    <row r="75" spans="1:23" ht="57.6" x14ac:dyDescent="0.3">
      <c r="A75" s="30">
        <v>1</v>
      </c>
      <c r="B75" s="31" t="s">
        <v>14</v>
      </c>
      <c r="C75" s="32" t="s">
        <v>644</v>
      </c>
      <c r="D75" s="32" t="s">
        <v>247</v>
      </c>
      <c r="E75" s="55" t="s">
        <v>86</v>
      </c>
      <c r="F75" s="55" t="s">
        <v>79</v>
      </c>
      <c r="G75" s="143" t="str">
        <f>VLOOKUP(D75:D228,'Catálogo de actividades'!B71:E297,4,FALSE)</f>
        <v>9.3</v>
      </c>
      <c r="H75" s="48">
        <v>44835</v>
      </c>
      <c r="I75" s="53">
        <v>44909</v>
      </c>
      <c r="J75" s="35">
        <v>44835</v>
      </c>
      <c r="K75" s="44">
        <v>44869</v>
      </c>
      <c r="L75" s="36">
        <f ca="1">IF(OR(AND(ISNUMBER(J75),ISBLANK(K75)),AND(ISBLANK(J75),ISBLANK(K75)),AND(ISNUMBER(J75),ISNUMBER(K75)),),IF(OR(AND(ISBLANK(J75),ISBLANK(K75)),AND(J75&gt;Fecha!$A$1,ISBLANK(K75))),1,IF(AND(NOT(ISBLANK(J75)),NOT(ISBLANK(K75)),K75&lt;=I75),2,IF(AND(NOT(ISBLANK(J75)),NOT(ISBLANK(K75)),K75&gt;I75),3,IF(AND(NOT(ISBLANK(J75)),ISBLANK(K75),J75&lt;=Fecha!$A$1,I75&gt;=Fecha!$A$1),4,IF(AND(NOT(ISBLANK(J75)),ISBLANK(K75),J75&lt;=Fecha!$A$1,I75&lt;Fecha!$A$1),5,0))))),"ERROR")</f>
        <v>2</v>
      </c>
      <c r="M75" s="37" t="str">
        <f t="shared" ca="1" si="0"/>
        <v>Concluida dentro de plazo</v>
      </c>
      <c r="N75" s="38" t="s">
        <v>648</v>
      </c>
      <c r="O75" s="39" t="s">
        <v>649</v>
      </c>
      <c r="P75" s="40"/>
      <c r="Q75" s="40" t="s">
        <v>621</v>
      </c>
      <c r="R75" s="40"/>
      <c r="S75" s="41"/>
      <c r="T75" s="40" t="s">
        <v>642</v>
      </c>
      <c r="U75" s="42"/>
      <c r="V75" s="40"/>
      <c r="W75" s="40"/>
    </row>
    <row r="76" spans="1:23" ht="57.6" x14ac:dyDescent="0.3">
      <c r="A76" s="30">
        <v>1</v>
      </c>
      <c r="B76" s="31" t="s">
        <v>14</v>
      </c>
      <c r="C76" s="32" t="s">
        <v>644</v>
      </c>
      <c r="D76" s="33" t="s">
        <v>249</v>
      </c>
      <c r="E76" s="55" t="s">
        <v>86</v>
      </c>
      <c r="F76" s="55" t="s">
        <v>79</v>
      </c>
      <c r="G76" s="143" t="str">
        <f>VLOOKUP(D76:D228,'Catálogo de actividades'!B72:E298,4,FALSE)</f>
        <v>9.4</v>
      </c>
      <c r="H76" s="48">
        <v>44835</v>
      </c>
      <c r="I76" s="53">
        <v>44909</v>
      </c>
      <c r="J76" s="35">
        <v>44835</v>
      </c>
      <c r="K76" s="44">
        <v>44869</v>
      </c>
      <c r="L76" s="36">
        <f ca="1">IF(OR(AND(ISNUMBER(J76),ISBLANK(K76)),AND(ISBLANK(J76),ISBLANK(K76)),AND(ISNUMBER(J76),ISNUMBER(K76)),),IF(OR(AND(ISBLANK(J76),ISBLANK(K76)),AND(J76&gt;Fecha!$A$1,ISBLANK(K76))),1,IF(AND(NOT(ISBLANK(J76)),NOT(ISBLANK(K76)),K76&lt;=I76),2,IF(AND(NOT(ISBLANK(J76)),NOT(ISBLANK(K76)),K76&gt;I76),3,IF(AND(NOT(ISBLANK(J76)),ISBLANK(K76),J76&lt;=Fecha!$A$1,I76&gt;=Fecha!$A$1),4,IF(AND(NOT(ISBLANK(J76)),ISBLANK(K76),J76&lt;=Fecha!$A$1,I76&lt;Fecha!$A$1),5,0))))),"ERROR")</f>
        <v>2</v>
      </c>
      <c r="M76" s="37" t="str">
        <f t="shared" ca="1" si="0"/>
        <v>Concluida dentro de plazo</v>
      </c>
      <c r="N76" s="38" t="s">
        <v>648</v>
      </c>
      <c r="O76" s="39" t="s">
        <v>650</v>
      </c>
      <c r="P76" s="40"/>
      <c r="Q76" s="40" t="s">
        <v>621</v>
      </c>
      <c r="R76" s="40"/>
      <c r="S76" s="41"/>
      <c r="T76" s="40" t="s">
        <v>642</v>
      </c>
      <c r="U76" s="42"/>
      <c r="V76" s="40"/>
      <c r="W76" s="40"/>
    </row>
    <row r="77" spans="1:23" ht="57.6" x14ac:dyDescent="0.3">
      <c r="A77" s="30">
        <v>1</v>
      </c>
      <c r="B77" s="31" t="s">
        <v>14</v>
      </c>
      <c r="C77" s="32" t="s">
        <v>644</v>
      </c>
      <c r="D77" s="33" t="s">
        <v>251</v>
      </c>
      <c r="E77" s="55" t="s">
        <v>86</v>
      </c>
      <c r="F77" s="55" t="s">
        <v>79</v>
      </c>
      <c r="G77" s="143" t="str">
        <f>VLOOKUP(D77:D228,'Catálogo de actividades'!B73:E299,4,FALSE)</f>
        <v>9.5</v>
      </c>
      <c r="H77" s="48">
        <v>44835</v>
      </c>
      <c r="I77" s="53">
        <v>44909</v>
      </c>
      <c r="J77" s="35">
        <v>44835</v>
      </c>
      <c r="K77" s="44">
        <v>44869</v>
      </c>
      <c r="L77" s="36">
        <f ca="1">IF(OR(AND(ISNUMBER(J77),ISBLANK(K77)),AND(ISBLANK(J77),ISBLANK(K77)),AND(ISNUMBER(J77),ISNUMBER(K77)),),IF(OR(AND(ISBLANK(J77),ISBLANK(K77)),AND(J77&gt;Fecha!$A$1,ISBLANK(K77))),1,IF(AND(NOT(ISBLANK(J77)),NOT(ISBLANK(K77)),K77&lt;=I77),2,IF(AND(NOT(ISBLANK(J77)),NOT(ISBLANK(K77)),K77&gt;I77),3,IF(AND(NOT(ISBLANK(J77)),ISBLANK(K77),J77&lt;=Fecha!$A$1,I77&gt;=Fecha!$A$1),4,IF(AND(NOT(ISBLANK(J77)),ISBLANK(K77),J77&lt;=Fecha!$A$1,I77&lt;Fecha!$A$1),5,0))))),"ERROR")</f>
        <v>2</v>
      </c>
      <c r="M77" s="37" t="str">
        <f t="shared" ca="1" si="0"/>
        <v>Concluida dentro de plazo</v>
      </c>
      <c r="N77" s="38" t="s">
        <v>651</v>
      </c>
      <c r="O77" s="39" t="s">
        <v>652</v>
      </c>
      <c r="P77" s="40"/>
      <c r="Q77" s="40" t="s">
        <v>621</v>
      </c>
      <c r="R77" s="40"/>
      <c r="S77" s="41"/>
      <c r="T77" s="40" t="s">
        <v>642</v>
      </c>
      <c r="U77" s="42"/>
      <c r="V77" s="40"/>
      <c r="W77" s="40"/>
    </row>
    <row r="78" spans="1:23" ht="57.6" x14ac:dyDescent="0.3">
      <c r="A78" s="30">
        <v>1</v>
      </c>
      <c r="B78" s="31" t="s">
        <v>14</v>
      </c>
      <c r="C78" s="32" t="s">
        <v>644</v>
      </c>
      <c r="D78" s="33" t="s">
        <v>253</v>
      </c>
      <c r="E78" s="55" t="s">
        <v>86</v>
      </c>
      <c r="F78" s="55" t="s">
        <v>79</v>
      </c>
      <c r="G78" s="143" t="str">
        <f>VLOOKUP(D78:D228,'Catálogo de actividades'!B73:E300,4,FALSE)</f>
        <v>9.6</v>
      </c>
      <c r="H78" s="48">
        <v>44835</v>
      </c>
      <c r="I78" s="53">
        <v>44909</v>
      </c>
      <c r="J78" s="35">
        <v>44835</v>
      </c>
      <c r="K78" s="44">
        <v>44869</v>
      </c>
      <c r="L78" s="36">
        <f ca="1">IF(OR(AND(ISNUMBER(J78),ISBLANK(K78)),AND(ISBLANK(J78),ISBLANK(K78)),AND(ISNUMBER(J78),ISNUMBER(K78)),),IF(OR(AND(ISBLANK(J78),ISBLANK(K78)),AND(J78&gt;Fecha!$A$1,ISBLANK(K78))),1,IF(AND(NOT(ISBLANK(J78)),NOT(ISBLANK(K78)),K78&lt;=I78),2,IF(AND(NOT(ISBLANK(J78)),NOT(ISBLANK(K78)),K78&gt;I78),3,IF(AND(NOT(ISBLANK(J78)),ISBLANK(K78),J78&lt;=Fecha!$A$1,I78&gt;=Fecha!$A$1),4,IF(AND(NOT(ISBLANK(J78)),ISBLANK(K78),J78&lt;=Fecha!$A$1,I78&lt;Fecha!$A$1),5,0))))),"ERROR")</f>
        <v>2</v>
      </c>
      <c r="M78" s="37" t="str">
        <f t="shared" ca="1" si="0"/>
        <v>Concluida dentro de plazo</v>
      </c>
      <c r="N78" s="38" t="s">
        <v>651</v>
      </c>
      <c r="O78" s="39" t="s">
        <v>653</v>
      </c>
      <c r="P78" s="40"/>
      <c r="Q78" s="40" t="s">
        <v>621</v>
      </c>
      <c r="R78" s="40"/>
      <c r="S78" s="41"/>
      <c r="T78" s="40" t="s">
        <v>642</v>
      </c>
      <c r="U78" s="42"/>
      <c r="V78" s="40"/>
      <c r="W78" s="40"/>
    </row>
    <row r="79" spans="1:23" ht="43.2" x14ac:dyDescent="0.3">
      <c r="A79" s="30">
        <v>1</v>
      </c>
      <c r="B79" s="31" t="s">
        <v>14</v>
      </c>
      <c r="C79" s="32" t="s">
        <v>644</v>
      </c>
      <c r="D79" s="33" t="s">
        <v>255</v>
      </c>
      <c r="E79" s="55" t="s">
        <v>86</v>
      </c>
      <c r="F79" s="55" t="s">
        <v>79</v>
      </c>
      <c r="G79" s="143" t="str">
        <f>VLOOKUP(D79:D228,'Catálogo de actividades'!B74:E301,4,FALSE)</f>
        <v>9.7</v>
      </c>
      <c r="H79" s="48">
        <v>44835</v>
      </c>
      <c r="I79" s="53">
        <v>44909</v>
      </c>
      <c r="J79" s="35">
        <v>44835</v>
      </c>
      <c r="K79" s="44">
        <v>44869</v>
      </c>
      <c r="L79" s="36">
        <f ca="1">IF(OR(AND(ISNUMBER(J79),ISBLANK(K79)),AND(ISBLANK(J79),ISBLANK(K79)),AND(ISNUMBER(J79),ISNUMBER(K79)),),IF(OR(AND(ISBLANK(J79),ISBLANK(K79)),AND(J79&gt;Fecha!$A$1,ISBLANK(K79))),1,IF(AND(NOT(ISBLANK(J79)),NOT(ISBLANK(K79)),K79&lt;=I79),2,IF(AND(NOT(ISBLANK(J79)),NOT(ISBLANK(K79)),K79&gt;I79),3,IF(AND(NOT(ISBLANK(J79)),ISBLANK(K79),J79&lt;=Fecha!$A$1,I79&gt;=Fecha!$A$1),4,IF(AND(NOT(ISBLANK(J79)),ISBLANK(K79),J79&lt;=Fecha!$A$1,I79&lt;Fecha!$A$1),5,0))))),"ERROR")</f>
        <v>2</v>
      </c>
      <c r="M79" s="37" t="str">
        <f t="shared" ca="1" si="0"/>
        <v>Concluida dentro de plazo</v>
      </c>
      <c r="N79" s="38" t="s">
        <v>645</v>
      </c>
      <c r="O79" s="39" t="s">
        <v>654</v>
      </c>
      <c r="P79" s="40"/>
      <c r="Q79" s="40" t="s">
        <v>621</v>
      </c>
      <c r="R79" s="40"/>
      <c r="S79" s="41"/>
      <c r="T79" s="40" t="s">
        <v>642</v>
      </c>
      <c r="U79" s="42"/>
      <c r="V79" s="40"/>
      <c r="W79" s="40"/>
    </row>
    <row r="80" spans="1:23" ht="43.2" x14ac:dyDescent="0.3">
      <c r="A80" s="30">
        <v>1</v>
      </c>
      <c r="B80" s="31" t="s">
        <v>14</v>
      </c>
      <c r="C80" s="32" t="s">
        <v>644</v>
      </c>
      <c r="D80" s="33" t="s">
        <v>257</v>
      </c>
      <c r="E80" s="55" t="s">
        <v>86</v>
      </c>
      <c r="F80" s="55" t="s">
        <v>79</v>
      </c>
      <c r="G80" s="143" t="str">
        <f>VLOOKUP(D80:D228,'Catálogo de actividades'!B75:E302,4,FALSE)</f>
        <v>9.8</v>
      </c>
      <c r="H80" s="48">
        <v>44835</v>
      </c>
      <c r="I80" s="53">
        <v>44909</v>
      </c>
      <c r="J80" s="35">
        <v>44835</v>
      </c>
      <c r="K80" s="44">
        <v>44869</v>
      </c>
      <c r="L80" s="36">
        <f ca="1">IF(OR(AND(ISNUMBER(J80),ISBLANK(K80)),AND(ISBLANK(J80),ISBLANK(K80)),AND(ISNUMBER(J80),ISNUMBER(K80)),),IF(OR(AND(ISBLANK(J80),ISBLANK(K80)),AND(J80&gt;Fecha!$A$1,ISBLANK(K80))),1,IF(AND(NOT(ISBLANK(J80)),NOT(ISBLANK(K80)),K80&lt;=I80),2,IF(AND(NOT(ISBLANK(J80)),NOT(ISBLANK(K80)),K80&gt;I80),3,IF(AND(NOT(ISBLANK(J80)),ISBLANK(K80),J80&lt;=Fecha!$A$1,I80&gt;=Fecha!$A$1),4,IF(AND(NOT(ISBLANK(J80)),ISBLANK(K80),J80&lt;=Fecha!$A$1,I80&lt;Fecha!$A$1),5,0))))),"ERROR")</f>
        <v>2</v>
      </c>
      <c r="M80" s="37" t="str">
        <f t="shared" ca="1" si="0"/>
        <v>Concluida dentro de plazo</v>
      </c>
      <c r="N80" s="38" t="s">
        <v>645</v>
      </c>
      <c r="O80" s="39" t="s">
        <v>655</v>
      </c>
      <c r="P80" s="40"/>
      <c r="Q80" s="40" t="s">
        <v>621</v>
      </c>
      <c r="R80" s="40"/>
      <c r="S80" s="41"/>
      <c r="T80" s="40" t="s">
        <v>642</v>
      </c>
      <c r="U80" s="42"/>
      <c r="V80" s="40"/>
      <c r="W80" s="40"/>
    </row>
    <row r="81" spans="1:23" ht="28.8" x14ac:dyDescent="0.3">
      <c r="A81" s="30">
        <v>1</v>
      </c>
      <c r="B81" s="31" t="s">
        <v>14</v>
      </c>
      <c r="C81" s="32" t="s">
        <v>259</v>
      </c>
      <c r="D81" s="32" t="s">
        <v>260</v>
      </c>
      <c r="E81" s="55" t="s">
        <v>86</v>
      </c>
      <c r="F81" s="55" t="s">
        <v>79</v>
      </c>
      <c r="G81" s="143" t="str">
        <f>VLOOKUP(D81:D228,'Catálogo de actividades'!B75:E303,4,FALSE)</f>
        <v>10.1</v>
      </c>
      <c r="H81" s="147">
        <v>44910</v>
      </c>
      <c r="I81" s="53">
        <v>44910</v>
      </c>
      <c r="J81" s="52"/>
      <c r="K81" s="44"/>
      <c r="L81" s="36">
        <f ca="1">IF(OR(AND(ISNUMBER(J81),ISBLANK(K81)),AND(ISBLANK(J81),ISBLANK(K81)),AND(ISNUMBER(J81),ISNUMBER(K81)),),IF(OR(AND(ISBLANK(J81),ISBLANK(K81)),AND(J81&gt;Fecha!$A$1,ISBLANK(K81))),1,IF(AND(NOT(ISBLANK(J81)),NOT(ISBLANK(K81)),K81&lt;=I81),2,IF(AND(NOT(ISBLANK(J81)),NOT(ISBLANK(K81)),K81&gt;I81),3,IF(AND(NOT(ISBLANK(J81)),ISBLANK(K81),J81&lt;=Fecha!$A$1,I81&gt;=Fecha!$A$1),4,IF(AND(NOT(ISBLANK(J81)),ISBLANK(K81),J81&lt;=Fecha!$A$1,I81&lt;Fecha!$A$1),5,0))))),"ERROR")</f>
        <v>1</v>
      </c>
      <c r="M81" s="36" t="str">
        <f t="shared" ca="1" si="0"/>
        <v>Por iniciar</v>
      </c>
      <c r="N81" s="38"/>
      <c r="O81" s="45"/>
      <c r="P81" s="40"/>
      <c r="Q81" s="40"/>
      <c r="R81" s="40"/>
      <c r="S81" s="41"/>
      <c r="T81" s="40" t="s">
        <v>643</v>
      </c>
      <c r="U81" s="42"/>
      <c r="V81" s="40"/>
      <c r="W81" s="40"/>
    </row>
    <row r="82" spans="1:23" ht="43.2" x14ac:dyDescent="0.3">
      <c r="A82" s="30">
        <v>1</v>
      </c>
      <c r="B82" s="31" t="s">
        <v>14</v>
      </c>
      <c r="C82" s="32" t="s">
        <v>259</v>
      </c>
      <c r="D82" s="32" t="s">
        <v>262</v>
      </c>
      <c r="E82" s="55" t="s">
        <v>86</v>
      </c>
      <c r="F82" s="55" t="s">
        <v>100</v>
      </c>
      <c r="G82" s="143" t="str">
        <f>VLOOKUP(D82:D228,'Catálogo de actividades'!B76:E304,4,FALSE)</f>
        <v>10.2</v>
      </c>
      <c r="H82" s="147">
        <v>44911</v>
      </c>
      <c r="I82" s="53">
        <v>44925</v>
      </c>
      <c r="J82" s="52"/>
      <c r="K82" s="44"/>
      <c r="L82" s="36">
        <f ca="1">IF(OR(AND(ISNUMBER(J82),ISBLANK(K82)),AND(ISBLANK(J82),ISBLANK(K82)),AND(ISNUMBER(J82),ISNUMBER(K82)),),IF(OR(AND(ISBLANK(J82),ISBLANK(K82)),AND(J82&gt;Fecha!$A$1,ISBLANK(K82))),1,IF(AND(NOT(ISBLANK(J82)),NOT(ISBLANK(K82)),K82&lt;=I82),2,IF(AND(NOT(ISBLANK(J82)),NOT(ISBLANK(K82)),K82&gt;I82),3,IF(AND(NOT(ISBLANK(J82)),ISBLANK(K82),J82&lt;=Fecha!$A$1,I82&gt;=Fecha!$A$1),4,IF(AND(NOT(ISBLANK(J82)),ISBLANK(K82),J82&lt;=Fecha!$A$1,I82&lt;Fecha!$A$1),5,0))))),"ERROR")</f>
        <v>1</v>
      </c>
      <c r="M82" s="36" t="str">
        <f t="shared" ca="1" si="0"/>
        <v>Por iniciar</v>
      </c>
      <c r="N82" s="38"/>
      <c r="O82" s="40"/>
      <c r="P82" s="40"/>
      <c r="Q82" s="40"/>
      <c r="R82" s="40"/>
      <c r="S82" s="41"/>
      <c r="T82" s="40" t="s">
        <v>643</v>
      </c>
      <c r="U82" s="42"/>
      <c r="V82" s="40"/>
      <c r="W82" s="40"/>
    </row>
    <row r="83" spans="1:23" ht="43.2" x14ac:dyDescent="0.3">
      <c r="A83" s="30">
        <v>1</v>
      </c>
      <c r="B83" s="31" t="s">
        <v>14</v>
      </c>
      <c r="C83" s="32" t="s">
        <v>259</v>
      </c>
      <c r="D83" s="33" t="s">
        <v>264</v>
      </c>
      <c r="E83" s="55" t="s">
        <v>86</v>
      </c>
      <c r="F83" s="55" t="s">
        <v>100</v>
      </c>
      <c r="G83" s="143" t="str">
        <f>VLOOKUP(D83:D228,'Catálogo de actividades'!B77:E305,4,FALSE)</f>
        <v>10.3</v>
      </c>
      <c r="H83" s="147">
        <v>44911</v>
      </c>
      <c r="I83" s="53">
        <v>44925</v>
      </c>
      <c r="J83" s="43"/>
      <c r="K83" s="50"/>
      <c r="L83" s="36">
        <f ca="1">IF(OR(AND(ISNUMBER(J83),ISBLANK(K83)),AND(ISBLANK(J83),ISBLANK(K83)),AND(ISNUMBER(J83),ISNUMBER(K83)),),IF(OR(AND(ISBLANK(J83),ISBLANK(K83)),AND(J83&gt;Fecha!$A$1,ISBLANK(K83))),1,IF(AND(NOT(ISBLANK(J83)),NOT(ISBLANK(K83)),K83&lt;=I83),2,IF(AND(NOT(ISBLANK(J83)),NOT(ISBLANK(K83)),K83&gt;I83),3,IF(AND(NOT(ISBLANK(J83)),ISBLANK(K83),J83&lt;=Fecha!$A$1,I83&gt;=Fecha!$A$1),4,IF(AND(NOT(ISBLANK(J83)),ISBLANK(K83),J83&lt;=Fecha!$A$1,I83&lt;Fecha!$A$1),5,0))))),"ERROR")</f>
        <v>1</v>
      </c>
      <c r="M83" s="36" t="str">
        <f t="shared" ca="1" si="0"/>
        <v>Por iniciar</v>
      </c>
      <c r="N83" s="38"/>
      <c r="O83" s="45"/>
      <c r="P83" s="40"/>
      <c r="Q83" s="40"/>
      <c r="R83" s="40"/>
      <c r="S83" s="41"/>
      <c r="T83" s="40" t="s">
        <v>643</v>
      </c>
      <c r="U83" s="42"/>
      <c r="V83" s="40"/>
      <c r="W83" s="40"/>
    </row>
    <row r="84" spans="1:23" ht="43.2" x14ac:dyDescent="0.3">
      <c r="A84" s="30">
        <v>1</v>
      </c>
      <c r="B84" s="31" t="s">
        <v>14</v>
      </c>
      <c r="C84" s="32" t="s">
        <v>259</v>
      </c>
      <c r="D84" s="32" t="s">
        <v>266</v>
      </c>
      <c r="E84" s="55" t="s">
        <v>86</v>
      </c>
      <c r="F84" s="55" t="s">
        <v>79</v>
      </c>
      <c r="G84" s="143" t="str">
        <f>VLOOKUP(D84:D228,'Catálogo de actividades'!B77:E306,4,FALSE)</f>
        <v>10.4</v>
      </c>
      <c r="H84" s="147">
        <v>44935</v>
      </c>
      <c r="I84" s="53">
        <v>44935</v>
      </c>
      <c r="J84" s="43"/>
      <c r="K84" s="50"/>
      <c r="L84" s="36">
        <f ca="1">IF(OR(AND(ISNUMBER(J84),ISBLANK(K84)),AND(ISBLANK(J84),ISBLANK(K84)),AND(ISNUMBER(J84),ISNUMBER(K84)),),IF(OR(AND(ISBLANK(J84),ISBLANK(K84)),AND(J84&gt;Fecha!$A$1,ISBLANK(K84))),1,IF(AND(NOT(ISBLANK(J84)),NOT(ISBLANK(K84)),K84&lt;=I84),2,IF(AND(NOT(ISBLANK(J84)),NOT(ISBLANK(K84)),K84&gt;I84),3,IF(AND(NOT(ISBLANK(J84)),ISBLANK(K84),J84&lt;=Fecha!$A$1,I84&gt;=Fecha!$A$1),4,IF(AND(NOT(ISBLANK(J84)),ISBLANK(K84),J84&lt;=Fecha!$A$1,I84&lt;Fecha!$A$1),5,0))))),"ERROR")</f>
        <v>1</v>
      </c>
      <c r="M84" s="36" t="str">
        <f t="shared" ca="1" si="0"/>
        <v>Por iniciar</v>
      </c>
      <c r="N84" s="38"/>
      <c r="O84" s="45"/>
      <c r="P84" s="40"/>
      <c r="Q84" s="40"/>
      <c r="R84" s="40"/>
      <c r="S84" s="41"/>
      <c r="T84" s="40" t="s">
        <v>643</v>
      </c>
      <c r="U84" s="42"/>
      <c r="V84" s="40"/>
      <c r="W84" s="40"/>
    </row>
    <row r="85" spans="1:23" ht="43.2" x14ac:dyDescent="0.3">
      <c r="A85" s="30">
        <v>1</v>
      </c>
      <c r="B85" s="31" t="s">
        <v>14</v>
      </c>
      <c r="C85" s="32" t="s">
        <v>259</v>
      </c>
      <c r="D85" s="33" t="s">
        <v>268</v>
      </c>
      <c r="E85" s="55" t="s">
        <v>86</v>
      </c>
      <c r="F85" s="55" t="s">
        <v>79</v>
      </c>
      <c r="G85" s="143" t="str">
        <f>VLOOKUP(D85:D228,'Catálogo de actividades'!B78:E307,4,FALSE)</f>
        <v>10.5</v>
      </c>
      <c r="H85" s="147">
        <v>44935</v>
      </c>
      <c r="I85" s="53">
        <v>44935</v>
      </c>
      <c r="J85" s="43"/>
      <c r="K85" s="50"/>
      <c r="L85" s="36">
        <f ca="1">IF(OR(AND(ISNUMBER(J85),ISBLANK(K85)),AND(ISBLANK(J85),ISBLANK(K85)),AND(ISNUMBER(J85),ISNUMBER(K85)),),IF(OR(AND(ISBLANK(J85),ISBLANK(K85)),AND(J85&gt;Fecha!$A$1,ISBLANK(K85))),1,IF(AND(NOT(ISBLANK(J85)),NOT(ISBLANK(K85)),K85&lt;=I85),2,IF(AND(NOT(ISBLANK(J85)),NOT(ISBLANK(K85)),K85&gt;I85),3,IF(AND(NOT(ISBLANK(J85)),ISBLANK(K85),J85&lt;=Fecha!$A$1,I85&gt;=Fecha!$A$1),4,IF(AND(NOT(ISBLANK(J85)),ISBLANK(K85),J85&lt;=Fecha!$A$1,I85&lt;Fecha!$A$1),5,0))))),"ERROR")</f>
        <v>1</v>
      </c>
      <c r="M85" s="36" t="str">
        <f t="shared" ca="1" si="0"/>
        <v>Por iniciar</v>
      </c>
      <c r="N85" s="38"/>
      <c r="O85" s="45"/>
      <c r="P85" s="40"/>
      <c r="Q85" s="40"/>
      <c r="R85" s="40"/>
      <c r="S85" s="41"/>
      <c r="T85" s="40" t="s">
        <v>643</v>
      </c>
      <c r="U85" s="42"/>
      <c r="V85" s="40"/>
      <c r="W85" s="40"/>
    </row>
    <row r="86" spans="1:23" ht="28.8" x14ac:dyDescent="0.3">
      <c r="A86" s="30">
        <v>1</v>
      </c>
      <c r="B86" s="31" t="s">
        <v>14</v>
      </c>
      <c r="C86" s="32" t="s">
        <v>259</v>
      </c>
      <c r="D86" s="33" t="s">
        <v>270</v>
      </c>
      <c r="E86" s="55" t="s">
        <v>86</v>
      </c>
      <c r="F86" s="55" t="s">
        <v>100</v>
      </c>
      <c r="G86" s="143" t="str">
        <f>VLOOKUP(D86:D228,'Catálogo de actividades'!B79:E308,4,FALSE)</f>
        <v>10.6</v>
      </c>
      <c r="H86" s="147">
        <v>44936</v>
      </c>
      <c r="I86" s="53">
        <v>44969</v>
      </c>
      <c r="J86" s="43"/>
      <c r="K86" s="44"/>
      <c r="L86" s="36">
        <f ca="1">IF(OR(AND(ISNUMBER(J86),ISBLANK(K86)),AND(ISBLANK(J86),ISBLANK(K86)),AND(ISNUMBER(J86),ISNUMBER(K86)),),IF(OR(AND(ISBLANK(J86),ISBLANK(K86)),AND(J86&gt;Fecha!$A$1,ISBLANK(K86))),1,IF(AND(NOT(ISBLANK(J86)),NOT(ISBLANK(K86)),K86&lt;=I86),2,IF(AND(NOT(ISBLANK(J86)),NOT(ISBLANK(K86)),K86&gt;I86),3,IF(AND(NOT(ISBLANK(J86)),ISBLANK(K86),J86&lt;=Fecha!$A$1,I86&gt;=Fecha!$A$1),4,IF(AND(NOT(ISBLANK(J86)),ISBLANK(K86),J86&lt;=Fecha!$A$1,I86&lt;Fecha!$A$1),5,0))))),"ERROR")</f>
        <v>1</v>
      </c>
      <c r="M86" s="36" t="str">
        <f t="shared" ca="1" si="0"/>
        <v>Por iniciar</v>
      </c>
      <c r="N86" s="38"/>
      <c r="O86" s="45"/>
      <c r="P86" s="40"/>
      <c r="Q86" s="40"/>
      <c r="R86" s="40"/>
      <c r="S86" s="41"/>
      <c r="T86" s="40" t="s">
        <v>643</v>
      </c>
      <c r="U86" s="42"/>
      <c r="V86" s="40"/>
      <c r="W86" s="40"/>
    </row>
    <row r="87" spans="1:23" ht="28.8" x14ac:dyDescent="0.3">
      <c r="A87" s="30">
        <v>1</v>
      </c>
      <c r="B87" s="31" t="s">
        <v>14</v>
      </c>
      <c r="C87" s="32" t="s">
        <v>259</v>
      </c>
      <c r="D87" s="33" t="s">
        <v>272</v>
      </c>
      <c r="E87" s="55" t="s">
        <v>86</v>
      </c>
      <c r="F87" s="55" t="s">
        <v>100</v>
      </c>
      <c r="G87" s="143" t="str">
        <f>VLOOKUP(D87:D228,'Catálogo de actividades'!B79:E309,4,FALSE)</f>
        <v>10.7</v>
      </c>
      <c r="H87" s="147">
        <v>44936</v>
      </c>
      <c r="I87" s="53">
        <v>44969</v>
      </c>
      <c r="J87" s="52"/>
      <c r="K87" s="44"/>
      <c r="L87" s="36">
        <f ca="1">IF(OR(AND(ISNUMBER(J87),ISBLANK(K87)),AND(ISBLANK(J87),ISBLANK(K87)),AND(ISNUMBER(J87),ISNUMBER(K87)),),IF(OR(AND(ISBLANK(J87),ISBLANK(K87)),AND(J87&gt;Fecha!$A$1,ISBLANK(K87))),1,IF(AND(NOT(ISBLANK(J87)),NOT(ISBLANK(K87)),K87&lt;=I87),2,IF(AND(NOT(ISBLANK(J87)),NOT(ISBLANK(K87)),K87&gt;I87),3,IF(AND(NOT(ISBLANK(J87)),ISBLANK(K87),J87&lt;=Fecha!$A$1,I87&gt;=Fecha!$A$1),4,IF(AND(NOT(ISBLANK(J87)),ISBLANK(K87),J87&lt;=Fecha!$A$1,I87&lt;Fecha!$A$1),5,0))))),"ERROR")</f>
        <v>1</v>
      </c>
      <c r="M87" s="36" t="str">
        <f t="shared" ca="1" si="0"/>
        <v>Por iniciar</v>
      </c>
      <c r="N87" s="38"/>
      <c r="O87" s="45"/>
      <c r="P87" s="40"/>
      <c r="Q87" s="40"/>
      <c r="R87" s="40"/>
      <c r="S87" s="41"/>
      <c r="T87" s="40" t="s">
        <v>643</v>
      </c>
      <c r="U87" s="42"/>
      <c r="V87" s="40"/>
      <c r="W87" s="40"/>
    </row>
    <row r="88" spans="1:23" ht="57.6" x14ac:dyDescent="0.3">
      <c r="A88" s="30">
        <v>1</v>
      </c>
      <c r="B88" s="31" t="s">
        <v>14</v>
      </c>
      <c r="C88" s="32" t="s">
        <v>259</v>
      </c>
      <c r="D88" s="32" t="s">
        <v>274</v>
      </c>
      <c r="E88" s="55" t="s">
        <v>82</v>
      </c>
      <c r="F88" s="55" t="s">
        <v>122</v>
      </c>
      <c r="G88" s="143" t="str">
        <f>VLOOKUP(D88:D228,'Catálogo de actividades'!B80:E310,4,FALSE)</f>
        <v>10.8</v>
      </c>
      <c r="H88" s="147">
        <v>44936</v>
      </c>
      <c r="I88" s="53">
        <v>44969</v>
      </c>
      <c r="J88" s="43"/>
      <c r="K88" s="44"/>
      <c r="L88" s="36">
        <f ca="1">IF(OR(AND(ISNUMBER(J88),ISBLANK(K88)),AND(ISBLANK(J88),ISBLANK(K88)),AND(ISNUMBER(J88),ISNUMBER(K88)),),IF(OR(AND(ISBLANK(J88),ISBLANK(K88)),AND(J88&gt;Fecha!$A$1,ISBLANK(K88))),1,IF(AND(NOT(ISBLANK(J88)),NOT(ISBLANK(K88)),K88&lt;=I88),2,IF(AND(NOT(ISBLANK(J88)),NOT(ISBLANK(K88)),K88&gt;I88),3,IF(AND(NOT(ISBLANK(J88)),ISBLANK(K88),J88&lt;=Fecha!$A$1,I88&gt;=Fecha!$A$1),4,IF(AND(NOT(ISBLANK(J88)),ISBLANK(K88),J88&lt;=Fecha!$A$1,I88&lt;Fecha!$A$1),5,0))))),"ERROR")</f>
        <v>1</v>
      </c>
      <c r="M88" s="36" t="str">
        <f t="shared" ca="1" si="0"/>
        <v>Por iniciar</v>
      </c>
      <c r="N88" s="38"/>
      <c r="O88" s="45"/>
      <c r="P88" s="40"/>
      <c r="Q88" s="40"/>
      <c r="R88" s="40"/>
      <c r="S88" s="41"/>
      <c r="T88" s="40" t="s">
        <v>643</v>
      </c>
      <c r="U88" s="42"/>
      <c r="V88" s="40"/>
      <c r="W88" s="40"/>
    </row>
    <row r="89" spans="1:23" ht="43.2" x14ac:dyDescent="0.3">
      <c r="A89" s="30">
        <v>1</v>
      </c>
      <c r="B89" s="31" t="s">
        <v>14</v>
      </c>
      <c r="C89" s="32" t="s">
        <v>259</v>
      </c>
      <c r="D89" s="32" t="s">
        <v>276</v>
      </c>
      <c r="E89" s="55" t="s">
        <v>86</v>
      </c>
      <c r="F89" s="55" t="s">
        <v>79</v>
      </c>
      <c r="G89" s="143" t="str">
        <f>VLOOKUP(D89:D228,'Catálogo de actividades'!B81:E311,4,FALSE)</f>
        <v>10.9</v>
      </c>
      <c r="H89" s="147">
        <v>44974</v>
      </c>
      <c r="I89" s="53">
        <v>45007</v>
      </c>
      <c r="J89" s="43"/>
      <c r="K89" s="44"/>
      <c r="L89" s="36">
        <f ca="1">IF(OR(AND(ISNUMBER(J89),ISBLANK(K89)),AND(ISBLANK(J89),ISBLANK(K89)),AND(ISNUMBER(J89),ISNUMBER(K89)),),IF(OR(AND(ISBLANK(J89),ISBLANK(K89)),AND(J89&gt;Fecha!$A$1,ISBLANK(K89))),1,IF(AND(NOT(ISBLANK(J89)),NOT(ISBLANK(K89)),K89&lt;=I89),2,IF(AND(NOT(ISBLANK(J89)),NOT(ISBLANK(K89)),K89&gt;I89),3,IF(AND(NOT(ISBLANK(J89)),ISBLANK(K89),J89&lt;=Fecha!$A$1,I89&gt;=Fecha!$A$1),4,IF(AND(NOT(ISBLANK(J89)),ISBLANK(K89),J89&lt;=Fecha!$A$1,I89&lt;Fecha!$A$1),5,0))))),"ERROR")</f>
        <v>1</v>
      </c>
      <c r="M89" s="36" t="str">
        <f t="shared" ca="1" si="0"/>
        <v>Por iniciar</v>
      </c>
      <c r="N89" s="38"/>
      <c r="O89" s="45"/>
      <c r="P89" s="40"/>
      <c r="Q89" s="40"/>
      <c r="R89" s="40"/>
      <c r="S89" s="41"/>
      <c r="T89" s="40" t="s">
        <v>643</v>
      </c>
      <c r="U89" s="42"/>
      <c r="V89" s="40"/>
      <c r="W89" s="40"/>
    </row>
    <row r="90" spans="1:23" ht="43.2" x14ac:dyDescent="0.3">
      <c r="A90" s="30">
        <v>1</v>
      </c>
      <c r="B90" s="31" t="s">
        <v>14</v>
      </c>
      <c r="C90" s="32" t="s">
        <v>259</v>
      </c>
      <c r="D90" s="32" t="s">
        <v>278</v>
      </c>
      <c r="E90" s="55" t="s">
        <v>86</v>
      </c>
      <c r="F90" s="55" t="s">
        <v>279</v>
      </c>
      <c r="G90" s="143" t="str">
        <f>VLOOKUP(D90:D228,'Catálogo de actividades'!B82:E312,4,FALSE)</f>
        <v>10.10</v>
      </c>
      <c r="H90" s="147">
        <v>44974</v>
      </c>
      <c r="I90" s="53">
        <v>45007</v>
      </c>
      <c r="J90" s="44"/>
      <c r="K90" s="44"/>
      <c r="L90" s="36">
        <f ca="1">IF(OR(AND(ISNUMBER(J90),ISBLANK(K90)),AND(ISBLANK(J90),ISBLANK(K90)),AND(ISNUMBER(J90),ISNUMBER(K90)),),IF(OR(AND(ISBLANK(J90),ISBLANK(K90)),AND(J90&gt;Fecha!$A$1,ISBLANK(K90))),1,IF(AND(NOT(ISBLANK(J90)),NOT(ISBLANK(K90)),K90&lt;=I90),2,IF(AND(NOT(ISBLANK(J90)),NOT(ISBLANK(K90)),K90&gt;I90),3,IF(AND(NOT(ISBLANK(J90)),ISBLANK(K90),J90&lt;=Fecha!$A$1,I90&gt;=Fecha!$A$1),4,IF(AND(NOT(ISBLANK(J90)),ISBLANK(K90),J90&lt;=Fecha!$A$1,I90&lt;Fecha!$A$1),5,0))))),"ERROR")</f>
        <v>1</v>
      </c>
      <c r="M90" s="36" t="str">
        <f t="shared" ca="1" si="0"/>
        <v>Por iniciar</v>
      </c>
      <c r="N90" s="38"/>
      <c r="O90" s="45"/>
      <c r="P90" s="40"/>
      <c r="Q90" s="40"/>
      <c r="R90" s="40"/>
      <c r="S90" s="41"/>
      <c r="T90" s="40" t="s">
        <v>643</v>
      </c>
      <c r="U90" s="42"/>
      <c r="V90" s="40"/>
      <c r="W90" s="40"/>
    </row>
    <row r="91" spans="1:23" ht="57.6" x14ac:dyDescent="0.3">
      <c r="A91" s="30">
        <v>1</v>
      </c>
      <c r="B91" s="31" t="s">
        <v>14</v>
      </c>
      <c r="C91" s="32" t="s">
        <v>281</v>
      </c>
      <c r="D91" s="33" t="s">
        <v>282</v>
      </c>
      <c r="E91" s="55" t="s">
        <v>86</v>
      </c>
      <c r="F91" s="55" t="s">
        <v>79</v>
      </c>
      <c r="G91" s="148">
        <v>44572</v>
      </c>
      <c r="H91" s="162">
        <v>44835</v>
      </c>
      <c r="I91" s="53">
        <v>44909</v>
      </c>
      <c r="J91" s="35">
        <v>44835</v>
      </c>
      <c r="K91" s="44">
        <v>44869</v>
      </c>
      <c r="L91" s="36">
        <f ca="1">IF(OR(AND(ISNUMBER(J91),ISBLANK(K91)),AND(ISBLANK(J91),ISBLANK(K91)),AND(ISNUMBER(J91),ISNUMBER(K91)),),IF(OR(AND(ISBLANK(J91),ISBLANK(K91)),AND(J91&gt;Fecha!$A$1,ISBLANK(K91))),1,IF(AND(NOT(ISBLANK(J91)),NOT(ISBLANK(K91)),K91&lt;=I91),2,IF(AND(NOT(ISBLANK(J91)),NOT(ISBLANK(K91)),K91&gt;I91),3,IF(AND(NOT(ISBLANK(J91)),ISBLANK(K91),J91&lt;=Fecha!$A$1,I91&gt;=Fecha!$A$1),4,IF(AND(NOT(ISBLANK(J91)),ISBLANK(K91),J91&lt;=Fecha!$A$1,I91&lt;Fecha!$A$1),5,0))))),"ERROR")</f>
        <v>2</v>
      </c>
      <c r="M91" s="37" t="str">
        <f t="shared" ca="1" si="0"/>
        <v>Concluida dentro de plazo</v>
      </c>
      <c r="N91" s="38" t="s">
        <v>648</v>
      </c>
      <c r="O91" s="39" t="s">
        <v>656</v>
      </c>
      <c r="P91" s="40"/>
      <c r="Q91" s="40" t="s">
        <v>621</v>
      </c>
      <c r="R91" s="40"/>
      <c r="S91" s="41"/>
      <c r="T91" s="40" t="s">
        <v>642</v>
      </c>
      <c r="U91" s="42"/>
      <c r="V91" s="40"/>
      <c r="W91" s="40"/>
    </row>
    <row r="92" spans="1:23" ht="14.4" x14ac:dyDescent="0.3">
      <c r="A92" s="30">
        <v>1</v>
      </c>
      <c r="B92" s="31" t="s">
        <v>14</v>
      </c>
      <c r="C92" s="32" t="s">
        <v>281</v>
      </c>
      <c r="D92" s="33" t="s">
        <v>284</v>
      </c>
      <c r="E92" s="55" t="s">
        <v>86</v>
      </c>
      <c r="F92" s="55" t="s">
        <v>79</v>
      </c>
      <c r="G92" s="143" t="str">
        <f>VLOOKUP(D92:D228,'Catálogo de actividades'!B82:E313,4,FALSE)</f>
        <v>11.2</v>
      </c>
      <c r="H92" s="166">
        <v>44927</v>
      </c>
      <c r="I92" s="35">
        <v>44941</v>
      </c>
      <c r="J92" s="43"/>
      <c r="K92" s="44"/>
      <c r="L92" s="36">
        <f ca="1">IF(OR(AND(ISNUMBER(J92),ISBLANK(K92)),AND(ISBLANK(J92),ISBLANK(K92)),AND(ISNUMBER(J92),ISNUMBER(K92)),),IF(OR(AND(ISBLANK(J92),ISBLANK(K92)),AND(J92&gt;Fecha!$A$1,ISBLANK(K92))),1,IF(AND(NOT(ISBLANK(J92)),NOT(ISBLANK(K92)),K92&lt;=I92),2,IF(AND(NOT(ISBLANK(J92)),NOT(ISBLANK(K92)),K92&gt;I92),3,IF(AND(NOT(ISBLANK(J92)),ISBLANK(K92),J92&lt;=Fecha!$A$1,I92&gt;=Fecha!$A$1),4,IF(AND(NOT(ISBLANK(J92)),ISBLANK(K92),J92&lt;=Fecha!$A$1,I92&lt;Fecha!$A$1),5,0))))),"ERROR")</f>
        <v>1</v>
      </c>
      <c r="M92" s="36" t="str">
        <f t="shared" ca="1" si="0"/>
        <v>Por iniciar</v>
      </c>
      <c r="N92" s="38"/>
      <c r="O92" s="45"/>
      <c r="P92" s="40"/>
      <c r="Q92" s="40"/>
      <c r="R92" s="40"/>
      <c r="S92" s="41"/>
      <c r="T92" s="40"/>
      <c r="U92" s="42"/>
      <c r="V92" s="40"/>
      <c r="W92" s="40"/>
    </row>
    <row r="93" spans="1:23" ht="28.8" x14ac:dyDescent="0.3">
      <c r="A93" s="30">
        <v>1</v>
      </c>
      <c r="B93" s="31" t="s">
        <v>14</v>
      </c>
      <c r="C93" s="32" t="s">
        <v>281</v>
      </c>
      <c r="D93" s="33" t="s">
        <v>286</v>
      </c>
      <c r="E93" s="55" t="s">
        <v>86</v>
      </c>
      <c r="F93" s="55" t="s">
        <v>79</v>
      </c>
      <c r="G93" s="143" t="str">
        <f>VLOOKUP(D93:D228,'Catálogo de actividades'!B83:E314,4,FALSE)</f>
        <v>11.3</v>
      </c>
      <c r="H93" s="48">
        <v>44927</v>
      </c>
      <c r="I93" s="53">
        <v>44940</v>
      </c>
      <c r="J93" s="43"/>
      <c r="K93" s="44"/>
      <c r="L93" s="36">
        <f ca="1">IF(OR(AND(ISNUMBER(J93),ISBLANK(K93)),AND(ISBLANK(J93),ISBLANK(K93)),AND(ISNUMBER(J93),ISNUMBER(K93)),),IF(OR(AND(ISBLANK(J93),ISBLANK(K93)),AND(J93&gt;Fecha!$A$1,ISBLANK(K93))),1,IF(AND(NOT(ISBLANK(J93)),NOT(ISBLANK(K93)),K93&lt;=I93),2,IF(AND(NOT(ISBLANK(J93)),NOT(ISBLANK(K93)),K93&gt;I93),3,IF(AND(NOT(ISBLANK(J93)),ISBLANK(K93),J93&lt;=Fecha!$A$1,I93&gt;=Fecha!$A$1),4,IF(AND(NOT(ISBLANK(J93)),ISBLANK(K93),J93&lt;=Fecha!$A$1,I93&lt;Fecha!$A$1),5,0))))),"ERROR")</f>
        <v>1</v>
      </c>
      <c r="M93" s="36" t="str">
        <f t="shared" ca="1" si="0"/>
        <v>Por iniciar</v>
      </c>
      <c r="N93" s="38"/>
      <c r="O93" s="45"/>
      <c r="P93" s="40"/>
      <c r="Q93" s="40"/>
      <c r="R93" s="40"/>
      <c r="S93" s="41"/>
      <c r="T93" s="40" t="s">
        <v>642</v>
      </c>
      <c r="U93" s="42"/>
      <c r="V93" s="40"/>
      <c r="W93" s="40"/>
    </row>
    <row r="94" spans="1:23" ht="28.8" x14ac:dyDescent="0.3">
      <c r="A94" s="30">
        <v>1</v>
      </c>
      <c r="B94" s="31" t="s">
        <v>14</v>
      </c>
      <c r="C94" s="32" t="s">
        <v>281</v>
      </c>
      <c r="D94" s="33" t="s">
        <v>288</v>
      </c>
      <c r="E94" s="55" t="s">
        <v>86</v>
      </c>
      <c r="F94" s="55" t="s">
        <v>79</v>
      </c>
      <c r="G94" s="143" t="str">
        <f>VLOOKUP(D94:D228,'Catálogo de actividades'!B84:E315,4,FALSE)</f>
        <v>11.4</v>
      </c>
      <c r="H94" s="48">
        <v>44927</v>
      </c>
      <c r="I94" s="53">
        <v>44940</v>
      </c>
      <c r="J94" s="43"/>
      <c r="K94" s="50"/>
      <c r="L94" s="36">
        <f ca="1">IF(OR(AND(ISNUMBER(J94),ISBLANK(K94)),AND(ISBLANK(J94),ISBLANK(K94)),AND(ISNUMBER(J94),ISNUMBER(K94)),),IF(OR(AND(ISBLANK(J94),ISBLANK(K94)),AND(J94&gt;Fecha!$A$1,ISBLANK(K94))),1,IF(AND(NOT(ISBLANK(J94)),NOT(ISBLANK(K94)),K94&lt;=I94),2,IF(AND(NOT(ISBLANK(J94)),NOT(ISBLANK(K94)),K94&gt;I94),3,IF(AND(NOT(ISBLANK(J94)),ISBLANK(K94),J94&lt;=Fecha!$A$1,I94&gt;=Fecha!$A$1),4,IF(AND(NOT(ISBLANK(J94)),ISBLANK(K94),J94&lt;=Fecha!$A$1,I94&lt;Fecha!$A$1),5,0))))),"ERROR")</f>
        <v>1</v>
      </c>
      <c r="M94" s="36" t="str">
        <f t="shared" ca="1" si="0"/>
        <v>Por iniciar</v>
      </c>
      <c r="N94" s="38"/>
      <c r="O94" s="45"/>
      <c r="P94" s="40"/>
      <c r="Q94" s="40"/>
      <c r="R94" s="40"/>
      <c r="S94" s="41"/>
      <c r="T94" s="40" t="s">
        <v>642</v>
      </c>
      <c r="U94" s="42"/>
      <c r="V94" s="40"/>
      <c r="W94" s="40"/>
    </row>
    <row r="95" spans="1:23" ht="14.4" x14ac:dyDescent="0.3">
      <c r="A95" s="30">
        <v>1</v>
      </c>
      <c r="B95" s="31" t="s">
        <v>14</v>
      </c>
      <c r="C95" s="32" t="s">
        <v>281</v>
      </c>
      <c r="D95" s="33" t="s">
        <v>290</v>
      </c>
      <c r="E95" s="55" t="s">
        <v>86</v>
      </c>
      <c r="F95" s="55" t="s">
        <v>79</v>
      </c>
      <c r="G95" s="143" t="str">
        <f>VLOOKUP(D95:D228,'Catálogo de actividades'!B84:E316,4,FALSE)</f>
        <v>11.5</v>
      </c>
      <c r="H95" s="48">
        <v>44937</v>
      </c>
      <c r="I95" s="53">
        <v>44950</v>
      </c>
      <c r="J95" s="43"/>
      <c r="K95" s="50"/>
      <c r="L95" s="36">
        <f ca="1">IF(OR(AND(ISNUMBER(J95),ISBLANK(K95)),AND(ISBLANK(J95),ISBLANK(K95)),AND(ISNUMBER(J95),ISNUMBER(K95)),),IF(OR(AND(ISBLANK(J95),ISBLANK(K95)),AND(J95&gt;Fecha!$A$1,ISBLANK(K95))),1,IF(AND(NOT(ISBLANK(J95)),NOT(ISBLANK(K95)),K95&lt;=I95),2,IF(AND(NOT(ISBLANK(J95)),NOT(ISBLANK(K95)),K95&gt;I95),3,IF(AND(NOT(ISBLANK(J95)),ISBLANK(K95),J95&lt;=Fecha!$A$1,I95&gt;=Fecha!$A$1),4,IF(AND(NOT(ISBLANK(J95)),ISBLANK(K95),J95&lt;=Fecha!$A$1,I95&lt;Fecha!$A$1),5,0))))),"ERROR")</f>
        <v>1</v>
      </c>
      <c r="M95" s="36" t="str">
        <f t="shared" ca="1" si="0"/>
        <v>Por iniciar</v>
      </c>
      <c r="N95" s="38"/>
      <c r="O95" s="45"/>
      <c r="P95" s="40"/>
      <c r="Q95" s="40"/>
      <c r="R95" s="40"/>
      <c r="S95" s="41"/>
      <c r="T95" s="40" t="s">
        <v>642</v>
      </c>
      <c r="U95" s="42"/>
      <c r="V95" s="40"/>
      <c r="W95" s="40"/>
    </row>
    <row r="96" spans="1:23" ht="14.4" x14ac:dyDescent="0.3">
      <c r="A96" s="30">
        <v>1</v>
      </c>
      <c r="B96" s="31" t="s">
        <v>14</v>
      </c>
      <c r="C96" s="32" t="s">
        <v>281</v>
      </c>
      <c r="D96" s="33" t="s">
        <v>292</v>
      </c>
      <c r="E96" s="55" t="s">
        <v>86</v>
      </c>
      <c r="F96" s="55" t="s">
        <v>79</v>
      </c>
      <c r="G96" s="143" t="str">
        <f>VLOOKUP(D96:D228,'Catálogo de actividades'!B85:E317,4,FALSE)</f>
        <v>11.6</v>
      </c>
      <c r="H96" s="48">
        <v>44937</v>
      </c>
      <c r="I96" s="53">
        <v>44950</v>
      </c>
      <c r="J96" s="43"/>
      <c r="K96" s="44"/>
      <c r="L96" s="36">
        <f ca="1">IF(OR(AND(ISNUMBER(J96),ISBLANK(K96)),AND(ISBLANK(J96),ISBLANK(K96)),AND(ISNUMBER(J96),ISNUMBER(K96)),),IF(OR(AND(ISBLANK(J96),ISBLANK(K96)),AND(J96&gt;Fecha!$A$1,ISBLANK(K96))),1,IF(AND(NOT(ISBLANK(J96)),NOT(ISBLANK(K96)),K96&lt;=I96),2,IF(AND(NOT(ISBLANK(J96)),NOT(ISBLANK(K96)),K96&gt;I96),3,IF(AND(NOT(ISBLANK(J96)),ISBLANK(K96),J96&lt;=Fecha!$A$1,I96&gt;=Fecha!$A$1),4,IF(AND(NOT(ISBLANK(J96)),ISBLANK(K96),J96&lt;=Fecha!$A$1,I96&lt;Fecha!$A$1),5,0))))),"ERROR")</f>
        <v>1</v>
      </c>
      <c r="M96" s="36" t="str">
        <f t="shared" ca="1" si="0"/>
        <v>Por iniciar</v>
      </c>
      <c r="N96" s="38"/>
      <c r="O96" s="45"/>
      <c r="P96" s="40"/>
      <c r="Q96" s="40"/>
      <c r="R96" s="40"/>
      <c r="S96" s="41"/>
      <c r="T96" s="40" t="s">
        <v>642</v>
      </c>
      <c r="U96" s="42"/>
      <c r="V96" s="40"/>
      <c r="W96" s="40"/>
    </row>
    <row r="97" spans="1:23" ht="14.4" x14ac:dyDescent="0.3">
      <c r="A97" s="30">
        <v>1</v>
      </c>
      <c r="B97" s="31" t="s">
        <v>14</v>
      </c>
      <c r="C97" s="32" t="s">
        <v>281</v>
      </c>
      <c r="D97" s="33" t="s">
        <v>294</v>
      </c>
      <c r="E97" s="55" t="s">
        <v>86</v>
      </c>
      <c r="F97" s="55" t="s">
        <v>79</v>
      </c>
      <c r="G97" s="143" t="str">
        <f>VLOOKUP(D97:D228,'Catálogo de actividades'!B86:E318,4,FALSE)</f>
        <v>11.7</v>
      </c>
      <c r="H97" s="147">
        <v>44940</v>
      </c>
      <c r="I97" s="53">
        <v>44969</v>
      </c>
      <c r="J97" s="43"/>
      <c r="K97" s="44"/>
      <c r="L97" s="36">
        <f ca="1">IF(OR(AND(ISNUMBER(J97),ISBLANK(K97)),AND(ISBLANK(J97),ISBLANK(K97)),AND(ISNUMBER(J97),ISNUMBER(K97)),),IF(OR(AND(ISBLANK(J97),ISBLANK(K97)),AND(J97&gt;Fecha!$A$1,ISBLANK(K97))),1,IF(AND(NOT(ISBLANK(J97)),NOT(ISBLANK(K97)),K97&lt;=I97),2,IF(AND(NOT(ISBLANK(J97)),NOT(ISBLANK(K97)),K97&gt;I97),3,IF(AND(NOT(ISBLANK(J97)),ISBLANK(K97),J97&lt;=Fecha!$A$1,I97&gt;=Fecha!$A$1),4,IF(AND(NOT(ISBLANK(J97)),ISBLANK(K97),J97&lt;=Fecha!$A$1,I97&lt;Fecha!$A$1),5,0))))),"ERROR")</f>
        <v>1</v>
      </c>
      <c r="M97" s="36" t="str">
        <f t="shared" ca="1" si="0"/>
        <v>Por iniciar</v>
      </c>
      <c r="N97" s="38"/>
      <c r="O97" s="40"/>
      <c r="P97" s="40"/>
      <c r="Q97" s="40"/>
      <c r="R97" s="40"/>
      <c r="S97" s="41"/>
      <c r="T97" s="40" t="s">
        <v>643</v>
      </c>
      <c r="U97" s="42"/>
      <c r="V97" s="40"/>
      <c r="W97" s="40"/>
    </row>
    <row r="98" spans="1:23" ht="14.4" x14ac:dyDescent="0.3">
      <c r="A98" s="30">
        <v>1</v>
      </c>
      <c r="B98" s="31" t="s">
        <v>14</v>
      </c>
      <c r="C98" s="32" t="s">
        <v>281</v>
      </c>
      <c r="D98" s="33" t="s">
        <v>296</v>
      </c>
      <c r="E98" s="55" t="s">
        <v>86</v>
      </c>
      <c r="F98" s="55" t="s">
        <v>79</v>
      </c>
      <c r="G98" s="143" t="str">
        <f>VLOOKUP(D98:D228,'Catálogo de actividades'!B86:E319,4,FALSE)</f>
        <v>11.8</v>
      </c>
      <c r="H98" s="147">
        <v>44940</v>
      </c>
      <c r="I98" s="53">
        <v>44969</v>
      </c>
      <c r="J98" s="43"/>
      <c r="K98" s="44"/>
      <c r="L98" s="36">
        <f ca="1">IF(OR(AND(ISNUMBER(J98),ISBLANK(K98)),AND(ISBLANK(J98),ISBLANK(K98)),AND(ISNUMBER(J98),ISNUMBER(K98)),),IF(OR(AND(ISBLANK(J98),ISBLANK(K98)),AND(J98&gt;Fecha!$A$1,ISBLANK(K98))),1,IF(AND(NOT(ISBLANK(J98)),NOT(ISBLANK(K98)),K98&lt;=I98),2,IF(AND(NOT(ISBLANK(J98)),NOT(ISBLANK(K98)),K98&gt;I98),3,IF(AND(NOT(ISBLANK(J98)),ISBLANK(K98),J98&lt;=Fecha!$A$1,I98&gt;=Fecha!$A$1),4,IF(AND(NOT(ISBLANK(J98)),ISBLANK(K98),J98&lt;=Fecha!$A$1,I98&lt;Fecha!$A$1),5,0))))),"ERROR")</f>
        <v>1</v>
      </c>
      <c r="M98" s="36" t="str">
        <f t="shared" ca="1" si="0"/>
        <v>Por iniciar</v>
      </c>
      <c r="N98" s="38"/>
      <c r="O98" s="45"/>
      <c r="P98" s="40"/>
      <c r="Q98" s="40"/>
      <c r="R98" s="40"/>
      <c r="S98" s="41"/>
      <c r="T98" s="40" t="s">
        <v>643</v>
      </c>
      <c r="U98" s="42"/>
      <c r="V98" s="40"/>
      <c r="W98" s="40"/>
    </row>
    <row r="99" spans="1:23" ht="14.4" x14ac:dyDescent="0.3">
      <c r="A99" s="30">
        <v>1</v>
      </c>
      <c r="B99" s="31" t="s">
        <v>14</v>
      </c>
      <c r="C99" s="32" t="s">
        <v>281</v>
      </c>
      <c r="D99" s="33" t="s">
        <v>298</v>
      </c>
      <c r="E99" s="55" t="s">
        <v>86</v>
      </c>
      <c r="F99" s="149" t="s">
        <v>79</v>
      </c>
      <c r="G99" s="143" t="str">
        <f>VLOOKUP(D99:D228,'Catálogo de actividades'!B87:E320,4,FALSE)</f>
        <v>11.9</v>
      </c>
      <c r="H99" s="48">
        <v>45008</v>
      </c>
      <c r="I99" s="35">
        <v>45012</v>
      </c>
      <c r="J99" s="43"/>
      <c r="K99" s="44"/>
      <c r="L99" s="36">
        <f ca="1">IF(OR(AND(ISNUMBER(J99),ISBLANK(K99)),AND(ISBLANK(J99),ISBLANK(K99)),AND(ISNUMBER(J99),ISNUMBER(K99)),),IF(OR(AND(ISBLANK(J99),ISBLANK(K99)),AND(J99&gt;Fecha!$A$1,ISBLANK(K99))),1,IF(AND(NOT(ISBLANK(J99)),NOT(ISBLANK(K99)),K99&lt;=I99),2,IF(AND(NOT(ISBLANK(J99)),NOT(ISBLANK(K99)),K99&gt;I99),3,IF(AND(NOT(ISBLANK(J99)),ISBLANK(K99),J99&lt;=Fecha!$A$1,I99&gt;=Fecha!$A$1),4,IF(AND(NOT(ISBLANK(J99)),ISBLANK(K99),J99&lt;=Fecha!$A$1,I99&lt;Fecha!$A$1),5,0))))),"ERROR")</f>
        <v>1</v>
      </c>
      <c r="M99" s="36" t="str">
        <f t="shared" ca="1" si="0"/>
        <v>Por iniciar</v>
      </c>
      <c r="N99" s="38"/>
      <c r="O99" s="40"/>
      <c r="P99" s="40"/>
      <c r="Q99" s="40"/>
      <c r="R99" s="40"/>
      <c r="S99" s="41"/>
      <c r="T99" s="40"/>
      <c r="U99" s="42"/>
      <c r="V99" s="40"/>
      <c r="W99" s="40"/>
    </row>
    <row r="100" spans="1:23" ht="14.4" x14ac:dyDescent="0.3">
      <c r="A100" s="30">
        <v>1</v>
      </c>
      <c r="B100" s="31" t="s">
        <v>14</v>
      </c>
      <c r="C100" s="32" t="s">
        <v>281</v>
      </c>
      <c r="D100" s="33" t="s">
        <v>300</v>
      </c>
      <c r="E100" s="55" t="s">
        <v>86</v>
      </c>
      <c r="F100" s="167" t="s">
        <v>100</v>
      </c>
      <c r="G100" s="143" t="str">
        <f>VLOOKUP(D100:D228,'Catálogo de actividades'!B88:E321,4,FALSE)</f>
        <v>11.10</v>
      </c>
      <c r="H100" s="48">
        <v>45008</v>
      </c>
      <c r="I100" s="35">
        <v>45012</v>
      </c>
      <c r="J100" s="43"/>
      <c r="K100" s="44"/>
      <c r="L100" s="36">
        <f ca="1">IF(OR(AND(ISNUMBER(J100),ISBLANK(K100)),AND(ISBLANK(J100),ISBLANK(K100)),AND(ISNUMBER(J100),ISNUMBER(K100)),),IF(OR(AND(ISBLANK(J100),ISBLANK(K100)),AND(J100&gt;Fecha!$A$1,ISBLANK(K100))),1,IF(AND(NOT(ISBLANK(J100)),NOT(ISBLANK(K100)),K100&lt;=I100),2,IF(AND(NOT(ISBLANK(J100)),NOT(ISBLANK(K100)),K100&gt;I100),3,IF(AND(NOT(ISBLANK(J100)),ISBLANK(K100),J100&lt;=Fecha!$A$1,I100&gt;=Fecha!$A$1),4,IF(AND(NOT(ISBLANK(J100)),ISBLANK(K100),J100&lt;=Fecha!$A$1,I100&lt;Fecha!$A$1),5,0))))),"ERROR")</f>
        <v>1</v>
      </c>
      <c r="M100" s="36" t="str">
        <f t="shared" ca="1" si="0"/>
        <v>Por iniciar</v>
      </c>
      <c r="N100" s="38"/>
      <c r="O100" s="45"/>
      <c r="P100" s="40"/>
      <c r="Q100" s="40"/>
      <c r="R100" s="40"/>
      <c r="S100" s="41"/>
      <c r="T100" s="40"/>
      <c r="U100" s="42"/>
      <c r="V100" s="40"/>
      <c r="W100" s="40"/>
    </row>
    <row r="101" spans="1:23" ht="28.8" x14ac:dyDescent="0.3">
      <c r="A101" s="30">
        <v>1</v>
      </c>
      <c r="B101" s="31" t="s">
        <v>14</v>
      </c>
      <c r="C101" s="32" t="s">
        <v>281</v>
      </c>
      <c r="D101" s="33" t="s">
        <v>302</v>
      </c>
      <c r="E101" s="55" t="s">
        <v>86</v>
      </c>
      <c r="F101" s="150" t="s">
        <v>79</v>
      </c>
      <c r="G101" s="143" t="str">
        <f>VLOOKUP(D101:D228,'Catálogo de actividades'!B90:E322,4,FALSE)</f>
        <v>11.11</v>
      </c>
      <c r="H101" s="48">
        <v>45008</v>
      </c>
      <c r="I101" s="35">
        <v>45012</v>
      </c>
      <c r="J101" s="43"/>
      <c r="K101" s="44"/>
      <c r="L101" s="36">
        <f ca="1">IF(OR(AND(ISNUMBER(J101),ISBLANK(K101)),AND(ISBLANK(J101),ISBLANK(K101)),AND(ISNUMBER(J101),ISNUMBER(K101)),),IF(OR(AND(ISBLANK(J101),ISBLANK(K101)),AND(J101&gt;Fecha!$A$1,ISBLANK(K101))),1,IF(AND(NOT(ISBLANK(J101)),NOT(ISBLANK(K101)),K101&lt;=I101),2,IF(AND(NOT(ISBLANK(J101)),NOT(ISBLANK(K101)),K101&gt;I101),3,IF(AND(NOT(ISBLANK(J101)),ISBLANK(K101),J101&lt;=Fecha!$A$1,I101&gt;=Fecha!$A$1),4,IF(AND(NOT(ISBLANK(J101)),ISBLANK(K101),J101&lt;=Fecha!$A$1,I101&lt;Fecha!$A$1),5,0))))),"ERROR")</f>
        <v>1</v>
      </c>
      <c r="M101" s="36" t="str">
        <f t="shared" ca="1" si="0"/>
        <v>Por iniciar</v>
      </c>
      <c r="N101" s="38"/>
      <c r="O101" s="45"/>
      <c r="P101" s="40"/>
      <c r="Q101" s="40"/>
      <c r="R101" s="40"/>
      <c r="S101" s="41"/>
      <c r="T101" s="40"/>
      <c r="U101" s="42"/>
      <c r="V101" s="40"/>
      <c r="W101" s="40"/>
    </row>
    <row r="102" spans="1:23" ht="14.4" x14ac:dyDescent="0.3">
      <c r="A102" s="30">
        <v>1</v>
      </c>
      <c r="B102" s="31" t="s">
        <v>14</v>
      </c>
      <c r="C102" s="32" t="s">
        <v>281</v>
      </c>
      <c r="D102" s="33" t="s">
        <v>304</v>
      </c>
      <c r="E102" s="55" t="s">
        <v>86</v>
      </c>
      <c r="F102" s="55" t="s">
        <v>79</v>
      </c>
      <c r="G102" s="143" t="str">
        <f>VLOOKUP(D102:D228,'Catálogo de actividades'!B90:E323,4,FALSE)</f>
        <v>11.12</v>
      </c>
      <c r="H102" s="48">
        <v>45013</v>
      </c>
      <c r="I102" s="35">
        <v>45017</v>
      </c>
      <c r="J102" s="43"/>
      <c r="K102" s="44"/>
      <c r="L102" s="36">
        <f ca="1">IF(OR(AND(ISNUMBER(J102),ISBLANK(K102)),AND(ISBLANK(J102),ISBLANK(K102)),AND(ISNUMBER(J102),ISNUMBER(K102)),),IF(OR(AND(ISBLANK(J102),ISBLANK(K102)),AND(J102&gt;Fecha!$A$1,ISBLANK(K102))),1,IF(AND(NOT(ISBLANK(J102)),NOT(ISBLANK(K102)),K102&lt;=I102),2,IF(AND(NOT(ISBLANK(J102)),NOT(ISBLANK(K102)),K102&gt;I102),3,IF(AND(NOT(ISBLANK(J102)),ISBLANK(K102),J102&lt;=Fecha!$A$1,I102&gt;=Fecha!$A$1),4,IF(AND(NOT(ISBLANK(J102)),ISBLANK(K102),J102&lt;=Fecha!$A$1,I102&lt;Fecha!$A$1),5,0))))),"ERROR")</f>
        <v>1</v>
      </c>
      <c r="M102" s="36" t="str">
        <f t="shared" ca="1" si="0"/>
        <v>Por iniciar</v>
      </c>
      <c r="N102" s="38"/>
      <c r="O102" s="40"/>
      <c r="P102" s="40"/>
      <c r="Q102" s="40"/>
      <c r="R102" s="40"/>
      <c r="S102" s="41"/>
      <c r="T102" s="40"/>
      <c r="U102" s="42"/>
      <c r="V102" s="40"/>
      <c r="W102" s="40"/>
    </row>
    <row r="103" spans="1:23" ht="14.4" x14ac:dyDescent="0.3">
      <c r="A103" s="30">
        <v>1</v>
      </c>
      <c r="B103" s="31" t="s">
        <v>14</v>
      </c>
      <c r="C103" s="32" t="s">
        <v>281</v>
      </c>
      <c r="D103" s="33" t="s">
        <v>306</v>
      </c>
      <c r="E103" s="55" t="s">
        <v>86</v>
      </c>
      <c r="F103" s="149" t="s">
        <v>279</v>
      </c>
      <c r="G103" s="143" t="str">
        <f>VLOOKUP(D103:D228,'Catálogo de actividades'!B91:E324,4,FALSE)</f>
        <v>11.13</v>
      </c>
      <c r="H103" s="48">
        <v>45013</v>
      </c>
      <c r="I103" s="35">
        <v>45017</v>
      </c>
      <c r="J103" s="43"/>
      <c r="K103" s="44"/>
      <c r="L103" s="36">
        <f ca="1">IF(OR(AND(ISNUMBER(J103),ISBLANK(K103)),AND(ISBLANK(J103),ISBLANK(K103)),AND(ISNUMBER(J103),ISNUMBER(K103)),),IF(OR(AND(ISBLANK(J103),ISBLANK(K103)),AND(J103&gt;Fecha!$A$1,ISBLANK(K103))),1,IF(AND(NOT(ISBLANK(J103)),NOT(ISBLANK(K103)),K103&lt;=I103),2,IF(AND(NOT(ISBLANK(J103)),NOT(ISBLANK(K103)),K103&gt;I103),3,IF(AND(NOT(ISBLANK(J103)),ISBLANK(K103),J103&lt;=Fecha!$A$1,I103&gt;=Fecha!$A$1),4,IF(AND(NOT(ISBLANK(J103)),ISBLANK(K103),J103&lt;=Fecha!$A$1,I103&lt;Fecha!$A$1),5,0))))),"ERROR")</f>
        <v>1</v>
      </c>
      <c r="M103" s="36" t="str">
        <f t="shared" ca="1" si="0"/>
        <v>Por iniciar</v>
      </c>
      <c r="N103" s="38"/>
      <c r="O103" s="45"/>
      <c r="P103" s="40"/>
      <c r="Q103" s="40"/>
      <c r="R103" s="40"/>
      <c r="S103" s="41"/>
      <c r="T103" s="40"/>
      <c r="U103" s="42"/>
      <c r="V103" s="40"/>
      <c r="W103" s="40"/>
    </row>
    <row r="104" spans="1:23" ht="28.8" x14ac:dyDescent="0.3">
      <c r="A104" s="30">
        <v>1</v>
      </c>
      <c r="B104" s="31" t="s">
        <v>14</v>
      </c>
      <c r="C104" s="32" t="s">
        <v>281</v>
      </c>
      <c r="D104" s="33" t="s">
        <v>308</v>
      </c>
      <c r="E104" s="55" t="s">
        <v>86</v>
      </c>
      <c r="F104" s="55" t="s">
        <v>79</v>
      </c>
      <c r="G104" s="143" t="str">
        <f>VLOOKUP(D104:D228,'Catálogo de actividades'!B92:E325,4,FALSE)</f>
        <v>11.14</v>
      </c>
      <c r="H104" s="48">
        <v>45013</v>
      </c>
      <c r="I104" s="35">
        <v>45017</v>
      </c>
      <c r="J104" s="43"/>
      <c r="K104" s="44"/>
      <c r="L104" s="36">
        <f ca="1">IF(OR(AND(ISNUMBER(J104),ISBLANK(K104)),AND(ISBLANK(J104),ISBLANK(K104)),AND(ISNUMBER(J104),ISNUMBER(K104)),),IF(OR(AND(ISBLANK(J104),ISBLANK(K104)),AND(J104&gt;Fecha!$A$1,ISBLANK(K104))),1,IF(AND(NOT(ISBLANK(J104)),NOT(ISBLANK(K104)),K104&lt;=I104),2,IF(AND(NOT(ISBLANK(J104)),NOT(ISBLANK(K104)),K104&gt;I104),3,IF(AND(NOT(ISBLANK(J104)),ISBLANK(K104),J104&lt;=Fecha!$A$1,I104&gt;=Fecha!$A$1),4,IF(AND(NOT(ISBLANK(J104)),ISBLANK(K104),J104&lt;=Fecha!$A$1,I104&lt;Fecha!$A$1),5,0))))),"ERROR")</f>
        <v>1</v>
      </c>
      <c r="M104" s="36" t="str">
        <f t="shared" ca="1" si="0"/>
        <v>Por iniciar</v>
      </c>
      <c r="N104" s="38"/>
      <c r="O104" s="45"/>
      <c r="P104" s="40"/>
      <c r="Q104" s="40"/>
      <c r="R104" s="40"/>
      <c r="S104" s="41"/>
      <c r="T104" s="40"/>
      <c r="U104" s="42"/>
      <c r="V104" s="40"/>
      <c r="W104" s="40"/>
    </row>
    <row r="105" spans="1:23" ht="14.4" x14ac:dyDescent="0.3">
      <c r="A105" s="30">
        <v>1</v>
      </c>
      <c r="B105" s="31" t="s">
        <v>14</v>
      </c>
      <c r="C105" s="32" t="s">
        <v>281</v>
      </c>
      <c r="D105" s="33" t="s">
        <v>314</v>
      </c>
      <c r="E105" s="55" t="s">
        <v>86</v>
      </c>
      <c r="F105" s="55" t="s">
        <v>79</v>
      </c>
      <c r="G105" s="143" t="str">
        <f>VLOOKUP(D105:D228,'Catálogo de actividades'!B93:E326,4,FALSE)</f>
        <v>11.17</v>
      </c>
      <c r="H105" s="48">
        <v>45018</v>
      </c>
      <c r="I105" s="35">
        <v>45077</v>
      </c>
      <c r="J105" s="43"/>
      <c r="K105" s="44"/>
      <c r="L105" s="36">
        <f ca="1">IF(OR(AND(ISNUMBER(J105),ISBLANK(K105)),AND(ISBLANK(J105),ISBLANK(K105)),AND(ISNUMBER(J105),ISNUMBER(K105)),),IF(OR(AND(ISBLANK(J105),ISBLANK(K105)),AND(J105&gt;Fecha!$A$1,ISBLANK(K105))),1,IF(AND(NOT(ISBLANK(J105)),NOT(ISBLANK(K105)),K105&lt;=I105),2,IF(AND(NOT(ISBLANK(J105)),NOT(ISBLANK(K105)),K105&gt;I105),3,IF(AND(NOT(ISBLANK(J105)),ISBLANK(K105),J105&lt;=Fecha!$A$1,I105&gt;=Fecha!$A$1),4,IF(AND(NOT(ISBLANK(J105)),ISBLANK(K105),J105&lt;=Fecha!$A$1,I105&lt;Fecha!$A$1),5,0))))),"ERROR")</f>
        <v>1</v>
      </c>
      <c r="M105" s="36" t="str">
        <f t="shared" ca="1" si="0"/>
        <v>Por iniciar</v>
      </c>
      <c r="N105" s="38"/>
      <c r="O105" s="45"/>
      <c r="P105" s="40"/>
      <c r="Q105" s="40"/>
      <c r="R105" s="40"/>
      <c r="S105" s="41"/>
      <c r="T105" s="40"/>
      <c r="U105" s="42"/>
      <c r="V105" s="40"/>
      <c r="W105" s="40"/>
    </row>
    <row r="106" spans="1:23" ht="14.4" x14ac:dyDescent="0.3">
      <c r="A106" s="30">
        <v>1</v>
      </c>
      <c r="B106" s="31" t="s">
        <v>14</v>
      </c>
      <c r="C106" s="32" t="s">
        <v>281</v>
      </c>
      <c r="D106" s="33" t="s">
        <v>316</v>
      </c>
      <c r="E106" s="55" t="s">
        <v>86</v>
      </c>
      <c r="F106" s="55" t="s">
        <v>79</v>
      </c>
      <c r="G106" s="143" t="str">
        <f>VLOOKUP(D106:D228,'Catálogo de actividades'!B93:E327,4,FALSE)</f>
        <v>11.18</v>
      </c>
      <c r="H106" s="48">
        <v>45018</v>
      </c>
      <c r="I106" s="35">
        <v>45077</v>
      </c>
      <c r="J106" s="43"/>
      <c r="K106" s="44"/>
      <c r="L106" s="36">
        <f ca="1">IF(OR(AND(ISNUMBER(J106),ISBLANK(K106)),AND(ISBLANK(J106),ISBLANK(K106)),AND(ISNUMBER(J106),ISNUMBER(K106)),),IF(OR(AND(ISBLANK(J106),ISBLANK(K106)),AND(J106&gt;Fecha!$A$1,ISBLANK(K106))),1,IF(AND(NOT(ISBLANK(J106)),NOT(ISBLANK(K106)),K106&lt;=I106),2,IF(AND(NOT(ISBLANK(J106)),NOT(ISBLANK(K106)),K106&gt;I106),3,IF(AND(NOT(ISBLANK(J106)),ISBLANK(K106),J106&lt;=Fecha!$A$1,I106&gt;=Fecha!$A$1),4,IF(AND(NOT(ISBLANK(J106)),ISBLANK(K106),J106&lt;=Fecha!$A$1,I106&lt;Fecha!$A$1),5,0))))),"ERROR")</f>
        <v>1</v>
      </c>
      <c r="M106" s="36" t="str">
        <f t="shared" ca="1" si="0"/>
        <v>Por iniciar</v>
      </c>
      <c r="N106" s="38"/>
      <c r="O106" s="45"/>
      <c r="P106" s="40"/>
      <c r="Q106" s="40"/>
      <c r="R106" s="40"/>
      <c r="S106" s="41"/>
      <c r="T106" s="40"/>
      <c r="U106" s="42"/>
      <c r="V106" s="40"/>
      <c r="W106" s="40"/>
    </row>
    <row r="107" spans="1:23" ht="57.6" x14ac:dyDescent="0.3">
      <c r="A107" s="30">
        <v>1</v>
      </c>
      <c r="B107" s="31" t="s">
        <v>14</v>
      </c>
      <c r="C107" s="32" t="s">
        <v>318</v>
      </c>
      <c r="D107" s="33" t="s">
        <v>319</v>
      </c>
      <c r="E107" s="55" t="s">
        <v>86</v>
      </c>
      <c r="F107" s="55" t="s">
        <v>79</v>
      </c>
      <c r="G107" s="143" t="str">
        <f>VLOOKUP(D107:D229,'Catálogo de actividades'!B94:E328,4,FALSE)</f>
        <v>12.1</v>
      </c>
      <c r="H107" s="48">
        <v>44805</v>
      </c>
      <c r="I107" s="35">
        <v>44834</v>
      </c>
      <c r="J107" s="35">
        <v>44805</v>
      </c>
      <c r="K107" s="44">
        <v>44813</v>
      </c>
      <c r="L107" s="36">
        <f ca="1">IF(OR(AND(ISNUMBER(J107),ISBLANK(K107)),AND(ISBLANK(J107),ISBLANK(K107)),AND(ISNUMBER(J107),ISNUMBER(K107)),),IF(OR(AND(ISBLANK(J107),ISBLANK(K107)),AND(J107&gt;Fecha!$A$1,ISBLANK(K107))),1,IF(AND(NOT(ISBLANK(J107)),NOT(ISBLANK(K107)),K107&lt;=I107),2,IF(AND(NOT(ISBLANK(J107)),NOT(ISBLANK(K107)),K107&gt;I107),3,IF(AND(NOT(ISBLANK(J107)),ISBLANK(K107),J107&lt;=Fecha!$A$1,I107&gt;=Fecha!$A$1),4,IF(AND(NOT(ISBLANK(J107)),ISBLANK(K107),J107&lt;=Fecha!$A$1,I107&lt;Fecha!$A$1),5,0))))),"ERROR")</f>
        <v>2</v>
      </c>
      <c r="M107" s="37" t="str">
        <f t="shared" ca="1" si="0"/>
        <v>Concluida dentro de plazo</v>
      </c>
      <c r="N107" s="38" t="s">
        <v>657</v>
      </c>
      <c r="O107" s="39" t="s">
        <v>658</v>
      </c>
      <c r="P107" s="40"/>
      <c r="Q107" s="40" t="s">
        <v>621</v>
      </c>
      <c r="R107" s="40"/>
      <c r="S107" s="41"/>
      <c r="T107" s="40"/>
      <c r="U107" s="42"/>
      <c r="V107" s="40"/>
      <c r="W107" s="40"/>
    </row>
    <row r="108" spans="1:23" ht="43.2" x14ac:dyDescent="0.3">
      <c r="A108" s="30">
        <v>1</v>
      </c>
      <c r="B108" s="31" t="s">
        <v>14</v>
      </c>
      <c r="C108" s="32" t="s">
        <v>318</v>
      </c>
      <c r="D108" s="33" t="s">
        <v>321</v>
      </c>
      <c r="E108" s="55" t="s">
        <v>86</v>
      </c>
      <c r="F108" s="55" t="s">
        <v>79</v>
      </c>
      <c r="G108" s="143" t="str">
        <f>VLOOKUP(D108:D230,'Catálogo de actividades'!B95:E329,4,FALSE)</f>
        <v>12.2</v>
      </c>
      <c r="H108" s="48">
        <v>44818</v>
      </c>
      <c r="I108" s="35">
        <v>44818</v>
      </c>
      <c r="J108" s="35">
        <v>44818</v>
      </c>
      <c r="K108" s="35">
        <v>44818</v>
      </c>
      <c r="L108" s="36">
        <f ca="1">IF(OR(AND(ISNUMBER(J108),ISBLANK(K108)),AND(ISBLANK(J108),ISBLANK(K108)),AND(ISNUMBER(J108),ISNUMBER(K108)),),IF(OR(AND(ISBLANK(J108),ISBLANK(K108)),AND(J108&gt;Fecha!$A$1,ISBLANK(K108))),1,IF(AND(NOT(ISBLANK(J108)),NOT(ISBLANK(K108)),K108&lt;=I108),2,IF(AND(NOT(ISBLANK(J108)),NOT(ISBLANK(K108)),K108&gt;I108),3,IF(AND(NOT(ISBLANK(J108)),ISBLANK(K108),J108&lt;=Fecha!$A$1,I108&gt;=Fecha!$A$1),4,IF(AND(NOT(ISBLANK(J108)),ISBLANK(K108),J108&lt;=Fecha!$A$1,I108&lt;Fecha!$A$1),5,0))))),"ERROR")</f>
        <v>2</v>
      </c>
      <c r="M108" s="37" t="str">
        <f t="shared" ca="1" si="0"/>
        <v>Concluida dentro de plazo</v>
      </c>
      <c r="N108" s="38" t="s">
        <v>659</v>
      </c>
      <c r="O108" s="39" t="s">
        <v>660</v>
      </c>
      <c r="P108" s="40"/>
      <c r="Q108" s="40" t="s">
        <v>621</v>
      </c>
      <c r="R108" s="40"/>
      <c r="S108" s="41"/>
      <c r="T108" s="40"/>
      <c r="U108" s="42"/>
      <c r="V108" s="40"/>
      <c r="W108" s="40"/>
    </row>
    <row r="109" spans="1:23" ht="28.8" x14ac:dyDescent="0.3">
      <c r="A109" s="30">
        <v>1</v>
      </c>
      <c r="B109" s="31" t="s">
        <v>14</v>
      </c>
      <c r="C109" s="32" t="s">
        <v>318</v>
      </c>
      <c r="D109" s="33" t="s">
        <v>323</v>
      </c>
      <c r="E109" s="55" t="s">
        <v>86</v>
      </c>
      <c r="F109" s="55" t="s">
        <v>79</v>
      </c>
      <c r="G109" s="143" t="str">
        <f>VLOOKUP(D109:D231,'Catálogo de actividades'!B96:E330,4,FALSE)</f>
        <v>12.3</v>
      </c>
      <c r="H109" s="48">
        <v>44866</v>
      </c>
      <c r="I109" s="35">
        <v>45082</v>
      </c>
      <c r="J109" s="35">
        <v>44866</v>
      </c>
      <c r="K109" s="44"/>
      <c r="L109" s="36">
        <f ca="1">IF(OR(AND(ISNUMBER(J109),ISBLANK(K109)),AND(ISBLANK(J109),ISBLANK(K109)),AND(ISNUMBER(J109),ISNUMBER(K109)),),IF(OR(AND(ISBLANK(J109),ISBLANK(K109)),AND(J109&gt;Fecha!$A$1,ISBLANK(K109))),1,IF(AND(NOT(ISBLANK(J109)),NOT(ISBLANK(K109)),K109&lt;=I109),2,IF(AND(NOT(ISBLANK(J109)),NOT(ISBLANK(K109)),K109&gt;I109),3,IF(AND(NOT(ISBLANK(J109)),ISBLANK(K109),J109&lt;=Fecha!$A$1,I109&gt;=Fecha!$A$1),4,IF(AND(NOT(ISBLANK(J109)),ISBLANK(K109),J109&lt;=Fecha!$A$1,I109&lt;Fecha!$A$1),5,0))))),"ERROR")</f>
        <v>4</v>
      </c>
      <c r="M109" s="36" t="str">
        <f t="shared" ca="1" si="0"/>
        <v>En proceso dentro de plazo</v>
      </c>
      <c r="N109" s="38" t="s">
        <v>618</v>
      </c>
      <c r="O109" s="54"/>
      <c r="P109" s="40"/>
      <c r="Q109" s="40"/>
      <c r="R109" s="40"/>
      <c r="S109" s="41"/>
      <c r="T109" s="40"/>
      <c r="U109" s="42"/>
      <c r="V109" s="40"/>
      <c r="W109" s="40"/>
    </row>
    <row r="110" spans="1:23" ht="54.6" customHeight="1" x14ac:dyDescent="0.3">
      <c r="A110" s="30">
        <v>1</v>
      </c>
      <c r="B110" s="31" t="s">
        <v>14</v>
      </c>
      <c r="C110" s="32" t="s">
        <v>318</v>
      </c>
      <c r="D110" s="33" t="s">
        <v>325</v>
      </c>
      <c r="E110" s="55" t="s">
        <v>86</v>
      </c>
      <c r="F110" s="55" t="s">
        <v>79</v>
      </c>
      <c r="G110" s="143" t="str">
        <f>VLOOKUP(D110:D232,'Catálogo de actividades'!B97:E331,4,FALSE)</f>
        <v>12.4</v>
      </c>
      <c r="H110" s="48">
        <v>44835</v>
      </c>
      <c r="I110" s="35">
        <v>44838</v>
      </c>
      <c r="J110" s="35">
        <v>44835</v>
      </c>
      <c r="K110" s="44">
        <v>44837</v>
      </c>
      <c r="L110" s="36">
        <f ca="1">IF(OR(AND(ISNUMBER(J110),ISBLANK(K110)),AND(ISBLANK(J110),ISBLANK(K110)),AND(ISNUMBER(J110),ISNUMBER(K110)),),IF(OR(AND(ISBLANK(J110),ISBLANK(K110)),AND(J110&gt;Fecha!$A$1,ISBLANK(K110))),1,IF(AND(NOT(ISBLANK(J110)),NOT(ISBLANK(K110)),K110&lt;=I110),2,IF(AND(NOT(ISBLANK(J110)),NOT(ISBLANK(K110)),K110&gt;I110),3,IF(AND(NOT(ISBLANK(J110)),ISBLANK(K110),J110&lt;=Fecha!$A$1,I110&gt;=Fecha!$A$1),4,IF(AND(NOT(ISBLANK(J110)),ISBLANK(K110),J110&lt;=Fecha!$A$1,I110&lt;Fecha!$A$1),5,0))))),"ERROR")</f>
        <v>2</v>
      </c>
      <c r="M110" s="37" t="str">
        <f t="shared" ca="1" si="0"/>
        <v>Concluida dentro de plazo</v>
      </c>
      <c r="N110" s="38" t="s">
        <v>661</v>
      </c>
      <c r="O110" s="39" t="s">
        <v>662</v>
      </c>
      <c r="P110" s="40"/>
      <c r="Q110" s="40" t="s">
        <v>621</v>
      </c>
      <c r="R110" s="40"/>
      <c r="S110" s="41"/>
      <c r="T110" s="40"/>
      <c r="U110" s="42"/>
      <c r="V110" s="40"/>
      <c r="W110" s="40"/>
    </row>
    <row r="111" spans="1:23" ht="28.8" x14ac:dyDescent="0.3">
      <c r="A111" s="30">
        <v>1</v>
      </c>
      <c r="B111" s="31" t="s">
        <v>14</v>
      </c>
      <c r="C111" s="32" t="s">
        <v>318</v>
      </c>
      <c r="D111" s="33" t="s">
        <v>327</v>
      </c>
      <c r="E111" s="55" t="s">
        <v>86</v>
      </c>
      <c r="F111" s="55" t="s">
        <v>79</v>
      </c>
      <c r="G111" s="143" t="str">
        <f>VLOOKUP(D111:D233,'Catálogo de actividades'!B98:E332,4,FALSE)</f>
        <v>12.5</v>
      </c>
      <c r="H111" s="48">
        <v>44866</v>
      </c>
      <c r="I111" s="35">
        <v>44869</v>
      </c>
      <c r="J111" s="43">
        <v>44860</v>
      </c>
      <c r="K111" s="43">
        <v>44860</v>
      </c>
      <c r="L111" s="36">
        <f ca="1">IF(OR(AND(ISNUMBER(J111),ISBLANK(K111)),AND(ISBLANK(J111),ISBLANK(K111)),AND(ISNUMBER(J111),ISNUMBER(K111)),),IF(OR(AND(ISBLANK(J111),ISBLANK(K111)),AND(J111&gt;Fecha!$A$1,ISBLANK(K111))),1,IF(AND(NOT(ISBLANK(J111)),NOT(ISBLANK(K111)),K111&lt;=I111),2,IF(AND(NOT(ISBLANK(J111)),NOT(ISBLANK(K111)),K111&gt;I111),3,IF(AND(NOT(ISBLANK(J111)),ISBLANK(K111),J111&lt;=Fecha!$A$1,I111&gt;=Fecha!$A$1),4,IF(AND(NOT(ISBLANK(J111)),ISBLANK(K111),J111&lt;=Fecha!$A$1,I111&lt;Fecha!$A$1),5,0))))),"ERROR")</f>
        <v>2</v>
      </c>
      <c r="M111" s="36" t="str">
        <f t="shared" ca="1" si="0"/>
        <v>Concluida dentro de plazo</v>
      </c>
      <c r="N111" s="38" t="s">
        <v>663</v>
      </c>
      <c r="O111" s="40"/>
      <c r="P111" s="40"/>
      <c r="Q111" s="40" t="s">
        <v>664</v>
      </c>
      <c r="R111" s="40"/>
      <c r="S111" s="41"/>
      <c r="T111" s="40"/>
      <c r="U111" s="42"/>
      <c r="V111" s="40"/>
      <c r="W111" s="40"/>
    </row>
    <row r="112" spans="1:23" ht="28.8" x14ac:dyDescent="0.3">
      <c r="A112" s="30">
        <v>1</v>
      </c>
      <c r="B112" s="31" t="s">
        <v>14</v>
      </c>
      <c r="C112" s="32" t="s">
        <v>318</v>
      </c>
      <c r="D112" s="33" t="s">
        <v>329</v>
      </c>
      <c r="E112" s="55" t="s">
        <v>86</v>
      </c>
      <c r="F112" s="55" t="s">
        <v>79</v>
      </c>
      <c r="G112" s="143" t="str">
        <f>VLOOKUP(D112:D234,'Catálogo de actividades'!B99:E333,4,FALSE)</f>
        <v>12.6</v>
      </c>
      <c r="H112" s="48">
        <v>44927</v>
      </c>
      <c r="I112" s="35">
        <v>44930</v>
      </c>
      <c r="J112" s="43"/>
      <c r="K112" s="44"/>
      <c r="L112" s="36">
        <f ca="1">IF(OR(AND(ISNUMBER(J112),ISBLANK(K112)),AND(ISBLANK(J112),ISBLANK(K112)),AND(ISNUMBER(J112),ISNUMBER(K112)),),IF(OR(AND(ISBLANK(J112),ISBLANK(K112)),AND(J112&gt;Fecha!$A$1,ISBLANK(K112))),1,IF(AND(NOT(ISBLANK(J112)),NOT(ISBLANK(K112)),K112&lt;=I112),2,IF(AND(NOT(ISBLANK(J112)),NOT(ISBLANK(K112)),K112&gt;I112),3,IF(AND(NOT(ISBLANK(J112)),ISBLANK(K112),J112&lt;=Fecha!$A$1,I112&gt;=Fecha!$A$1),4,IF(AND(NOT(ISBLANK(J112)),ISBLANK(K112),J112&lt;=Fecha!$A$1,I112&lt;Fecha!$A$1),5,0))))),"ERROR")</f>
        <v>1</v>
      </c>
      <c r="M112" s="36" t="str">
        <f t="shared" ca="1" si="0"/>
        <v>Por iniciar</v>
      </c>
      <c r="N112" s="38"/>
      <c r="O112" s="40"/>
      <c r="P112" s="40"/>
      <c r="Q112" s="40"/>
      <c r="R112" s="40"/>
      <c r="S112" s="41"/>
      <c r="T112" s="40"/>
      <c r="U112" s="42"/>
      <c r="V112" s="40"/>
      <c r="W112" s="40"/>
    </row>
    <row r="113" spans="1:23" ht="28.8" x14ac:dyDescent="0.3">
      <c r="A113" s="30">
        <v>1</v>
      </c>
      <c r="B113" s="31" t="s">
        <v>14</v>
      </c>
      <c r="C113" s="32" t="s">
        <v>318</v>
      </c>
      <c r="D113" s="33" t="s">
        <v>331</v>
      </c>
      <c r="E113" s="55" t="s">
        <v>86</v>
      </c>
      <c r="F113" s="55" t="s">
        <v>79</v>
      </c>
      <c r="G113" s="143" t="str">
        <f>VLOOKUP(D113:D235,'Catálogo de actividades'!B100:E334,4,FALSE)</f>
        <v>12.7</v>
      </c>
      <c r="H113" s="48">
        <v>45014</v>
      </c>
      <c r="I113" s="35">
        <v>45018</v>
      </c>
      <c r="J113" s="43"/>
      <c r="K113" s="44"/>
      <c r="L113" s="36">
        <f ca="1">IF(OR(AND(ISNUMBER(J113),ISBLANK(K113)),AND(ISBLANK(J113),ISBLANK(K113)),AND(ISNUMBER(J113),ISNUMBER(K113)),),IF(OR(AND(ISBLANK(J113),ISBLANK(K113)),AND(J113&gt;Fecha!$A$1,ISBLANK(K113))),1,IF(AND(NOT(ISBLANK(J113)),NOT(ISBLANK(K113)),K113&lt;=I113),2,IF(AND(NOT(ISBLANK(J113)),NOT(ISBLANK(K113)),K113&gt;I113),3,IF(AND(NOT(ISBLANK(J113)),ISBLANK(K113),J113&lt;=Fecha!$A$1,I113&gt;=Fecha!$A$1),4,IF(AND(NOT(ISBLANK(J113)),ISBLANK(K113),J113&lt;=Fecha!$A$1,I113&lt;Fecha!$A$1),5,0))))),"ERROR")</f>
        <v>1</v>
      </c>
      <c r="M113" s="36" t="str">
        <f t="shared" ca="1" si="0"/>
        <v>Por iniciar</v>
      </c>
      <c r="N113" s="38"/>
      <c r="O113" s="40"/>
      <c r="P113" s="40"/>
      <c r="Q113" s="40"/>
      <c r="R113" s="40"/>
      <c r="S113" s="41"/>
      <c r="T113" s="40"/>
      <c r="U113" s="42"/>
      <c r="V113" s="40"/>
      <c r="W113" s="40"/>
    </row>
    <row r="114" spans="1:23" ht="28.8" x14ac:dyDescent="0.3">
      <c r="A114" s="30">
        <v>1</v>
      </c>
      <c r="B114" s="31" t="s">
        <v>14</v>
      </c>
      <c r="C114" s="32" t="s">
        <v>318</v>
      </c>
      <c r="D114" s="33" t="s">
        <v>333</v>
      </c>
      <c r="E114" s="55" t="s">
        <v>86</v>
      </c>
      <c r="F114" s="55" t="s">
        <v>279</v>
      </c>
      <c r="G114" s="143" t="str">
        <f>VLOOKUP(D114:D236,'Catálogo de actividades'!B101:E335,4,FALSE)</f>
        <v>12.8</v>
      </c>
      <c r="H114" s="48">
        <v>45018</v>
      </c>
      <c r="I114" s="35">
        <v>45082</v>
      </c>
      <c r="J114" s="43"/>
      <c r="K114" s="44"/>
      <c r="L114" s="36">
        <f ca="1">IF(OR(AND(ISNUMBER(J114),ISBLANK(K114)),AND(ISBLANK(J114),ISBLANK(K114)),AND(ISNUMBER(J114),ISNUMBER(K114)),),IF(OR(AND(ISBLANK(J114),ISBLANK(K114)),AND(J114&gt;Fecha!$A$1,ISBLANK(K114))),1,IF(AND(NOT(ISBLANK(J114)),NOT(ISBLANK(K114)),K114&lt;=I114),2,IF(AND(NOT(ISBLANK(J114)),NOT(ISBLANK(K114)),K114&gt;I114),3,IF(AND(NOT(ISBLANK(J114)),ISBLANK(K114),J114&lt;=Fecha!$A$1,I114&gt;=Fecha!$A$1),4,IF(AND(NOT(ISBLANK(J114)),ISBLANK(K114),J114&lt;=Fecha!$A$1,I114&lt;Fecha!$A$1),5,0))))),"ERROR")</f>
        <v>1</v>
      </c>
      <c r="M114" s="36" t="str">
        <f t="shared" ca="1" si="0"/>
        <v>Por iniciar</v>
      </c>
      <c r="N114" s="38"/>
      <c r="O114" s="40"/>
      <c r="P114" s="40"/>
      <c r="Q114" s="40"/>
      <c r="R114" s="40"/>
      <c r="S114" s="41"/>
      <c r="T114" s="40"/>
      <c r="U114" s="42"/>
      <c r="V114" s="40"/>
      <c r="W114" s="40"/>
    </row>
    <row r="115" spans="1:23" ht="43.2" x14ac:dyDescent="0.3">
      <c r="A115" s="30">
        <v>1</v>
      </c>
      <c r="B115" s="31" t="s">
        <v>14</v>
      </c>
      <c r="C115" s="32" t="s">
        <v>318</v>
      </c>
      <c r="D115" s="33" t="s">
        <v>335</v>
      </c>
      <c r="E115" s="55" t="s">
        <v>86</v>
      </c>
      <c r="F115" s="55" t="s">
        <v>79</v>
      </c>
      <c r="G115" s="143" t="str">
        <f>VLOOKUP(D115:D238,'Catálogo de actividades'!B103:E337,4,FALSE)</f>
        <v>12.9</v>
      </c>
      <c r="H115" s="48">
        <v>44958</v>
      </c>
      <c r="I115" s="35">
        <v>44961</v>
      </c>
      <c r="J115" s="43"/>
      <c r="K115" s="44"/>
      <c r="L115" s="36">
        <f ca="1">IF(OR(AND(ISNUMBER(J115),ISBLANK(K115)),AND(ISBLANK(J115),ISBLANK(K115)),AND(ISNUMBER(J115),ISNUMBER(K115)),),IF(OR(AND(ISBLANK(J115),ISBLANK(K115)),AND(J115&gt;Fecha!$A$1,ISBLANK(K115))),1,IF(AND(NOT(ISBLANK(J115)),NOT(ISBLANK(K115)),K115&lt;=I115),2,IF(AND(NOT(ISBLANK(J115)),NOT(ISBLANK(K115)),K115&gt;I115),3,IF(AND(NOT(ISBLANK(J115)),ISBLANK(K115),J115&lt;=Fecha!$A$1,I115&gt;=Fecha!$A$1),4,IF(AND(NOT(ISBLANK(J115)),ISBLANK(K115),J115&lt;=Fecha!$A$1,I115&lt;Fecha!$A$1),5,0))))),"ERROR")</f>
        <v>1</v>
      </c>
      <c r="M115" s="36" t="str">
        <f t="shared" ca="1" si="0"/>
        <v>Por iniciar</v>
      </c>
      <c r="N115" s="38"/>
      <c r="O115" s="40"/>
      <c r="P115" s="40"/>
      <c r="Q115" s="40"/>
      <c r="R115" s="40"/>
      <c r="S115" s="41"/>
      <c r="T115" s="40"/>
      <c r="U115" s="42"/>
      <c r="V115" s="40"/>
      <c r="W115" s="40"/>
    </row>
    <row r="116" spans="1:23" ht="28.8" x14ac:dyDescent="0.3">
      <c r="A116" s="30">
        <v>1</v>
      </c>
      <c r="B116" s="31" t="s">
        <v>14</v>
      </c>
      <c r="C116" s="32" t="s">
        <v>318</v>
      </c>
      <c r="D116" s="33" t="s">
        <v>337</v>
      </c>
      <c r="E116" s="55" t="s">
        <v>86</v>
      </c>
      <c r="F116" s="55" t="s">
        <v>79</v>
      </c>
      <c r="G116" s="143" t="str">
        <f>VLOOKUP(D116:D239,'Catálogo de actividades'!B104:E338,4,FALSE)</f>
        <v>12.10</v>
      </c>
      <c r="H116" s="48">
        <v>44927</v>
      </c>
      <c r="I116" s="35">
        <v>45020</v>
      </c>
      <c r="J116" s="43"/>
      <c r="K116" s="44"/>
      <c r="L116" s="36">
        <f ca="1">IF(OR(AND(ISNUMBER(J116),ISBLANK(K116)),AND(ISBLANK(J116),ISBLANK(K116)),AND(ISNUMBER(J116),ISNUMBER(K116)),),IF(OR(AND(ISBLANK(J116),ISBLANK(K116)),AND(J116&gt;Fecha!$A$1,ISBLANK(K116))),1,IF(AND(NOT(ISBLANK(J116)),NOT(ISBLANK(K116)),K116&lt;=I116),2,IF(AND(NOT(ISBLANK(J116)),NOT(ISBLANK(K116)),K116&gt;I116),3,IF(AND(NOT(ISBLANK(J116)),ISBLANK(K116),J116&lt;=Fecha!$A$1,I116&gt;=Fecha!$A$1),4,IF(AND(NOT(ISBLANK(J116)),ISBLANK(K116),J116&lt;=Fecha!$A$1,I116&lt;Fecha!$A$1),5,0))))),"ERROR")</f>
        <v>1</v>
      </c>
      <c r="M116" s="36" t="str">
        <f t="shared" ca="1" si="0"/>
        <v>Por iniciar</v>
      </c>
      <c r="N116" s="38"/>
      <c r="O116" s="45"/>
      <c r="P116" s="40"/>
      <c r="Q116" s="40"/>
      <c r="R116" s="40"/>
      <c r="S116" s="41"/>
      <c r="T116" s="40"/>
      <c r="U116" s="42"/>
      <c r="V116" s="40"/>
      <c r="W116" s="40"/>
    </row>
    <row r="117" spans="1:23" ht="43.2" x14ac:dyDescent="0.3">
      <c r="A117" s="30">
        <v>1</v>
      </c>
      <c r="B117" s="31" t="s">
        <v>14</v>
      </c>
      <c r="C117" s="32" t="s">
        <v>318</v>
      </c>
      <c r="D117" s="33" t="s">
        <v>339</v>
      </c>
      <c r="E117" s="55" t="s">
        <v>86</v>
      </c>
      <c r="F117" s="55" t="s">
        <v>79</v>
      </c>
      <c r="G117" s="143" t="str">
        <f>VLOOKUP(D117:D240,'Catálogo de actividades'!B105:E339,4,FALSE)</f>
        <v>12.11</v>
      </c>
      <c r="H117" s="48">
        <v>44962</v>
      </c>
      <c r="I117" s="35">
        <v>45011</v>
      </c>
      <c r="J117" s="43"/>
      <c r="K117" s="44"/>
      <c r="L117" s="36">
        <f ca="1">IF(OR(AND(ISNUMBER(J117),ISBLANK(K117)),AND(ISBLANK(J117),ISBLANK(K117)),AND(ISNUMBER(J117),ISNUMBER(K117)),),IF(OR(AND(ISBLANK(J117),ISBLANK(K117)),AND(J117&gt;Fecha!$A$1,ISBLANK(K117))),1,IF(AND(NOT(ISBLANK(J117)),NOT(ISBLANK(K117)),K117&lt;=I117),2,IF(AND(NOT(ISBLANK(J117)),NOT(ISBLANK(K117)),K117&gt;I117),3,IF(AND(NOT(ISBLANK(J117)),ISBLANK(K117),J117&lt;=Fecha!$A$1,I117&gt;=Fecha!$A$1),4,IF(AND(NOT(ISBLANK(J117)),ISBLANK(K117),J117&lt;=Fecha!$A$1,I117&lt;Fecha!$A$1),5,0))))),"ERROR")</f>
        <v>1</v>
      </c>
      <c r="M117" s="36" t="str">
        <f t="shared" ca="1" si="0"/>
        <v>Por iniciar</v>
      </c>
      <c r="N117" s="38"/>
      <c r="O117" s="45"/>
      <c r="P117" s="40"/>
      <c r="Q117" s="40"/>
      <c r="R117" s="40"/>
      <c r="S117" s="41"/>
      <c r="T117" s="40"/>
      <c r="U117" s="42"/>
      <c r="V117" s="40"/>
      <c r="W117" s="40"/>
    </row>
    <row r="118" spans="1:23" ht="43.2" x14ac:dyDescent="0.3">
      <c r="A118" s="30">
        <v>1</v>
      </c>
      <c r="B118" s="31" t="s">
        <v>14</v>
      </c>
      <c r="C118" s="32" t="s">
        <v>318</v>
      </c>
      <c r="D118" s="33" t="s">
        <v>341</v>
      </c>
      <c r="E118" s="55" t="s">
        <v>86</v>
      </c>
      <c r="F118" s="55" t="s">
        <v>79</v>
      </c>
      <c r="G118" s="143" t="str">
        <f>VLOOKUP(D118:D241,'Catálogo de actividades'!B106:E340,4,FALSE)</f>
        <v>12.12</v>
      </c>
      <c r="H118" s="48">
        <v>45042</v>
      </c>
      <c r="I118" s="35">
        <v>45042</v>
      </c>
      <c r="J118" s="43"/>
      <c r="K118" s="44"/>
      <c r="L118" s="36">
        <f ca="1">IF(OR(AND(ISNUMBER(J118),ISBLANK(K118)),AND(ISBLANK(J118),ISBLANK(K118)),AND(ISNUMBER(J118),ISNUMBER(K118)),),IF(OR(AND(ISBLANK(J118),ISBLANK(K118)),AND(J118&gt;Fecha!$A$1,ISBLANK(K118))),1,IF(AND(NOT(ISBLANK(J118)),NOT(ISBLANK(K118)),K118&lt;=I118),2,IF(AND(NOT(ISBLANK(J118)),NOT(ISBLANK(K118)),K118&gt;I118),3,IF(AND(NOT(ISBLANK(J118)),ISBLANK(K118),J118&lt;=Fecha!$A$1,I118&gt;=Fecha!$A$1),4,IF(AND(NOT(ISBLANK(J118)),ISBLANK(K118),J118&lt;=Fecha!$A$1,I118&lt;Fecha!$A$1),5,0))))),"ERROR")</f>
        <v>1</v>
      </c>
      <c r="M118" s="36" t="str">
        <f t="shared" ca="1" si="0"/>
        <v>Por iniciar</v>
      </c>
      <c r="N118" s="38"/>
      <c r="O118" s="40"/>
      <c r="P118" s="40"/>
      <c r="Q118" s="40"/>
      <c r="R118" s="40"/>
      <c r="S118" s="41"/>
      <c r="T118" s="40"/>
      <c r="U118" s="42"/>
      <c r="V118" s="40"/>
      <c r="W118" s="40"/>
    </row>
    <row r="119" spans="1:23" ht="28.8" x14ac:dyDescent="0.3">
      <c r="A119" s="30">
        <v>1</v>
      </c>
      <c r="B119" s="31" t="s">
        <v>14</v>
      </c>
      <c r="C119" s="32" t="s">
        <v>318</v>
      </c>
      <c r="D119" s="33" t="s">
        <v>343</v>
      </c>
      <c r="E119" s="55" t="s">
        <v>86</v>
      </c>
      <c r="F119" s="55" t="s">
        <v>344</v>
      </c>
      <c r="G119" s="143" t="str">
        <f>VLOOKUP(D119:D242,'Catálogo de actividades'!B107:E341,4,FALSE)</f>
        <v>12.13</v>
      </c>
      <c r="H119" s="48">
        <v>45043</v>
      </c>
      <c r="I119" s="35">
        <v>45043</v>
      </c>
      <c r="J119" s="43"/>
      <c r="K119" s="44"/>
      <c r="L119" s="36">
        <f ca="1">IF(OR(AND(ISNUMBER(J119),ISBLANK(K119)),AND(ISBLANK(J119),ISBLANK(K119)),AND(ISNUMBER(J119),ISNUMBER(K119)),),IF(OR(AND(ISBLANK(J119),ISBLANK(K119)),AND(J119&gt;Fecha!$A$1,ISBLANK(K119))),1,IF(AND(NOT(ISBLANK(J119)),NOT(ISBLANK(K119)),K119&lt;=I119),2,IF(AND(NOT(ISBLANK(J119)),NOT(ISBLANK(K119)),K119&gt;I119),3,IF(AND(NOT(ISBLANK(J119)),ISBLANK(K119),J119&lt;=Fecha!$A$1,I119&gt;=Fecha!$A$1),4,IF(AND(NOT(ISBLANK(J119)),ISBLANK(K119),J119&lt;=Fecha!$A$1,I119&lt;Fecha!$A$1),5,0))))),"ERROR")</f>
        <v>1</v>
      </c>
      <c r="M119" s="36" t="str">
        <f t="shared" ca="1" si="0"/>
        <v>Por iniciar</v>
      </c>
      <c r="N119" s="38"/>
      <c r="O119" s="168"/>
      <c r="P119" s="40"/>
      <c r="Q119" s="40"/>
      <c r="R119" s="40"/>
      <c r="S119" s="41"/>
      <c r="T119" s="40"/>
      <c r="U119" s="42"/>
      <c r="V119" s="40"/>
      <c r="W119" s="40"/>
    </row>
    <row r="120" spans="1:23" ht="43.2" x14ac:dyDescent="0.3">
      <c r="A120" s="30">
        <v>1</v>
      </c>
      <c r="B120" s="31" t="s">
        <v>14</v>
      </c>
      <c r="C120" s="32" t="s">
        <v>318</v>
      </c>
      <c r="D120" s="33" t="s">
        <v>346</v>
      </c>
      <c r="E120" s="55" t="s">
        <v>86</v>
      </c>
      <c r="F120" s="55" t="s">
        <v>79</v>
      </c>
      <c r="G120" s="143" t="str">
        <f>VLOOKUP(D120:D243,'Catálogo de actividades'!B108:E342,4,FALSE)</f>
        <v>12.14</v>
      </c>
      <c r="H120" s="48">
        <v>45075</v>
      </c>
      <c r="I120" s="35">
        <v>45075</v>
      </c>
      <c r="J120" s="43"/>
      <c r="K120" s="44"/>
      <c r="L120" s="36">
        <f ca="1">IF(OR(AND(ISNUMBER(J120),ISBLANK(K120)),AND(ISBLANK(J120),ISBLANK(K120)),AND(ISNUMBER(J120),ISNUMBER(K120)),),IF(OR(AND(ISBLANK(J120),ISBLANK(K120)),AND(J120&gt;Fecha!$A$1,ISBLANK(K120))),1,IF(AND(NOT(ISBLANK(J120)),NOT(ISBLANK(K120)),K120&lt;=I120),2,IF(AND(NOT(ISBLANK(J120)),NOT(ISBLANK(K120)),K120&gt;I120),3,IF(AND(NOT(ISBLANK(J120)),ISBLANK(K120),J120&lt;=Fecha!$A$1,I120&gt;=Fecha!$A$1),4,IF(AND(NOT(ISBLANK(J120)),ISBLANK(K120),J120&lt;=Fecha!$A$1,I120&lt;Fecha!$A$1),5,0))))),"ERROR")</f>
        <v>1</v>
      </c>
      <c r="M120" s="36" t="str">
        <f t="shared" ca="1" si="0"/>
        <v>Por iniciar</v>
      </c>
      <c r="N120" s="38"/>
      <c r="O120" s="168"/>
      <c r="P120" s="40"/>
      <c r="Q120" s="40"/>
      <c r="R120" s="40"/>
      <c r="S120" s="41"/>
      <c r="T120" s="40"/>
      <c r="U120" s="42"/>
      <c r="V120" s="40"/>
      <c r="W120" s="40"/>
    </row>
    <row r="121" spans="1:23" ht="43.2" x14ac:dyDescent="0.3">
      <c r="A121" s="30">
        <v>1</v>
      </c>
      <c r="B121" s="31" t="s">
        <v>14</v>
      </c>
      <c r="C121" s="32" t="s">
        <v>318</v>
      </c>
      <c r="D121" s="33" t="s">
        <v>348</v>
      </c>
      <c r="E121" s="55" t="s">
        <v>86</v>
      </c>
      <c r="F121" s="55" t="s">
        <v>344</v>
      </c>
      <c r="G121" s="143" t="str">
        <f>VLOOKUP(D121:D244,'Catálogo de actividades'!B109:E343,4,FALSE)</f>
        <v>12.15</v>
      </c>
      <c r="H121" s="48">
        <v>45076</v>
      </c>
      <c r="I121" s="35">
        <v>45076</v>
      </c>
      <c r="J121" s="43"/>
      <c r="K121" s="44"/>
      <c r="L121" s="36">
        <f ca="1">IF(OR(AND(ISNUMBER(J121),ISBLANK(K121)),AND(ISBLANK(J121),ISBLANK(K121)),AND(ISNUMBER(J121),ISNUMBER(K121)),),IF(OR(AND(ISBLANK(J121),ISBLANK(K121)),AND(J121&gt;Fecha!$A$1,ISBLANK(K121))),1,IF(AND(NOT(ISBLANK(J121)),NOT(ISBLANK(K121)),K121&lt;=I121),2,IF(AND(NOT(ISBLANK(J121)),NOT(ISBLANK(K121)),K121&gt;I121),3,IF(AND(NOT(ISBLANK(J121)),ISBLANK(K121),J121&lt;=Fecha!$A$1,I121&gt;=Fecha!$A$1),4,IF(AND(NOT(ISBLANK(J121)),ISBLANK(K121),J121&lt;=Fecha!$A$1,I121&lt;Fecha!$A$1),5,0))))),"ERROR")</f>
        <v>1</v>
      </c>
      <c r="M121" s="36" t="str">
        <f t="shared" ca="1" si="0"/>
        <v>Por iniciar</v>
      </c>
      <c r="N121" s="40"/>
      <c r="O121" s="168"/>
      <c r="P121" s="40"/>
      <c r="Q121" s="40"/>
      <c r="R121" s="40"/>
      <c r="S121" s="41"/>
      <c r="T121" s="40"/>
      <c r="U121" s="42"/>
      <c r="V121" s="40"/>
      <c r="W121" s="40"/>
    </row>
    <row r="122" spans="1:23" ht="57.6" x14ac:dyDescent="0.3">
      <c r="A122" s="30">
        <v>1</v>
      </c>
      <c r="B122" s="31" t="s">
        <v>14</v>
      </c>
      <c r="C122" s="32" t="s">
        <v>318</v>
      </c>
      <c r="D122" s="33" t="s">
        <v>350</v>
      </c>
      <c r="E122" s="55" t="s">
        <v>86</v>
      </c>
      <c r="F122" s="55" t="s">
        <v>79</v>
      </c>
      <c r="G122" s="143" t="str">
        <f>VLOOKUP(D122:D245,'Catálogo de actividades'!B110:E344,4,FALSE)</f>
        <v>12.16</v>
      </c>
      <c r="H122" s="48">
        <v>45200</v>
      </c>
      <c r="I122" s="35">
        <v>45203</v>
      </c>
      <c r="J122" s="43"/>
      <c r="K122" s="44"/>
      <c r="L122" s="36">
        <f ca="1">IF(OR(AND(ISNUMBER(J122),ISBLANK(K122)),AND(ISBLANK(J122),ISBLANK(K122)),AND(ISNUMBER(J122),ISNUMBER(K122)),),IF(OR(AND(ISBLANK(J122),ISBLANK(K122)),AND(J122&gt;Fecha!$A$1,ISBLANK(K122))),1,IF(AND(NOT(ISBLANK(J122)),NOT(ISBLANK(K122)),K122&lt;=I122),2,IF(AND(NOT(ISBLANK(J122)),NOT(ISBLANK(K122)),K122&gt;I122),3,IF(AND(NOT(ISBLANK(J122)),ISBLANK(K122),J122&lt;=Fecha!$A$1,I122&gt;=Fecha!$A$1),4,IF(AND(NOT(ISBLANK(J122)),ISBLANK(K122),J122&lt;=Fecha!$A$1,I122&lt;Fecha!$A$1),5,0))))),"ERROR")</f>
        <v>1</v>
      </c>
      <c r="M122" s="36" t="str">
        <f t="shared" ca="1" si="0"/>
        <v>Por iniciar</v>
      </c>
      <c r="N122" s="38"/>
      <c r="O122" s="40"/>
      <c r="P122" s="40"/>
      <c r="Q122" s="40"/>
      <c r="R122" s="40"/>
      <c r="S122" s="41"/>
      <c r="T122" s="40"/>
      <c r="U122" s="42"/>
      <c r="V122" s="40"/>
      <c r="W122" s="40"/>
    </row>
    <row r="123" spans="1:23" ht="43.2" x14ac:dyDescent="0.3">
      <c r="A123" s="30">
        <v>1</v>
      </c>
      <c r="B123" s="31" t="s">
        <v>14</v>
      </c>
      <c r="C123" s="32" t="s">
        <v>318</v>
      </c>
      <c r="D123" s="33" t="s">
        <v>352</v>
      </c>
      <c r="E123" s="55" t="s">
        <v>86</v>
      </c>
      <c r="F123" s="55" t="s">
        <v>79</v>
      </c>
      <c r="G123" s="143" t="str">
        <f>VLOOKUP(D123:D246,'Catálogo de actividades'!B111:E345,4,FALSE)</f>
        <v>12.17</v>
      </c>
      <c r="H123" s="48">
        <v>45204</v>
      </c>
      <c r="I123" s="35">
        <v>45208</v>
      </c>
      <c r="J123" s="43"/>
      <c r="K123" s="44"/>
      <c r="L123" s="36">
        <f ca="1">IF(OR(AND(ISNUMBER(J123),ISBLANK(K123)),AND(ISBLANK(J123),ISBLANK(K123)),AND(ISNUMBER(J123),ISNUMBER(K123)),),IF(OR(AND(ISBLANK(J123),ISBLANK(K123)),AND(J123&gt;Fecha!$A$1,ISBLANK(K123))),1,IF(AND(NOT(ISBLANK(J123)),NOT(ISBLANK(K123)),K123&lt;=I123),2,IF(AND(NOT(ISBLANK(J123)),NOT(ISBLANK(K123)),K123&gt;I123),3,IF(AND(NOT(ISBLANK(J123)),ISBLANK(K123),J123&lt;=Fecha!$A$1,I123&gt;=Fecha!$A$1),4,IF(AND(NOT(ISBLANK(J123)),ISBLANK(K123),J123&lt;=Fecha!$A$1,I123&lt;Fecha!$A$1),5,0))))),"ERROR")</f>
        <v>1</v>
      </c>
      <c r="M123" s="36" t="str">
        <f t="shared" ca="1" si="0"/>
        <v>Por iniciar</v>
      </c>
      <c r="N123" s="40"/>
      <c r="O123" s="168"/>
      <c r="P123" s="40"/>
      <c r="Q123" s="40"/>
      <c r="R123" s="40"/>
      <c r="S123" s="41"/>
      <c r="T123" s="40"/>
      <c r="U123" s="42"/>
      <c r="V123" s="40"/>
      <c r="W123" s="40"/>
    </row>
    <row r="124" spans="1:23" ht="43.2" x14ac:dyDescent="0.3">
      <c r="A124" s="30">
        <v>1</v>
      </c>
      <c r="B124" s="31" t="s">
        <v>14</v>
      </c>
      <c r="C124" s="32" t="s">
        <v>354</v>
      </c>
      <c r="D124" s="32" t="s">
        <v>355</v>
      </c>
      <c r="E124" s="55" t="s">
        <v>78</v>
      </c>
      <c r="F124" s="55" t="s">
        <v>356</v>
      </c>
      <c r="G124" s="143" t="str">
        <f>VLOOKUP(D124:D228,'Catálogo de actividades'!B94:E328,4,FALSE)</f>
        <v>13.1</v>
      </c>
      <c r="H124" s="48">
        <v>44988</v>
      </c>
      <c r="I124" s="35">
        <v>45017</v>
      </c>
      <c r="J124" s="43"/>
      <c r="K124" s="44"/>
      <c r="L124" s="36">
        <f ca="1">IF(OR(AND(ISNUMBER(J124),ISBLANK(K124)),AND(ISBLANK(J124),ISBLANK(K124)),AND(ISNUMBER(J124),ISNUMBER(K124)),),IF(OR(AND(ISBLANK(J124),ISBLANK(K124)),AND(J124&gt;Fecha!$A$1,ISBLANK(K124))),1,IF(AND(NOT(ISBLANK(J124)),NOT(ISBLANK(K124)),K124&lt;=I124),2,IF(AND(NOT(ISBLANK(J124)),NOT(ISBLANK(K124)),K124&gt;I124),3,IF(AND(NOT(ISBLANK(J124)),ISBLANK(K124),J124&lt;=Fecha!$A$1,I124&gt;=Fecha!$A$1),4,IF(AND(NOT(ISBLANK(J124)),ISBLANK(K124),J124&lt;=Fecha!$A$1,I124&lt;Fecha!$A$1),5,0))))),"ERROR")</f>
        <v>1</v>
      </c>
      <c r="M124" s="36" t="str">
        <f t="shared" ca="1" si="0"/>
        <v>Por iniciar</v>
      </c>
      <c r="N124" s="38"/>
      <c r="O124" s="40"/>
      <c r="P124" s="40"/>
      <c r="Q124" s="40"/>
      <c r="R124" s="40"/>
      <c r="S124" s="41"/>
      <c r="T124" s="40"/>
      <c r="U124" s="42"/>
      <c r="V124" s="40"/>
      <c r="W124" s="40"/>
    </row>
    <row r="125" spans="1:23" ht="43.2" x14ac:dyDescent="0.3">
      <c r="A125" s="30">
        <v>1</v>
      </c>
      <c r="B125" s="31" t="s">
        <v>14</v>
      </c>
      <c r="C125" s="32" t="s">
        <v>354</v>
      </c>
      <c r="D125" s="32" t="s">
        <v>358</v>
      </c>
      <c r="E125" s="55" t="s">
        <v>78</v>
      </c>
      <c r="F125" s="55" t="s">
        <v>359</v>
      </c>
      <c r="G125" s="143" t="str">
        <f>VLOOKUP(D125:D228,'Catálogo de actividades'!B95:E329,4,FALSE)</f>
        <v>13.2</v>
      </c>
      <c r="H125" s="48">
        <v>45009</v>
      </c>
      <c r="I125" s="35">
        <v>45017</v>
      </c>
      <c r="J125" s="43"/>
      <c r="K125" s="44"/>
      <c r="L125" s="36">
        <f ca="1">IF(OR(AND(ISNUMBER(J125),ISBLANK(K125)),AND(ISBLANK(J125),ISBLANK(K125)),AND(ISNUMBER(J125),ISNUMBER(K125)),),IF(OR(AND(ISBLANK(J125),ISBLANK(K125)),AND(J125&gt;Fecha!$A$1,ISBLANK(K125))),1,IF(AND(NOT(ISBLANK(J125)),NOT(ISBLANK(K125)),K125&lt;=I125),2,IF(AND(NOT(ISBLANK(J125)),NOT(ISBLANK(K125)),K125&gt;I125),3,IF(AND(NOT(ISBLANK(J125)),ISBLANK(K125),J125&lt;=Fecha!$A$1,I125&gt;=Fecha!$A$1),4,IF(AND(NOT(ISBLANK(J125)),ISBLANK(K125),J125&lt;=Fecha!$A$1,I125&lt;Fecha!$A$1),5,0))))),"ERROR")</f>
        <v>1</v>
      </c>
      <c r="M125" s="36" t="str">
        <f t="shared" ca="1" si="0"/>
        <v>Por iniciar</v>
      </c>
      <c r="N125" s="38"/>
      <c r="O125" s="40"/>
      <c r="P125" s="40"/>
      <c r="Q125" s="40"/>
      <c r="R125" s="40"/>
      <c r="S125" s="41"/>
      <c r="T125" s="40"/>
      <c r="U125" s="42"/>
      <c r="V125" s="40"/>
      <c r="W125" s="40"/>
    </row>
    <row r="126" spans="1:23" ht="28.8" x14ac:dyDescent="0.3">
      <c r="A126" s="30">
        <v>1</v>
      </c>
      <c r="B126" s="31" t="s">
        <v>14</v>
      </c>
      <c r="C126" s="32" t="s">
        <v>361</v>
      </c>
      <c r="D126" s="33" t="s">
        <v>362</v>
      </c>
      <c r="E126" s="55" t="s">
        <v>86</v>
      </c>
      <c r="F126" s="55" t="s">
        <v>79</v>
      </c>
      <c r="G126" s="143" t="str">
        <f>VLOOKUP(D126:D228,'Catálogo de actividades'!B95:E329,4,FALSE)</f>
        <v>14.1</v>
      </c>
      <c r="H126" s="48">
        <v>44909</v>
      </c>
      <c r="I126" s="35">
        <v>45017</v>
      </c>
      <c r="J126" s="43"/>
      <c r="K126" s="44"/>
      <c r="L126" s="36">
        <f ca="1">IF(OR(AND(ISNUMBER(J126),ISBLANK(K126)),AND(ISBLANK(J126),ISBLANK(K126)),AND(ISNUMBER(J126),ISNUMBER(K126)),),IF(OR(AND(ISBLANK(J126),ISBLANK(K126)),AND(J126&gt;Fecha!$A$1,ISBLANK(K126))),1,IF(AND(NOT(ISBLANK(J126)),NOT(ISBLANK(K126)),K126&lt;=I126),2,IF(AND(NOT(ISBLANK(J126)),NOT(ISBLANK(K126)),K126&gt;I126),3,IF(AND(NOT(ISBLANK(J126)),ISBLANK(K126),J126&lt;=Fecha!$A$1,I126&gt;=Fecha!$A$1),4,IF(AND(NOT(ISBLANK(J126)),ISBLANK(K126),J126&lt;=Fecha!$A$1,I126&lt;Fecha!$A$1),5,0))))),"ERROR")</f>
        <v>1</v>
      </c>
      <c r="M126" s="36" t="str">
        <f t="shared" ca="1" si="0"/>
        <v>Por iniciar</v>
      </c>
      <c r="N126" s="38"/>
      <c r="O126" s="40"/>
      <c r="P126" s="40"/>
      <c r="Q126" s="40"/>
      <c r="R126" s="40"/>
      <c r="S126" s="41"/>
      <c r="T126" s="40"/>
      <c r="U126" s="42"/>
      <c r="V126" s="40"/>
      <c r="W126" s="40"/>
    </row>
    <row r="127" spans="1:23" ht="14.4" x14ac:dyDescent="0.3">
      <c r="A127" s="30">
        <v>1</v>
      </c>
      <c r="B127" s="31" t="s">
        <v>14</v>
      </c>
      <c r="C127" s="32" t="s">
        <v>361</v>
      </c>
      <c r="D127" s="33" t="s">
        <v>364</v>
      </c>
      <c r="E127" s="55" t="s">
        <v>86</v>
      </c>
      <c r="F127" s="55" t="s">
        <v>79</v>
      </c>
      <c r="G127" s="143" t="str">
        <f>VLOOKUP(D127:D228,'Catálogo de actividades'!B96:E330,4,FALSE)</f>
        <v>14.2</v>
      </c>
      <c r="H127" s="48">
        <v>45018</v>
      </c>
      <c r="I127" s="35">
        <v>45077</v>
      </c>
      <c r="J127" s="43"/>
      <c r="K127" s="44"/>
      <c r="L127" s="36">
        <f ca="1">IF(OR(AND(ISNUMBER(J127),ISBLANK(K127)),AND(ISBLANK(J127),ISBLANK(K127)),AND(ISNUMBER(J127),ISNUMBER(K127)),),IF(OR(AND(ISBLANK(J127),ISBLANK(K127)),AND(J127&gt;Fecha!$A$1,ISBLANK(K127))),1,IF(AND(NOT(ISBLANK(J127)),NOT(ISBLANK(K127)),K127&lt;=I127),2,IF(AND(NOT(ISBLANK(J127)),NOT(ISBLANK(K127)),K127&gt;I127),3,IF(AND(NOT(ISBLANK(J127)),ISBLANK(K127),J127&lt;=Fecha!$A$1,I127&gt;=Fecha!$A$1),4,IF(AND(NOT(ISBLANK(J127)),ISBLANK(K127),J127&lt;=Fecha!$A$1,I127&lt;Fecha!$A$1),5,0))))),"ERROR")</f>
        <v>1</v>
      </c>
      <c r="M127" s="36" t="str">
        <f t="shared" ca="1" si="0"/>
        <v>Por iniciar</v>
      </c>
      <c r="N127" s="38"/>
      <c r="O127" s="40"/>
      <c r="P127" s="40"/>
      <c r="Q127" s="40"/>
      <c r="R127" s="40"/>
      <c r="S127" s="41"/>
      <c r="T127" s="40"/>
      <c r="U127" s="42"/>
      <c r="V127" s="40"/>
      <c r="W127" s="40"/>
    </row>
    <row r="128" spans="1:23" ht="14.4" x14ac:dyDescent="0.3">
      <c r="A128" s="30">
        <v>1</v>
      </c>
      <c r="B128" s="31" t="s">
        <v>14</v>
      </c>
      <c r="C128" s="32" t="s">
        <v>361</v>
      </c>
      <c r="D128" s="33" t="s">
        <v>366</v>
      </c>
      <c r="E128" s="55" t="s">
        <v>86</v>
      </c>
      <c r="F128" s="55" t="s">
        <v>79</v>
      </c>
      <c r="G128" s="143" t="str">
        <f>VLOOKUP(D128:D228,'Catálogo de actividades'!B97:E331,4,FALSE)</f>
        <v>14.3</v>
      </c>
      <c r="H128" s="48">
        <v>45018</v>
      </c>
      <c r="I128" s="35">
        <v>45077</v>
      </c>
      <c r="J128" s="43"/>
      <c r="K128" s="44"/>
      <c r="L128" s="36">
        <f ca="1">IF(OR(AND(ISNUMBER(J128),ISBLANK(K128)),AND(ISBLANK(J128),ISBLANK(K128)),AND(ISNUMBER(J128),ISNUMBER(K128)),),IF(OR(AND(ISBLANK(J128),ISBLANK(K128)),AND(J128&gt;Fecha!$A$1,ISBLANK(K128))),1,IF(AND(NOT(ISBLANK(J128)),NOT(ISBLANK(K128)),K128&lt;=I128),2,IF(AND(NOT(ISBLANK(J128)),NOT(ISBLANK(K128)),K128&gt;I128),3,IF(AND(NOT(ISBLANK(J128)),ISBLANK(K128),J128&lt;=Fecha!$A$1,I128&gt;=Fecha!$A$1),4,IF(AND(NOT(ISBLANK(J128)),ISBLANK(K128),J128&lt;=Fecha!$A$1,I128&lt;Fecha!$A$1),5,0))))),"ERROR")</f>
        <v>1</v>
      </c>
      <c r="M128" s="36" t="str">
        <f t="shared" ca="1" si="0"/>
        <v>Por iniciar</v>
      </c>
      <c r="N128" s="38"/>
      <c r="O128" s="40"/>
      <c r="P128" s="40"/>
      <c r="Q128" s="40"/>
      <c r="R128" s="40"/>
      <c r="S128" s="41"/>
      <c r="T128" s="40"/>
      <c r="U128" s="42"/>
      <c r="V128" s="40"/>
      <c r="W128" s="40"/>
    </row>
    <row r="129" spans="1:23" ht="57.6" x14ac:dyDescent="0.3">
      <c r="A129" s="30">
        <v>1</v>
      </c>
      <c r="B129" s="31" t="s">
        <v>14</v>
      </c>
      <c r="C129" s="33" t="s">
        <v>368</v>
      </c>
      <c r="D129" s="33" t="s">
        <v>369</v>
      </c>
      <c r="E129" s="146" t="s">
        <v>86</v>
      </c>
      <c r="F129" s="146" t="s">
        <v>79</v>
      </c>
      <c r="G129" s="143" t="str">
        <f>VLOOKUP(D129:D228,'Catálogo de actividades'!B98:E332,4,FALSE)</f>
        <v>15.1</v>
      </c>
      <c r="H129" s="144">
        <v>44805</v>
      </c>
      <c r="I129" s="46">
        <v>44834</v>
      </c>
      <c r="J129" s="46">
        <v>44805</v>
      </c>
      <c r="K129" s="44">
        <v>44826</v>
      </c>
      <c r="L129" s="36">
        <f ca="1">IF(OR(AND(ISNUMBER(J129),ISBLANK(K129)),AND(ISBLANK(J129),ISBLANK(K129)),AND(ISNUMBER(J129),ISNUMBER(K129)),),IF(OR(AND(ISBLANK(J129),ISBLANK(K129)),AND(J129&gt;Fecha!$A$1,ISBLANK(K129))),1,IF(AND(NOT(ISBLANK(J129)),NOT(ISBLANK(K129)),K129&lt;=I129),2,IF(AND(NOT(ISBLANK(J129)),NOT(ISBLANK(K129)),K129&gt;I129),3,IF(AND(NOT(ISBLANK(J129)),ISBLANK(K129),J129&lt;=Fecha!$A$1,I129&gt;=Fecha!$A$1),4,IF(AND(NOT(ISBLANK(J129)),ISBLANK(K129),J129&lt;=Fecha!$A$1,I129&lt;Fecha!$A$1),5,0))))),"ERROR")</f>
        <v>2</v>
      </c>
      <c r="M129" s="37" t="str">
        <f t="shared" ca="1" si="0"/>
        <v>Concluida dentro de plazo</v>
      </c>
      <c r="N129" s="38" t="s">
        <v>665</v>
      </c>
      <c r="O129" s="39" t="s">
        <v>666</v>
      </c>
      <c r="P129" s="40"/>
      <c r="Q129" s="40" t="s">
        <v>621</v>
      </c>
      <c r="R129" s="40"/>
      <c r="S129" s="41"/>
      <c r="T129" s="40"/>
      <c r="U129" s="42"/>
      <c r="V129" s="40"/>
      <c r="W129" s="40"/>
    </row>
    <row r="130" spans="1:23" ht="72" x14ac:dyDescent="0.3">
      <c r="A130" s="30">
        <v>1</v>
      </c>
      <c r="B130" s="31" t="s">
        <v>14</v>
      </c>
      <c r="C130" s="32" t="s">
        <v>368</v>
      </c>
      <c r="D130" s="33" t="s">
        <v>371</v>
      </c>
      <c r="E130" s="146" t="s">
        <v>78</v>
      </c>
      <c r="F130" s="146" t="s">
        <v>372</v>
      </c>
      <c r="G130" s="143" t="str">
        <f>VLOOKUP(D130:D228,'Catálogo de actividades'!B99:E333,4,FALSE)</f>
        <v>15.2</v>
      </c>
      <c r="H130" s="144">
        <v>44819</v>
      </c>
      <c r="I130" s="46">
        <v>44910</v>
      </c>
      <c r="J130" s="46">
        <v>44819</v>
      </c>
      <c r="K130" s="44">
        <v>44859</v>
      </c>
      <c r="L130" s="36">
        <f ca="1">IF(OR(AND(ISNUMBER(J130),ISBLANK(K130)),AND(ISBLANK(J130),ISBLANK(K130)),AND(ISNUMBER(J130),ISNUMBER(K130)),),IF(OR(AND(ISBLANK(J130),ISBLANK(K130)),AND(J130&gt;Fecha!$A$1,ISBLANK(K130))),1,IF(AND(NOT(ISBLANK(J130)),NOT(ISBLANK(K130)),K130&lt;=I130),2,IF(AND(NOT(ISBLANK(J130)),NOT(ISBLANK(K130)),K130&gt;I130),3,IF(AND(NOT(ISBLANK(J130)),ISBLANK(K130),J130&lt;=Fecha!$A$1,I130&gt;=Fecha!$A$1),4,IF(AND(NOT(ISBLANK(J130)),ISBLANK(K130),J130&lt;=Fecha!$A$1,I130&lt;Fecha!$A$1),5,0))))),"ERROR")</f>
        <v>2</v>
      </c>
      <c r="M130" s="37" t="str">
        <f t="shared" ca="1" si="0"/>
        <v>Concluida dentro de plazo</v>
      </c>
      <c r="N130" s="38" t="s">
        <v>667</v>
      </c>
      <c r="O130" s="168" t="s">
        <v>668</v>
      </c>
      <c r="P130" s="40" t="s">
        <v>669</v>
      </c>
      <c r="Q130" s="40" t="s">
        <v>621</v>
      </c>
      <c r="R130" s="46">
        <v>44861</v>
      </c>
      <c r="S130" s="41"/>
      <c r="T130" s="40"/>
      <c r="U130" s="42"/>
      <c r="V130" s="40"/>
      <c r="W130" s="40"/>
    </row>
    <row r="131" spans="1:23" ht="60" customHeight="1" x14ac:dyDescent="0.3">
      <c r="A131" s="30">
        <v>1</v>
      </c>
      <c r="B131" s="31" t="s">
        <v>14</v>
      </c>
      <c r="C131" s="33" t="s">
        <v>368</v>
      </c>
      <c r="D131" s="33" t="s">
        <v>374</v>
      </c>
      <c r="E131" s="146" t="s">
        <v>86</v>
      </c>
      <c r="F131" s="146" t="s">
        <v>79</v>
      </c>
      <c r="G131" s="143" t="str">
        <f>VLOOKUP(D131:D228,'Catálogo de actividades'!B100:E334,4,FALSE)</f>
        <v>15.3</v>
      </c>
      <c r="H131" s="144">
        <v>44819</v>
      </c>
      <c r="I131" s="46">
        <v>44910</v>
      </c>
      <c r="J131" s="46">
        <v>44819</v>
      </c>
      <c r="K131" s="44">
        <v>44846</v>
      </c>
      <c r="L131" s="36">
        <f ca="1">IF(OR(AND(ISNUMBER(J131),ISBLANK(K131)),AND(ISBLANK(J131),ISBLANK(K131)),AND(ISNUMBER(J131),ISNUMBER(K131)),),IF(OR(AND(ISBLANK(J131),ISBLANK(K131)),AND(J131&gt;Fecha!$A$1,ISBLANK(K131))),1,IF(AND(NOT(ISBLANK(J131)),NOT(ISBLANK(K131)),K131&lt;=I131),2,IF(AND(NOT(ISBLANK(J131)),NOT(ISBLANK(K131)),K131&gt;I131),3,IF(AND(NOT(ISBLANK(J131)),ISBLANK(K131),J131&lt;=Fecha!$A$1,I131&gt;=Fecha!$A$1),4,IF(AND(NOT(ISBLANK(J131)),ISBLANK(K131),J131&lt;=Fecha!$A$1,I131&lt;Fecha!$A$1),5,0))))),"ERROR")</f>
        <v>2</v>
      </c>
      <c r="M131" s="37" t="str">
        <f t="shared" ca="1" si="0"/>
        <v>Concluida dentro de plazo</v>
      </c>
      <c r="N131" s="38" t="s">
        <v>670</v>
      </c>
      <c r="O131" s="39" t="s">
        <v>671</v>
      </c>
      <c r="P131" s="40"/>
      <c r="Q131" s="39" t="s">
        <v>672</v>
      </c>
      <c r="R131" s="40"/>
      <c r="S131" s="41"/>
      <c r="T131" s="40"/>
      <c r="U131" s="42"/>
      <c r="V131" s="40"/>
      <c r="W131" s="40"/>
    </row>
    <row r="132" spans="1:23" ht="28.8" x14ac:dyDescent="0.3">
      <c r="A132" s="30">
        <v>1</v>
      </c>
      <c r="B132" s="31" t="s">
        <v>14</v>
      </c>
      <c r="C132" s="32" t="s">
        <v>368</v>
      </c>
      <c r="D132" s="33" t="s">
        <v>376</v>
      </c>
      <c r="E132" s="55" t="s">
        <v>78</v>
      </c>
      <c r="F132" s="55" t="s">
        <v>377</v>
      </c>
      <c r="G132" s="143" t="str">
        <f>VLOOKUP(D132:D228,'Catálogo de actividades'!B100:E334,4,FALSE)</f>
        <v>15.4</v>
      </c>
      <c r="H132" s="48">
        <v>44864</v>
      </c>
      <c r="I132" s="35">
        <v>44910</v>
      </c>
      <c r="J132" s="43">
        <v>44864</v>
      </c>
      <c r="K132" s="44"/>
      <c r="L132" s="36">
        <f ca="1">IF(OR(AND(ISNUMBER(J132),ISBLANK(K132)),AND(ISBLANK(J132),ISBLANK(K132)),AND(ISNUMBER(J132),ISNUMBER(K132)),),IF(OR(AND(ISBLANK(J132),ISBLANK(K132)),AND(J132&gt;Fecha!$A$1,ISBLANK(K132))),1,IF(AND(NOT(ISBLANK(J132)),NOT(ISBLANK(K132)),K132&lt;=I132),2,IF(AND(NOT(ISBLANK(J132)),NOT(ISBLANK(K132)),K132&gt;I132),3,IF(AND(NOT(ISBLANK(J132)),ISBLANK(K132),J132&lt;=Fecha!$A$1,I132&gt;=Fecha!$A$1),4,IF(AND(NOT(ISBLANK(J132)),ISBLANK(K132),J132&lt;=Fecha!$A$1,I132&lt;Fecha!$A$1),5,0))))),"ERROR")</f>
        <v>4</v>
      </c>
      <c r="M132" s="36" t="str">
        <f t="shared" ca="1" si="0"/>
        <v>En proceso dentro de plazo</v>
      </c>
      <c r="N132" s="38" t="s">
        <v>618</v>
      </c>
      <c r="O132" s="40"/>
      <c r="P132" s="40"/>
      <c r="Q132" s="40"/>
      <c r="R132" s="40"/>
      <c r="S132" s="41"/>
      <c r="T132" s="40"/>
      <c r="U132" s="42"/>
      <c r="V132" s="40"/>
      <c r="W132" s="40"/>
    </row>
    <row r="133" spans="1:23" ht="14.4" x14ac:dyDescent="0.3">
      <c r="A133" s="30">
        <v>1</v>
      </c>
      <c r="B133" s="31" t="s">
        <v>14</v>
      </c>
      <c r="C133" s="32" t="s">
        <v>368</v>
      </c>
      <c r="D133" s="33" t="s">
        <v>379</v>
      </c>
      <c r="E133" s="55" t="s">
        <v>86</v>
      </c>
      <c r="F133" s="55" t="s">
        <v>79</v>
      </c>
      <c r="G133" s="143" t="str">
        <f>VLOOKUP(D133:D228,'Catálogo de actividades'!B101:E335,4,FALSE)</f>
        <v>15.5</v>
      </c>
      <c r="H133" s="48">
        <v>44879</v>
      </c>
      <c r="I133" s="163">
        <v>44926</v>
      </c>
      <c r="J133" s="56">
        <v>44879</v>
      </c>
      <c r="K133" s="44"/>
      <c r="L133" s="36">
        <f ca="1">IF(OR(AND(ISNUMBER(J133),ISBLANK(K133)),AND(ISBLANK(J133),ISBLANK(K133)),AND(ISNUMBER(J133),ISNUMBER(K133)),),IF(OR(AND(ISBLANK(J133),ISBLANK(K133)),AND(J133&gt;Fecha!$A$1,ISBLANK(K133))),1,IF(AND(NOT(ISBLANK(J133)),NOT(ISBLANK(K133)),K133&lt;=I133),2,IF(AND(NOT(ISBLANK(J133)),NOT(ISBLANK(K133)),K133&gt;I133),3,IF(AND(NOT(ISBLANK(J133)),ISBLANK(K133),J133&lt;=Fecha!$A$1,I133&gt;=Fecha!$A$1),4,IF(AND(NOT(ISBLANK(J133)),ISBLANK(K133),J133&lt;=Fecha!$A$1,I133&lt;Fecha!$A$1),5,0))))),"ERROR")</f>
        <v>4</v>
      </c>
      <c r="M133" s="36" t="str">
        <f t="shared" ca="1" si="0"/>
        <v>En proceso dentro de plazo</v>
      </c>
      <c r="N133" s="40"/>
      <c r="O133" s="40"/>
      <c r="P133" s="40"/>
      <c r="Q133" s="40"/>
      <c r="R133" s="40"/>
      <c r="S133" s="41"/>
      <c r="T133" s="40"/>
      <c r="U133" s="42"/>
      <c r="V133" s="40"/>
      <c r="W133" s="40"/>
    </row>
    <row r="134" spans="1:23" ht="43.2" x14ac:dyDescent="0.3">
      <c r="A134" s="30">
        <v>1</v>
      </c>
      <c r="B134" s="31" t="s">
        <v>14</v>
      </c>
      <c r="C134" s="32" t="s">
        <v>368</v>
      </c>
      <c r="D134" s="33" t="s">
        <v>381</v>
      </c>
      <c r="E134" s="55" t="s">
        <v>78</v>
      </c>
      <c r="F134" s="55" t="s">
        <v>377</v>
      </c>
      <c r="G134" s="143" t="str">
        <f>VLOOKUP(D134:D228,'Catálogo de actividades'!B103:E337,4,FALSE)</f>
        <v>15.6</v>
      </c>
      <c r="H134" s="48">
        <v>44972</v>
      </c>
      <c r="I134" s="48">
        <v>45061</v>
      </c>
      <c r="J134" s="43"/>
      <c r="K134" s="44"/>
      <c r="L134" s="36">
        <f ca="1">IF(OR(AND(ISNUMBER(J134),ISBLANK(K134)),AND(ISBLANK(J134),ISBLANK(K134)),AND(ISNUMBER(J134),ISNUMBER(K134)),),IF(OR(AND(ISBLANK(J134),ISBLANK(K134)),AND(J134&gt;Fecha!$A$1,ISBLANK(K134))),1,IF(AND(NOT(ISBLANK(J134)),NOT(ISBLANK(K134)),K134&lt;=I134),2,IF(AND(NOT(ISBLANK(J134)),NOT(ISBLANK(K134)),K134&gt;I134),3,IF(AND(NOT(ISBLANK(J134)),ISBLANK(K134),J134&lt;=Fecha!$A$1,I134&gt;=Fecha!$A$1),4,IF(AND(NOT(ISBLANK(J134)),ISBLANK(K134),J134&lt;=Fecha!$A$1,I134&lt;Fecha!$A$1),5,0))))),"ERROR")</f>
        <v>1</v>
      </c>
      <c r="M134" s="36" t="str">
        <f t="shared" ca="1" si="0"/>
        <v>Por iniciar</v>
      </c>
      <c r="N134" s="38"/>
      <c r="O134" s="168"/>
      <c r="P134" s="40"/>
      <c r="Q134" s="40"/>
      <c r="R134" s="40"/>
      <c r="S134" s="41"/>
      <c r="T134" s="40"/>
      <c r="U134" s="42"/>
      <c r="V134" s="40"/>
      <c r="W134" s="40"/>
    </row>
    <row r="135" spans="1:23" ht="57.6" x14ac:dyDescent="0.3">
      <c r="A135" s="30">
        <v>1</v>
      </c>
      <c r="B135" s="31" t="s">
        <v>14</v>
      </c>
      <c r="C135" s="32" t="s">
        <v>368</v>
      </c>
      <c r="D135" s="33" t="s">
        <v>383</v>
      </c>
      <c r="E135" s="55" t="s">
        <v>86</v>
      </c>
      <c r="F135" s="55" t="s">
        <v>79</v>
      </c>
      <c r="G135" s="143" t="str">
        <f>VLOOKUP(D135:D228,'Catálogo de actividades'!B104:E338,4,FALSE)</f>
        <v>15.7</v>
      </c>
      <c r="H135" s="48">
        <v>45070</v>
      </c>
      <c r="I135" s="35">
        <v>45093</v>
      </c>
      <c r="J135" s="43"/>
      <c r="K135" s="44"/>
      <c r="L135" s="36">
        <f ca="1">IF(OR(AND(ISNUMBER(J135),ISBLANK(K135)),AND(ISBLANK(J135),ISBLANK(K135)),AND(ISNUMBER(J135),ISNUMBER(K135)),),IF(OR(AND(ISBLANK(J135),ISBLANK(K135)),AND(J135&gt;Fecha!$A$1,ISBLANK(K135))),1,IF(AND(NOT(ISBLANK(J135)),NOT(ISBLANK(K135)),K135&lt;=I135),2,IF(AND(NOT(ISBLANK(J135)),NOT(ISBLANK(K135)),K135&gt;I135),3,IF(AND(NOT(ISBLANK(J135)),ISBLANK(K135),J135&lt;=Fecha!$A$1,I135&gt;=Fecha!$A$1),4,IF(AND(NOT(ISBLANK(J135)),ISBLANK(K135),J135&lt;=Fecha!$A$1,I135&lt;Fecha!$A$1),5,0))))),"ERROR")</f>
        <v>1</v>
      </c>
      <c r="M135" s="36" t="str">
        <f t="shared" ca="1" si="0"/>
        <v>Por iniciar</v>
      </c>
      <c r="N135" s="38"/>
      <c r="O135" s="168"/>
      <c r="P135" s="40"/>
      <c r="Q135" s="40"/>
      <c r="R135" s="40"/>
      <c r="S135" s="41"/>
      <c r="T135" s="40"/>
      <c r="U135" s="42"/>
      <c r="V135" s="40"/>
      <c r="W135" s="40"/>
    </row>
    <row r="136" spans="1:23" ht="43.2" x14ac:dyDescent="0.3">
      <c r="A136" s="30">
        <v>1</v>
      </c>
      <c r="B136" s="31" t="s">
        <v>14</v>
      </c>
      <c r="C136" s="32" t="s">
        <v>368</v>
      </c>
      <c r="D136" s="33" t="s">
        <v>385</v>
      </c>
      <c r="E136" s="55" t="s">
        <v>86</v>
      </c>
      <c r="F136" s="55" t="s">
        <v>279</v>
      </c>
      <c r="G136" s="143" t="str">
        <f>VLOOKUP(D136:D228,'Catálogo de actividades'!B104:E339,4,FALSE)</f>
        <v>15.8</v>
      </c>
      <c r="H136" s="48">
        <v>44986</v>
      </c>
      <c r="I136" s="35">
        <v>45015</v>
      </c>
      <c r="J136" s="43"/>
      <c r="K136" s="44"/>
      <c r="L136" s="36">
        <f ca="1">IF(OR(AND(ISNUMBER(J136),ISBLANK(K136)),AND(ISBLANK(J136),ISBLANK(K136)),AND(ISNUMBER(J136),ISNUMBER(K136)),),IF(OR(AND(ISBLANK(J136),ISBLANK(K136)),AND(J136&gt;Fecha!$A$1,ISBLANK(K136))),1,IF(AND(NOT(ISBLANK(J136)),NOT(ISBLANK(K136)),K136&lt;=I136),2,IF(AND(NOT(ISBLANK(J136)),NOT(ISBLANK(K136)),K136&gt;I136),3,IF(AND(NOT(ISBLANK(J136)),ISBLANK(K136),J136&lt;=Fecha!$A$1,I136&gt;=Fecha!$A$1),4,IF(AND(NOT(ISBLANK(J136)),ISBLANK(K136),J136&lt;=Fecha!$A$1,I136&lt;Fecha!$A$1),5,0))))),"ERROR")</f>
        <v>1</v>
      </c>
      <c r="M136" s="36" t="str">
        <f t="shared" ca="1" si="0"/>
        <v>Por iniciar</v>
      </c>
      <c r="N136" s="38"/>
      <c r="O136" s="168"/>
      <c r="P136" s="40"/>
      <c r="Q136" s="40"/>
      <c r="R136" s="40"/>
      <c r="S136" s="41"/>
      <c r="T136" s="40"/>
      <c r="U136" s="42"/>
      <c r="V136" s="40"/>
      <c r="W136" s="40"/>
    </row>
    <row r="137" spans="1:23" ht="72" x14ac:dyDescent="0.3">
      <c r="A137" s="30">
        <v>1</v>
      </c>
      <c r="B137" s="31" t="s">
        <v>14</v>
      </c>
      <c r="C137" s="32" t="s">
        <v>368</v>
      </c>
      <c r="D137" s="33" t="s">
        <v>387</v>
      </c>
      <c r="E137" s="55" t="s">
        <v>86</v>
      </c>
      <c r="F137" s="55" t="s">
        <v>100</v>
      </c>
      <c r="G137" s="143" t="str">
        <f>VLOOKUP(D137:D228,'Catálogo de actividades'!B105:E340,4,FALSE)</f>
        <v>15.9</v>
      </c>
      <c r="H137" s="48">
        <v>45039</v>
      </c>
      <c r="I137" s="35">
        <v>45056</v>
      </c>
      <c r="J137" s="43"/>
      <c r="K137" s="44"/>
      <c r="L137" s="36">
        <f ca="1">IF(OR(AND(ISNUMBER(J137),ISBLANK(K137)),AND(ISBLANK(J137),ISBLANK(K137)),AND(ISNUMBER(J137),ISNUMBER(K137)),),IF(OR(AND(ISBLANK(J137),ISBLANK(K137)),AND(J137&gt;Fecha!$A$1,ISBLANK(K137))),1,IF(AND(NOT(ISBLANK(J137)),NOT(ISBLANK(K137)),K137&lt;=I137),2,IF(AND(NOT(ISBLANK(J137)),NOT(ISBLANK(K137)),K137&gt;I137),3,IF(AND(NOT(ISBLANK(J137)),ISBLANK(K137),J137&lt;=Fecha!$A$1,I137&gt;=Fecha!$A$1),4,IF(AND(NOT(ISBLANK(J137)),ISBLANK(K137),J137&lt;=Fecha!$A$1,I137&lt;Fecha!$A$1),5,0))))),"ERROR")</f>
        <v>1</v>
      </c>
      <c r="M137" s="36" t="str">
        <f t="shared" ca="1" si="0"/>
        <v>Por iniciar</v>
      </c>
      <c r="N137" s="38"/>
      <c r="O137" s="168"/>
      <c r="P137" s="40"/>
      <c r="Q137" s="40"/>
      <c r="R137" s="40"/>
      <c r="S137" s="41"/>
      <c r="T137" s="40"/>
      <c r="U137" s="42"/>
      <c r="V137" s="40"/>
      <c r="W137" s="40"/>
    </row>
    <row r="138" spans="1:23" ht="28.8" x14ac:dyDescent="0.3">
      <c r="A138" s="30">
        <v>1</v>
      </c>
      <c r="B138" s="31" t="s">
        <v>14</v>
      </c>
      <c r="C138" s="32" t="s">
        <v>368</v>
      </c>
      <c r="D138" s="33" t="s">
        <v>389</v>
      </c>
      <c r="E138" s="55" t="s">
        <v>86</v>
      </c>
      <c r="F138" s="55" t="s">
        <v>279</v>
      </c>
      <c r="G138" s="143" t="str">
        <f>VLOOKUP(D138:D228,'Catálogo de actividades'!B105:E341,4,FALSE)</f>
        <v>15.10</v>
      </c>
      <c r="H138" s="48">
        <v>45063</v>
      </c>
      <c r="I138" s="35">
        <v>45066</v>
      </c>
      <c r="J138" s="43"/>
      <c r="K138" s="44"/>
      <c r="L138" s="36">
        <f ca="1">IF(OR(AND(ISNUMBER(J138),ISBLANK(K138)),AND(ISBLANK(J138),ISBLANK(K138)),AND(ISNUMBER(J138),ISNUMBER(K138)),),IF(OR(AND(ISBLANK(J138),ISBLANK(K138)),AND(J138&gt;Fecha!$A$1,ISBLANK(K138))),1,IF(AND(NOT(ISBLANK(J138)),NOT(ISBLANK(K138)),K138&lt;=I138),2,IF(AND(NOT(ISBLANK(J138)),NOT(ISBLANK(K138)),K138&gt;I138),3,IF(AND(NOT(ISBLANK(J138)),ISBLANK(K138),J138&lt;=Fecha!$A$1,I138&gt;=Fecha!$A$1),4,IF(AND(NOT(ISBLANK(J138)),ISBLANK(K138),J138&lt;=Fecha!$A$1,I138&lt;Fecha!$A$1),5,0))))),"ERROR")</f>
        <v>1</v>
      </c>
      <c r="M138" s="36" t="str">
        <f t="shared" ca="1" si="0"/>
        <v>Por iniciar</v>
      </c>
      <c r="N138" s="38"/>
      <c r="O138" s="168"/>
      <c r="P138" s="40"/>
      <c r="Q138" s="40"/>
      <c r="R138" s="40"/>
      <c r="S138" s="41"/>
      <c r="T138" s="40"/>
      <c r="U138" s="42"/>
      <c r="V138" s="40"/>
      <c r="W138" s="40"/>
    </row>
    <row r="139" spans="1:23" ht="28.8" x14ac:dyDescent="0.3">
      <c r="A139" s="30">
        <v>1</v>
      </c>
      <c r="B139" s="31" t="s">
        <v>14</v>
      </c>
      <c r="C139" s="32" t="s">
        <v>368</v>
      </c>
      <c r="D139" s="33" t="s">
        <v>391</v>
      </c>
      <c r="E139" s="55" t="s">
        <v>86</v>
      </c>
      <c r="F139" s="55" t="s">
        <v>279</v>
      </c>
      <c r="G139" s="143" t="str">
        <f>VLOOKUP(D139:D228,'Catálogo de actividades'!B106:E342,4,FALSE)</f>
        <v>15.11</v>
      </c>
      <c r="H139" s="48">
        <v>45063</v>
      </c>
      <c r="I139" s="35">
        <v>45072</v>
      </c>
      <c r="J139" s="43"/>
      <c r="K139" s="44"/>
      <c r="L139" s="36">
        <f ca="1">IF(OR(AND(ISNUMBER(J139),ISBLANK(K139)),AND(ISBLANK(J139),ISBLANK(K139)),AND(ISNUMBER(J139),ISNUMBER(K139)),),IF(OR(AND(ISBLANK(J139),ISBLANK(K139)),AND(J139&gt;Fecha!$A$1,ISBLANK(K139))),1,IF(AND(NOT(ISBLANK(J139)),NOT(ISBLANK(K139)),K139&lt;=I139),2,IF(AND(NOT(ISBLANK(J139)),NOT(ISBLANK(K139)),K139&gt;I139),3,IF(AND(NOT(ISBLANK(J139)),ISBLANK(K139),J139&lt;=Fecha!$A$1,I139&gt;=Fecha!$A$1),4,IF(AND(NOT(ISBLANK(J139)),ISBLANK(K139),J139&lt;=Fecha!$A$1,I139&lt;Fecha!$A$1),5,0))))),"ERROR")</f>
        <v>1</v>
      </c>
      <c r="M139" s="36" t="str">
        <f t="shared" ca="1" si="0"/>
        <v>Por iniciar</v>
      </c>
      <c r="N139" s="38"/>
      <c r="O139" s="168"/>
      <c r="P139" s="40"/>
      <c r="Q139" s="40"/>
      <c r="R139" s="40"/>
      <c r="S139" s="41"/>
      <c r="T139" s="40"/>
      <c r="U139" s="42"/>
      <c r="V139" s="40"/>
      <c r="W139" s="40"/>
    </row>
    <row r="140" spans="1:23" ht="28.8" x14ac:dyDescent="0.3">
      <c r="A140" s="30">
        <v>1</v>
      </c>
      <c r="B140" s="31" t="s">
        <v>14</v>
      </c>
      <c r="C140" s="32" t="s">
        <v>368</v>
      </c>
      <c r="D140" s="33" t="s">
        <v>393</v>
      </c>
      <c r="E140" s="55" t="s">
        <v>86</v>
      </c>
      <c r="F140" s="55" t="s">
        <v>100</v>
      </c>
      <c r="G140" s="143" t="str">
        <f>VLOOKUP(D140:D228,'Catálogo de actividades'!B126:E343,4,FALSE)</f>
        <v>15.12</v>
      </c>
      <c r="H140" s="48">
        <v>45075</v>
      </c>
      <c r="I140" s="35">
        <v>45079</v>
      </c>
      <c r="J140" s="43"/>
      <c r="K140" s="44"/>
      <c r="L140" s="36">
        <f ca="1">IF(OR(AND(ISNUMBER(J140),ISBLANK(K140)),AND(ISBLANK(J140),ISBLANK(K140)),AND(ISNUMBER(J140),ISNUMBER(K140)),),IF(OR(AND(ISBLANK(J140),ISBLANK(K140)),AND(J140&gt;Fecha!$A$1,ISBLANK(K140))),1,IF(AND(NOT(ISBLANK(J140)),NOT(ISBLANK(K140)),K140&lt;=I140),2,IF(AND(NOT(ISBLANK(J140)),NOT(ISBLANK(K140)),K140&gt;I140),3,IF(AND(NOT(ISBLANK(J140)),ISBLANK(K140),J140&lt;=Fecha!$A$1,I140&gt;=Fecha!$A$1),4,IF(AND(NOT(ISBLANK(J140)),ISBLANK(K140),J140&lt;=Fecha!$A$1,I140&lt;Fecha!$A$1),5,0))))),"ERROR")</f>
        <v>1</v>
      </c>
      <c r="M140" s="36" t="str">
        <f t="shared" ca="1" si="0"/>
        <v>Por iniciar</v>
      </c>
      <c r="N140" s="40"/>
      <c r="O140" s="168"/>
      <c r="P140" s="40"/>
      <c r="Q140" s="40"/>
      <c r="R140" s="40"/>
      <c r="S140" s="41"/>
      <c r="T140" s="40"/>
      <c r="U140" s="42"/>
      <c r="V140" s="40"/>
      <c r="W140" s="40"/>
    </row>
    <row r="141" spans="1:23" ht="28.8" x14ac:dyDescent="0.3">
      <c r="A141" s="30">
        <v>1</v>
      </c>
      <c r="B141" s="31" t="s">
        <v>14</v>
      </c>
      <c r="C141" s="32" t="s">
        <v>368</v>
      </c>
      <c r="D141" s="33" t="s">
        <v>395</v>
      </c>
      <c r="E141" s="55" t="s">
        <v>78</v>
      </c>
      <c r="F141" s="55" t="s">
        <v>372</v>
      </c>
      <c r="G141" s="143" t="str">
        <f>VLOOKUP(D141:D228,'Catálogo de actividades'!B126:E344,4,FALSE)</f>
        <v>15.13</v>
      </c>
      <c r="H141" s="48">
        <v>45103</v>
      </c>
      <c r="I141" s="35">
        <v>45107</v>
      </c>
      <c r="J141" s="43"/>
      <c r="K141" s="44"/>
      <c r="L141" s="36">
        <f ca="1">IF(OR(AND(ISNUMBER(J141),ISBLANK(K141)),AND(ISBLANK(J141),ISBLANK(K141)),AND(ISNUMBER(J141),ISNUMBER(K141)),),IF(OR(AND(ISBLANK(J141),ISBLANK(K141)),AND(J141&gt;Fecha!$A$1,ISBLANK(K141))),1,IF(AND(NOT(ISBLANK(J141)),NOT(ISBLANK(K141)),K141&lt;=I141),2,IF(AND(NOT(ISBLANK(J141)),NOT(ISBLANK(K141)),K141&gt;I141),3,IF(AND(NOT(ISBLANK(J141)),ISBLANK(K141),J141&lt;=Fecha!$A$1,I141&gt;=Fecha!$A$1),4,IF(AND(NOT(ISBLANK(J141)),ISBLANK(K141),J141&lt;=Fecha!$A$1,I141&lt;Fecha!$A$1),5,0))))),"ERROR")</f>
        <v>1</v>
      </c>
      <c r="M141" s="36" t="str">
        <f t="shared" ca="1" si="0"/>
        <v>Por iniciar</v>
      </c>
      <c r="N141" s="40"/>
      <c r="O141" s="168"/>
      <c r="P141" s="40"/>
      <c r="Q141" s="40"/>
      <c r="R141" s="40"/>
      <c r="S141" s="41"/>
      <c r="T141" s="40"/>
      <c r="U141" s="42"/>
      <c r="V141" s="40"/>
      <c r="W141" s="40"/>
    </row>
    <row r="142" spans="1:23" ht="43.2" x14ac:dyDescent="0.3">
      <c r="A142" s="30">
        <v>1</v>
      </c>
      <c r="B142" s="31" t="s">
        <v>14</v>
      </c>
      <c r="C142" s="32" t="s">
        <v>397</v>
      </c>
      <c r="D142" s="33" t="s">
        <v>398</v>
      </c>
      <c r="E142" s="55" t="s">
        <v>78</v>
      </c>
      <c r="F142" s="55" t="s">
        <v>79</v>
      </c>
      <c r="G142" s="143" t="str">
        <f>VLOOKUP(D142:D228,'Catálogo de actividades'!B126:E345,4,FALSE)</f>
        <v>16.1</v>
      </c>
      <c r="H142" s="48">
        <v>44774</v>
      </c>
      <c r="I142" s="35">
        <v>44804</v>
      </c>
      <c r="J142" s="35">
        <v>44774</v>
      </c>
      <c r="K142" s="44">
        <v>44858</v>
      </c>
      <c r="L142" s="36">
        <f ca="1">IF(OR(AND(ISNUMBER(J142),ISBLANK(K142)),AND(ISBLANK(J142),ISBLANK(K142)),AND(ISNUMBER(J142),ISNUMBER(K142)),),IF(OR(AND(ISBLANK(J142),ISBLANK(K142)),AND(J142&gt;Fecha!$A$1,ISBLANK(K142))),1,IF(AND(NOT(ISBLANK(J142)),NOT(ISBLANK(K142)),K142&lt;=I142),2,IF(AND(NOT(ISBLANK(J142)),NOT(ISBLANK(K142)),K142&gt;I142),3,IF(AND(NOT(ISBLANK(J142)),ISBLANK(K142),J142&lt;=Fecha!$A$1,I142&gt;=Fecha!$A$1),4,IF(AND(NOT(ISBLANK(J142)),ISBLANK(K142),J142&lt;=Fecha!$A$1,I142&lt;Fecha!$A$1),5,0))))),"ERROR")</f>
        <v>3</v>
      </c>
      <c r="M142" s="37" t="str">
        <f t="shared" ca="1" si="0"/>
        <v>Concluida fuera de plazo</v>
      </c>
      <c r="N142" s="38" t="s">
        <v>673</v>
      </c>
      <c r="O142" s="142" t="s">
        <v>674</v>
      </c>
      <c r="P142" s="40"/>
      <c r="Q142" s="40" t="s">
        <v>617</v>
      </c>
      <c r="R142" s="40"/>
      <c r="S142" s="41"/>
      <c r="T142" s="40"/>
      <c r="U142" s="42"/>
      <c r="V142" s="40"/>
      <c r="W142" s="40"/>
    </row>
    <row r="143" spans="1:23" ht="14.4" x14ac:dyDescent="0.3">
      <c r="A143" s="30">
        <v>1</v>
      </c>
      <c r="B143" s="31" t="s">
        <v>14</v>
      </c>
      <c r="C143" s="32" t="s">
        <v>397</v>
      </c>
      <c r="D143" s="33" t="s">
        <v>400</v>
      </c>
      <c r="E143" s="55" t="s">
        <v>78</v>
      </c>
      <c r="F143" s="55" t="s">
        <v>79</v>
      </c>
      <c r="G143" s="143" t="str">
        <f>VLOOKUP(D143:D228,'Catálogo de actividades'!B127:E346,4,FALSE)</f>
        <v>16.2</v>
      </c>
      <c r="H143" s="48">
        <v>44986</v>
      </c>
      <c r="I143" s="35">
        <v>45016</v>
      </c>
      <c r="J143" s="44"/>
      <c r="K143" s="44"/>
      <c r="L143" s="36">
        <f ca="1">IF(OR(AND(ISNUMBER(J143),ISBLANK(K143)),AND(ISBLANK(J143),ISBLANK(K143)),AND(ISNUMBER(J143),ISNUMBER(K143)),),IF(OR(AND(ISBLANK(J143),ISBLANK(K143)),AND(J143&gt;Fecha!$A$1,ISBLANK(K143))),1,IF(AND(NOT(ISBLANK(J143)),NOT(ISBLANK(K143)),K143&lt;=I143),2,IF(AND(NOT(ISBLANK(J143)),NOT(ISBLANK(K143)),K143&gt;I143),3,IF(AND(NOT(ISBLANK(J143)),ISBLANK(K143),J143&lt;=Fecha!$A$1,I143&gt;=Fecha!$A$1),4,IF(AND(NOT(ISBLANK(J143)),ISBLANK(K143),J143&lt;=Fecha!$A$1,I143&lt;Fecha!$A$1),5,0))))),"ERROR")</f>
        <v>1</v>
      </c>
      <c r="M143" s="36" t="str">
        <f t="shared" ca="1" si="0"/>
        <v>Por iniciar</v>
      </c>
      <c r="N143" s="40"/>
      <c r="O143" s="168"/>
      <c r="P143" s="40"/>
      <c r="Q143" s="40"/>
      <c r="R143" s="40"/>
      <c r="S143" s="41"/>
      <c r="T143" s="40"/>
      <c r="U143" s="42"/>
      <c r="V143" s="40"/>
      <c r="W143" s="40"/>
    </row>
    <row r="144" spans="1:23" ht="14.4" x14ac:dyDescent="0.3">
      <c r="A144" s="30">
        <v>1</v>
      </c>
      <c r="B144" s="31" t="s">
        <v>14</v>
      </c>
      <c r="C144" s="32" t="s">
        <v>397</v>
      </c>
      <c r="D144" s="33" t="s">
        <v>402</v>
      </c>
      <c r="E144" s="55" t="s">
        <v>78</v>
      </c>
      <c r="F144" s="55" t="s">
        <v>403</v>
      </c>
      <c r="G144" s="143" t="str">
        <f>VLOOKUP(D144:D228,'Catálogo de actividades'!B128:E347,4,FALSE)</f>
        <v>16.3</v>
      </c>
      <c r="H144" s="48">
        <v>44986</v>
      </c>
      <c r="I144" s="35">
        <v>45016</v>
      </c>
      <c r="J144" s="44"/>
      <c r="K144" s="44"/>
      <c r="L144" s="36">
        <f ca="1">IF(OR(AND(ISNUMBER(J144),ISBLANK(K144)),AND(ISBLANK(J144),ISBLANK(K144)),AND(ISNUMBER(J144),ISNUMBER(K144)),),IF(OR(AND(ISBLANK(J144),ISBLANK(K144)),AND(J144&gt;Fecha!$A$1,ISBLANK(K144))),1,IF(AND(NOT(ISBLANK(J144)),NOT(ISBLANK(K144)),K144&lt;=I144),2,IF(AND(NOT(ISBLANK(J144)),NOT(ISBLANK(K144)),K144&gt;I144),3,IF(AND(NOT(ISBLANK(J144)),ISBLANK(K144),J144&lt;=Fecha!$A$1,I144&gt;=Fecha!$A$1),4,IF(AND(NOT(ISBLANK(J144)),ISBLANK(K144),J144&lt;=Fecha!$A$1,I144&lt;Fecha!$A$1),5,0))))),"ERROR")</f>
        <v>1</v>
      </c>
      <c r="M144" s="36" t="str">
        <f t="shared" ca="1" si="0"/>
        <v>Por iniciar</v>
      </c>
      <c r="N144" s="40"/>
      <c r="O144" s="168"/>
      <c r="P144" s="40"/>
      <c r="Q144" s="40"/>
      <c r="R144" s="40"/>
      <c r="S144" s="41"/>
      <c r="T144" s="40"/>
      <c r="U144" s="42"/>
      <c r="V144" s="40"/>
      <c r="W144" s="40"/>
    </row>
    <row r="145" spans="1:23" ht="14.4" x14ac:dyDescent="0.3">
      <c r="A145" s="30">
        <v>1</v>
      </c>
      <c r="B145" s="31" t="s">
        <v>14</v>
      </c>
      <c r="C145" s="32" t="s">
        <v>397</v>
      </c>
      <c r="D145" s="33" t="s">
        <v>405</v>
      </c>
      <c r="E145" s="55" t="s">
        <v>78</v>
      </c>
      <c r="F145" s="55" t="s">
        <v>377</v>
      </c>
      <c r="G145" s="143" t="str">
        <f>VLOOKUP(D145:D228,'Catálogo de actividades'!B129:E348,4,FALSE)</f>
        <v>16.4</v>
      </c>
      <c r="H145" s="48">
        <v>45026</v>
      </c>
      <c r="I145" s="35">
        <v>45036</v>
      </c>
      <c r="J145" s="44"/>
      <c r="K145" s="44"/>
      <c r="L145" s="36">
        <f ca="1">IF(OR(AND(ISNUMBER(J145),ISBLANK(K145)),AND(ISBLANK(J145),ISBLANK(K145)),AND(ISNUMBER(J145),ISNUMBER(K145)),),IF(OR(AND(ISBLANK(J145),ISBLANK(K145)),AND(J145&gt;Fecha!$A$1,ISBLANK(K145))),1,IF(AND(NOT(ISBLANK(J145)),NOT(ISBLANK(K145)),K145&lt;=I145),2,IF(AND(NOT(ISBLANK(J145)),NOT(ISBLANK(K145)),K145&gt;I145),3,IF(AND(NOT(ISBLANK(J145)),ISBLANK(K145),J145&lt;=Fecha!$A$1,I145&gt;=Fecha!$A$1),4,IF(AND(NOT(ISBLANK(J145)),ISBLANK(K145),J145&lt;=Fecha!$A$1,I145&lt;Fecha!$A$1),5,0))))),"ERROR")</f>
        <v>1</v>
      </c>
      <c r="M145" s="36" t="str">
        <f t="shared" ca="1" si="0"/>
        <v>Por iniciar</v>
      </c>
      <c r="N145" s="40"/>
      <c r="O145" s="168"/>
      <c r="P145" s="40"/>
      <c r="Q145" s="40"/>
      <c r="R145" s="40"/>
      <c r="S145" s="41"/>
      <c r="T145" s="40"/>
      <c r="U145" s="42"/>
      <c r="V145" s="40"/>
      <c r="W145" s="40"/>
    </row>
    <row r="146" spans="1:23" ht="14.4" x14ac:dyDescent="0.3">
      <c r="A146" s="30">
        <v>1</v>
      </c>
      <c r="B146" s="31" t="s">
        <v>14</v>
      </c>
      <c r="C146" s="32" t="s">
        <v>397</v>
      </c>
      <c r="D146" s="33" t="s">
        <v>407</v>
      </c>
      <c r="E146" s="55" t="s">
        <v>82</v>
      </c>
      <c r="F146" s="55" t="s">
        <v>408</v>
      </c>
      <c r="G146" s="143" t="str">
        <f>VLOOKUP(D146:D228,'Catálogo de actividades'!B130:E349,4,FALSE)</f>
        <v>16.5</v>
      </c>
      <c r="H146" s="48">
        <v>45043</v>
      </c>
      <c r="I146" s="35">
        <v>45043</v>
      </c>
      <c r="J146" s="43"/>
      <c r="K146" s="44"/>
      <c r="L146" s="36">
        <f ca="1">IF(OR(AND(ISNUMBER(J146),ISBLANK(K146)),AND(ISBLANK(J146),ISBLANK(K146)),AND(ISNUMBER(J146),ISNUMBER(K146)),),IF(OR(AND(ISBLANK(J146),ISBLANK(K146)),AND(J146&gt;Fecha!$A$1,ISBLANK(K146))),1,IF(AND(NOT(ISBLANK(J146)),NOT(ISBLANK(K146)),K146&lt;=I146),2,IF(AND(NOT(ISBLANK(J146)),NOT(ISBLANK(K146)),K146&gt;I146),3,IF(AND(NOT(ISBLANK(J146)),ISBLANK(K146),J146&lt;=Fecha!$A$1,I146&gt;=Fecha!$A$1),4,IF(AND(NOT(ISBLANK(J146)),ISBLANK(K146),J146&lt;=Fecha!$A$1,I146&lt;Fecha!$A$1),5,0))))),"ERROR")</f>
        <v>1</v>
      </c>
      <c r="M146" s="36" t="str">
        <f t="shared" ca="1" si="0"/>
        <v>Por iniciar</v>
      </c>
      <c r="N146" s="40"/>
      <c r="O146" s="168"/>
      <c r="P146" s="40"/>
      <c r="Q146" s="40"/>
      <c r="R146" s="40"/>
      <c r="S146" s="41"/>
      <c r="T146" s="40"/>
      <c r="U146" s="42"/>
      <c r="V146" s="40"/>
      <c r="W146" s="40"/>
    </row>
    <row r="147" spans="1:23" ht="14.4" x14ac:dyDescent="0.3">
      <c r="A147" s="30">
        <v>1</v>
      </c>
      <c r="B147" s="31" t="s">
        <v>14</v>
      </c>
      <c r="C147" s="32" t="s">
        <v>397</v>
      </c>
      <c r="D147" s="33" t="s">
        <v>410</v>
      </c>
      <c r="E147" s="55" t="s">
        <v>82</v>
      </c>
      <c r="F147" s="55" t="s">
        <v>408</v>
      </c>
      <c r="G147" s="143" t="str">
        <f>VLOOKUP(D147:D228,'Catálogo de actividades'!B132:E350,4,FALSE)</f>
        <v>16.6</v>
      </c>
      <c r="H147" s="151">
        <v>45053</v>
      </c>
      <c r="I147" s="57">
        <v>45053</v>
      </c>
      <c r="J147" s="43"/>
      <c r="K147" s="44"/>
      <c r="L147" s="36">
        <f ca="1">IF(OR(AND(ISNUMBER(J147),ISBLANK(K147)),AND(ISBLANK(J147),ISBLANK(K147)),AND(ISNUMBER(J147),ISNUMBER(K147)),),IF(OR(AND(ISBLANK(J147),ISBLANK(K147)),AND(J147&gt;Fecha!$A$1,ISBLANK(K147))),1,IF(AND(NOT(ISBLANK(J147)),NOT(ISBLANK(K147)),K147&lt;=I147),2,IF(AND(NOT(ISBLANK(J147)),NOT(ISBLANK(K147)),K147&gt;I147),3,IF(AND(NOT(ISBLANK(J147)),ISBLANK(K147),J147&lt;=Fecha!$A$1,I147&gt;=Fecha!$A$1),4,IF(AND(NOT(ISBLANK(J147)),ISBLANK(K147),J147&lt;=Fecha!$A$1,I147&lt;Fecha!$A$1),5,0))))),"ERROR")</f>
        <v>1</v>
      </c>
      <c r="M147" s="36" t="str">
        <f t="shared" ca="1" si="0"/>
        <v>Por iniciar</v>
      </c>
      <c r="N147" s="40"/>
      <c r="O147" s="168"/>
      <c r="P147" s="40"/>
      <c r="Q147" s="40"/>
      <c r="R147" s="40"/>
      <c r="S147" s="41"/>
      <c r="T147" s="40" t="s">
        <v>621</v>
      </c>
      <c r="U147" s="42">
        <v>44862</v>
      </c>
      <c r="V147" s="40"/>
      <c r="W147" s="40"/>
    </row>
    <row r="148" spans="1:23" ht="14.4" x14ac:dyDescent="0.3">
      <c r="A148" s="30">
        <v>1</v>
      </c>
      <c r="B148" s="31" t="s">
        <v>14</v>
      </c>
      <c r="C148" s="32" t="s">
        <v>397</v>
      </c>
      <c r="D148" s="33" t="s">
        <v>412</v>
      </c>
      <c r="E148" s="55" t="s">
        <v>82</v>
      </c>
      <c r="F148" s="55" t="s">
        <v>408</v>
      </c>
      <c r="G148" s="143" t="str">
        <f>VLOOKUP(D148:D228,'Catálogo de actividades'!B133:E351,4,FALSE)</f>
        <v>16.7</v>
      </c>
      <c r="H148" s="48">
        <v>45067</v>
      </c>
      <c r="I148" s="35">
        <v>45067</v>
      </c>
      <c r="J148" s="44"/>
      <c r="K148" s="44"/>
      <c r="L148" s="36">
        <f ca="1">IF(OR(AND(ISNUMBER(J148),ISBLANK(K148)),AND(ISBLANK(J148),ISBLANK(K148)),AND(ISNUMBER(J148),ISNUMBER(K148)),),IF(OR(AND(ISBLANK(J148),ISBLANK(K148)),AND(J148&gt;Fecha!$A$1,ISBLANK(K148))),1,IF(AND(NOT(ISBLANK(J148)),NOT(ISBLANK(K148)),K148&lt;=I148),2,IF(AND(NOT(ISBLANK(J148)),NOT(ISBLANK(K148)),K148&gt;I148),3,IF(AND(NOT(ISBLANK(J148)),ISBLANK(K148),J148&lt;=Fecha!$A$1,I148&gt;=Fecha!$A$1),4,IF(AND(NOT(ISBLANK(J148)),ISBLANK(K148),J148&lt;=Fecha!$A$1,I148&lt;Fecha!$A$1),5,0))))),"ERROR")</f>
        <v>1</v>
      </c>
      <c r="M148" s="36" t="str">
        <f t="shared" ca="1" si="0"/>
        <v>Por iniciar</v>
      </c>
      <c r="N148" s="40"/>
      <c r="O148" s="168"/>
      <c r="P148" s="40"/>
      <c r="Q148" s="40"/>
      <c r="R148" s="40"/>
      <c r="S148" s="41"/>
      <c r="T148" s="40"/>
      <c r="U148" s="42"/>
      <c r="V148" s="40"/>
      <c r="W148" s="40"/>
    </row>
    <row r="149" spans="1:23" ht="14.4" x14ac:dyDescent="0.3">
      <c r="A149" s="30">
        <v>1</v>
      </c>
      <c r="B149" s="31" t="s">
        <v>14</v>
      </c>
      <c r="C149" s="32" t="s">
        <v>397</v>
      </c>
      <c r="D149" s="58" t="s">
        <v>397</v>
      </c>
      <c r="E149" s="55" t="s">
        <v>86</v>
      </c>
      <c r="F149" s="55" t="s">
        <v>279</v>
      </c>
      <c r="G149" s="143" t="str">
        <f>VLOOKUP(D149:D228,'Catálogo de actividades'!B135:E352,4,FALSE)</f>
        <v>16.8</v>
      </c>
      <c r="H149" s="152">
        <v>45081</v>
      </c>
      <c r="I149" s="59">
        <v>45081</v>
      </c>
      <c r="J149" s="44"/>
      <c r="K149" s="44"/>
      <c r="L149" s="36">
        <f ca="1">IF(OR(AND(ISNUMBER(J149),ISBLANK(K149)),AND(ISBLANK(J149),ISBLANK(K149)),AND(ISNUMBER(J149),ISNUMBER(K149)),),IF(OR(AND(ISBLANK(J149),ISBLANK(K149)),AND(J149&gt;Fecha!$A$1,ISBLANK(K149))),1,IF(AND(NOT(ISBLANK(J149)),NOT(ISBLANK(K149)),K149&lt;=I149),2,IF(AND(NOT(ISBLANK(J149)),NOT(ISBLANK(K149)),K149&gt;I149),3,IF(AND(NOT(ISBLANK(J149)),ISBLANK(K149),J149&lt;=Fecha!$A$1,I149&gt;=Fecha!$A$1),4,IF(AND(NOT(ISBLANK(J149)),ISBLANK(K149),J149&lt;=Fecha!$A$1,I149&lt;Fecha!$A$1),5,0))))),"ERROR")</f>
        <v>1</v>
      </c>
      <c r="M149" s="36" t="str">
        <f t="shared" ca="1" si="0"/>
        <v>Por iniciar</v>
      </c>
      <c r="N149" s="40"/>
      <c r="O149" s="168"/>
      <c r="P149" s="40"/>
      <c r="Q149" s="40"/>
      <c r="R149" s="40"/>
      <c r="S149" s="41"/>
      <c r="T149" s="40"/>
      <c r="U149" s="42"/>
      <c r="V149" s="40"/>
      <c r="W149" s="40"/>
    </row>
    <row r="150" spans="1:23" ht="28.8" x14ac:dyDescent="0.3">
      <c r="A150" s="30">
        <v>1</v>
      </c>
      <c r="B150" s="31" t="s">
        <v>14</v>
      </c>
      <c r="C150" s="32" t="s">
        <v>415</v>
      </c>
      <c r="D150" s="33" t="s">
        <v>416</v>
      </c>
      <c r="E150" s="55" t="s">
        <v>86</v>
      </c>
      <c r="F150" s="55" t="s">
        <v>279</v>
      </c>
      <c r="G150" s="143" t="str">
        <f>VLOOKUP(D150:D228,'Catálogo de actividades'!B134:E353,4,FALSE)</f>
        <v>17.1</v>
      </c>
      <c r="H150" s="48">
        <v>44958</v>
      </c>
      <c r="I150" s="35">
        <v>44985</v>
      </c>
      <c r="J150" s="43"/>
      <c r="K150" s="44"/>
      <c r="L150" s="36">
        <f ca="1">IF(OR(AND(ISNUMBER(J150),ISBLANK(K150)),AND(ISBLANK(J150),ISBLANK(K150)),AND(ISNUMBER(J150),ISNUMBER(K150)),),IF(OR(AND(ISBLANK(J150),ISBLANK(K150)),AND(J150&gt;Fecha!$A$1,ISBLANK(K150))),1,IF(AND(NOT(ISBLANK(J150)),NOT(ISBLANK(K150)),K150&lt;=I150),2,IF(AND(NOT(ISBLANK(J150)),NOT(ISBLANK(K150)),K150&gt;I150),3,IF(AND(NOT(ISBLANK(J150)),ISBLANK(K150),J150&lt;=Fecha!$A$1,I150&gt;=Fecha!$A$1),4,IF(AND(NOT(ISBLANK(J150)),ISBLANK(K150),J150&lt;=Fecha!$A$1,I150&lt;Fecha!$A$1),5,0))))),"ERROR")</f>
        <v>1</v>
      </c>
      <c r="M150" s="36" t="str">
        <f t="shared" ca="1" si="0"/>
        <v>Por iniciar</v>
      </c>
      <c r="N150" s="38"/>
      <c r="O150" s="168"/>
      <c r="P150" s="40"/>
      <c r="Q150" s="40"/>
      <c r="R150" s="40"/>
      <c r="S150" s="41"/>
      <c r="T150" s="40"/>
      <c r="U150" s="42"/>
      <c r="V150" s="40"/>
      <c r="W150" s="40"/>
    </row>
    <row r="151" spans="1:23" ht="57.6" x14ac:dyDescent="0.3">
      <c r="A151" s="30">
        <v>1</v>
      </c>
      <c r="B151" s="31" t="s">
        <v>14</v>
      </c>
      <c r="C151" s="32" t="s">
        <v>415</v>
      </c>
      <c r="D151" s="60" t="s">
        <v>418</v>
      </c>
      <c r="E151" s="55" t="s">
        <v>82</v>
      </c>
      <c r="F151" s="55" t="s">
        <v>419</v>
      </c>
      <c r="G151" s="143" t="str">
        <f>VLOOKUP(D151:D228,'Catálogo de actividades'!B136:E354,4,FALSE)</f>
        <v>17.2</v>
      </c>
      <c r="H151" s="48">
        <v>44986</v>
      </c>
      <c r="I151" s="35">
        <v>45003</v>
      </c>
      <c r="J151" s="43"/>
      <c r="K151" s="44"/>
      <c r="L151" s="36">
        <f ca="1">IF(OR(AND(ISNUMBER(J151),ISBLANK(K151)),AND(ISBLANK(J151),ISBLANK(K151)),AND(ISNUMBER(J151),ISNUMBER(K151)),),IF(OR(AND(ISBLANK(J151),ISBLANK(K151)),AND(J151&gt;Fecha!$A$1,ISBLANK(K151))),1,IF(AND(NOT(ISBLANK(J151)),NOT(ISBLANK(K151)),K151&lt;=I151),2,IF(AND(NOT(ISBLANK(J151)),NOT(ISBLANK(K151)),K151&gt;I151),3,IF(AND(NOT(ISBLANK(J151)),ISBLANK(K151),J151&lt;=Fecha!$A$1,I151&gt;=Fecha!$A$1),4,IF(AND(NOT(ISBLANK(J151)),ISBLANK(K151),J151&lt;=Fecha!$A$1,I151&lt;Fecha!$A$1),5,0))))),"ERROR")</f>
        <v>1</v>
      </c>
      <c r="M151" s="36" t="str">
        <f t="shared" ca="1" si="0"/>
        <v>Por iniciar</v>
      </c>
      <c r="N151" s="40"/>
      <c r="O151" s="168"/>
      <c r="P151" s="40"/>
      <c r="Q151" s="40"/>
      <c r="R151" s="40"/>
      <c r="S151" s="41"/>
      <c r="T151" s="40"/>
      <c r="U151" s="42"/>
      <c r="V151" s="40"/>
      <c r="W151" s="40"/>
    </row>
    <row r="152" spans="1:23" ht="57.6" x14ac:dyDescent="0.3">
      <c r="A152" s="30">
        <v>1</v>
      </c>
      <c r="B152" s="31" t="s">
        <v>14</v>
      </c>
      <c r="C152" s="32" t="s">
        <v>415</v>
      </c>
      <c r="D152" s="60" t="s">
        <v>421</v>
      </c>
      <c r="E152" s="55" t="s">
        <v>86</v>
      </c>
      <c r="F152" s="55" t="s">
        <v>100</v>
      </c>
      <c r="G152" s="143" t="str">
        <f>VLOOKUP(D152:D228,'Catálogo de actividades'!B137:E355,4,FALSE)</f>
        <v>17.3</v>
      </c>
      <c r="H152" s="48">
        <v>44986</v>
      </c>
      <c r="I152" s="35">
        <v>45016</v>
      </c>
      <c r="J152" s="43"/>
      <c r="K152" s="44"/>
      <c r="L152" s="36">
        <f ca="1">IF(OR(AND(ISNUMBER(J152),ISBLANK(K152)),AND(ISBLANK(J152),ISBLANK(K152)),AND(ISNUMBER(J152),ISNUMBER(K152)),),IF(OR(AND(ISBLANK(J152),ISBLANK(K152)),AND(J152&gt;Fecha!$A$1,ISBLANK(K152))),1,IF(AND(NOT(ISBLANK(J152)),NOT(ISBLANK(K152)),K152&lt;=I152),2,IF(AND(NOT(ISBLANK(J152)),NOT(ISBLANK(K152)),K152&gt;I152),3,IF(AND(NOT(ISBLANK(J152)),ISBLANK(K152),J152&lt;=Fecha!$A$1,I152&gt;=Fecha!$A$1),4,IF(AND(NOT(ISBLANK(J152)),ISBLANK(K152),J152&lt;=Fecha!$A$1,I152&lt;Fecha!$A$1),5,0))))),"ERROR")</f>
        <v>1</v>
      </c>
      <c r="M152" s="36" t="str">
        <f t="shared" ca="1" si="0"/>
        <v>Por iniciar</v>
      </c>
      <c r="N152" s="38"/>
      <c r="O152" s="168"/>
      <c r="P152" s="40"/>
      <c r="Q152" s="40"/>
      <c r="R152" s="40"/>
      <c r="S152" s="41"/>
      <c r="T152" s="40"/>
      <c r="U152" s="42"/>
      <c r="V152" s="40"/>
      <c r="W152" s="40"/>
    </row>
    <row r="153" spans="1:23" ht="28.8" x14ac:dyDescent="0.3">
      <c r="A153" s="30">
        <v>1</v>
      </c>
      <c r="B153" s="31" t="s">
        <v>14</v>
      </c>
      <c r="C153" s="32" t="s">
        <v>415</v>
      </c>
      <c r="D153" s="33" t="s">
        <v>423</v>
      </c>
      <c r="E153" s="55" t="s">
        <v>86</v>
      </c>
      <c r="F153" s="55" t="s">
        <v>279</v>
      </c>
      <c r="G153" s="143" t="str">
        <f>VLOOKUP(D153:D228,'Catálogo de actividades'!B138:E356,4,FALSE)</f>
        <v>17.4</v>
      </c>
      <c r="H153" s="48">
        <v>44986</v>
      </c>
      <c r="I153" s="46">
        <v>45015</v>
      </c>
      <c r="J153" s="43"/>
      <c r="K153" s="44"/>
      <c r="L153" s="36">
        <f ca="1">IF(OR(AND(ISNUMBER(J153),ISBLANK(K153)),AND(ISBLANK(J153),ISBLANK(K153)),AND(ISNUMBER(J153),ISNUMBER(K153)),),IF(OR(AND(ISBLANK(J153),ISBLANK(K153)),AND(J153&gt;Fecha!$A$1,ISBLANK(K153))),1,IF(AND(NOT(ISBLANK(J153)),NOT(ISBLANK(K153)),K153&lt;=I153),2,IF(AND(NOT(ISBLANK(J153)),NOT(ISBLANK(K153)),K153&gt;I153),3,IF(AND(NOT(ISBLANK(J153)),ISBLANK(K153),J153&lt;=Fecha!$A$1,I153&gt;=Fecha!$A$1),4,IF(AND(NOT(ISBLANK(J153)),ISBLANK(K153),J153&lt;=Fecha!$A$1,I153&lt;Fecha!$A$1),5,0))))),"ERROR")</f>
        <v>1</v>
      </c>
      <c r="M153" s="36" t="str">
        <f t="shared" ca="1" si="0"/>
        <v>Por iniciar</v>
      </c>
      <c r="N153" s="38"/>
      <c r="O153" s="168"/>
      <c r="P153" s="40"/>
      <c r="Q153" s="40"/>
      <c r="R153" s="40"/>
      <c r="S153" s="41"/>
      <c r="T153" s="40"/>
      <c r="U153" s="42"/>
      <c r="V153" s="40"/>
      <c r="W153" s="40"/>
    </row>
    <row r="154" spans="1:23" ht="43.2" x14ac:dyDescent="0.3">
      <c r="A154" s="30">
        <v>1</v>
      </c>
      <c r="B154" s="31" t="s">
        <v>14</v>
      </c>
      <c r="C154" s="32" t="s">
        <v>415</v>
      </c>
      <c r="D154" s="38" t="s">
        <v>425</v>
      </c>
      <c r="E154" s="55" t="s">
        <v>82</v>
      </c>
      <c r="F154" s="55" t="s">
        <v>419</v>
      </c>
      <c r="G154" s="143" t="str">
        <f>VLOOKUP(D154:D229,'Catálogo de actividades'!B139:E357,4,FALSE)</f>
        <v>17.5</v>
      </c>
      <c r="H154" s="144">
        <v>45012</v>
      </c>
      <c r="I154" s="46">
        <v>45016</v>
      </c>
      <c r="J154" s="43"/>
      <c r="K154" s="44"/>
      <c r="L154" s="36">
        <f ca="1">IF(OR(AND(ISNUMBER(J154),ISBLANK(K154)),AND(ISBLANK(J154),ISBLANK(K154)),AND(ISNUMBER(J154),ISNUMBER(K154)),),IF(OR(AND(ISBLANK(J154),ISBLANK(K154)),AND(J154&gt;Fecha!$A$1,ISBLANK(K154))),1,IF(AND(NOT(ISBLANK(J154)),NOT(ISBLANK(K154)),K154&lt;=I154),2,IF(AND(NOT(ISBLANK(J154)),NOT(ISBLANK(K154)),K154&gt;I154),3,IF(AND(NOT(ISBLANK(J154)),ISBLANK(K154),J154&lt;=Fecha!$A$1,I154&gt;=Fecha!$A$1),4,IF(AND(NOT(ISBLANK(J154)),ISBLANK(K154),J154&lt;=Fecha!$A$1,I154&lt;Fecha!$A$1),5,0))))),"ERROR")</f>
        <v>1</v>
      </c>
      <c r="M154" s="36" t="str">
        <f t="shared" ca="1" si="0"/>
        <v>Por iniciar</v>
      </c>
      <c r="N154" s="38"/>
      <c r="O154" s="168"/>
      <c r="P154" s="40"/>
      <c r="Q154" s="40"/>
      <c r="R154" s="40"/>
      <c r="S154" s="41"/>
      <c r="T154" s="40"/>
      <c r="U154" s="42"/>
      <c r="V154" s="40"/>
      <c r="W154" s="40"/>
    </row>
    <row r="155" spans="1:23" ht="57.6" x14ac:dyDescent="0.3">
      <c r="A155" s="30">
        <v>1</v>
      </c>
      <c r="B155" s="31" t="s">
        <v>14</v>
      </c>
      <c r="C155" s="32" t="s">
        <v>415</v>
      </c>
      <c r="D155" s="33" t="s">
        <v>427</v>
      </c>
      <c r="E155" s="55" t="s">
        <v>78</v>
      </c>
      <c r="F155" s="55" t="s">
        <v>428</v>
      </c>
      <c r="G155" s="143" t="str">
        <f>VLOOKUP(D155:D228,'Catálogo de actividades'!B140:E358,4,FALSE)</f>
        <v>17.6</v>
      </c>
      <c r="H155" s="144">
        <v>45012</v>
      </c>
      <c r="I155" s="46">
        <v>45016</v>
      </c>
      <c r="J155" s="43"/>
      <c r="K155" s="44"/>
      <c r="L155" s="36">
        <f ca="1">IF(OR(AND(ISNUMBER(J155),ISBLANK(K155)),AND(ISBLANK(J155),ISBLANK(K155)),AND(ISNUMBER(J155),ISNUMBER(K155)),),IF(OR(AND(ISBLANK(J155),ISBLANK(K155)),AND(J155&gt;Fecha!$A$1,ISBLANK(K155))),1,IF(AND(NOT(ISBLANK(J155)),NOT(ISBLANK(K155)),K155&lt;=I155),2,IF(AND(NOT(ISBLANK(J155)),NOT(ISBLANK(K155)),K155&gt;I155),3,IF(AND(NOT(ISBLANK(J155)),ISBLANK(K155),J155&lt;=Fecha!$A$1,I155&gt;=Fecha!$A$1),4,IF(AND(NOT(ISBLANK(J155)),ISBLANK(K155),J155&lt;=Fecha!$A$1,I155&lt;Fecha!$A$1),5,0))))),"ERROR")</f>
        <v>1</v>
      </c>
      <c r="M155" s="36" t="str">
        <f t="shared" ca="1" si="0"/>
        <v>Por iniciar</v>
      </c>
      <c r="N155" s="38"/>
      <c r="O155" s="168"/>
      <c r="P155" s="40"/>
      <c r="Q155" s="40"/>
      <c r="R155" s="40"/>
      <c r="S155" s="41"/>
      <c r="T155" s="40"/>
      <c r="U155" s="42"/>
      <c r="V155" s="40"/>
      <c r="W155" s="40"/>
    </row>
    <row r="156" spans="1:23" ht="43.2" x14ac:dyDescent="0.3">
      <c r="A156" s="30">
        <v>1</v>
      </c>
      <c r="B156" s="31" t="s">
        <v>14</v>
      </c>
      <c r="C156" s="145" t="s">
        <v>415</v>
      </c>
      <c r="D156" s="33" t="s">
        <v>430</v>
      </c>
      <c r="E156" s="146" t="s">
        <v>82</v>
      </c>
      <c r="F156" s="146" t="s">
        <v>419</v>
      </c>
      <c r="G156" s="143" t="str">
        <f>VLOOKUP(D156:D228,'Catálogo de actividades'!B141:E359,4,FALSE)</f>
        <v>17.7</v>
      </c>
      <c r="H156" s="144">
        <v>45019</v>
      </c>
      <c r="I156" s="46">
        <v>45023</v>
      </c>
      <c r="J156" s="43"/>
      <c r="K156" s="44"/>
      <c r="L156" s="36">
        <f ca="1">IF(OR(AND(ISNUMBER(J156),ISBLANK(K156)),AND(ISBLANK(J156),ISBLANK(K156)),AND(ISNUMBER(J156),ISNUMBER(K156)),),IF(OR(AND(ISBLANK(J156),ISBLANK(K156)),AND(J156&gt;Fecha!$A$1,ISBLANK(K156))),1,IF(AND(NOT(ISBLANK(J156)),NOT(ISBLANK(K156)),K156&lt;=I156),2,IF(AND(NOT(ISBLANK(J156)),NOT(ISBLANK(K156)),K156&gt;I156),3,IF(AND(NOT(ISBLANK(J156)),ISBLANK(K156),J156&lt;=Fecha!$A$1,I156&gt;=Fecha!$A$1),4,IF(AND(NOT(ISBLANK(J156)),ISBLANK(K156),J156&lt;=Fecha!$A$1,I156&lt;Fecha!$A$1),5,0))))),"ERROR")</f>
        <v>1</v>
      </c>
      <c r="M156" s="36" t="str">
        <f t="shared" ca="1" si="0"/>
        <v>Por iniciar</v>
      </c>
      <c r="N156" s="38"/>
      <c r="O156" s="168"/>
      <c r="P156" s="40"/>
      <c r="Q156" s="40"/>
      <c r="R156" s="40"/>
      <c r="S156" s="41"/>
      <c r="T156" s="40"/>
      <c r="U156" s="42"/>
      <c r="V156" s="40"/>
      <c r="W156" s="40"/>
    </row>
    <row r="157" spans="1:23" ht="14.4" x14ac:dyDescent="0.3">
      <c r="A157" s="30">
        <v>1</v>
      </c>
      <c r="B157" s="31" t="s">
        <v>14</v>
      </c>
      <c r="C157" s="32" t="s">
        <v>432</v>
      </c>
      <c r="D157" s="33" t="s">
        <v>433</v>
      </c>
      <c r="E157" s="55" t="s">
        <v>78</v>
      </c>
      <c r="F157" s="55" t="s">
        <v>111</v>
      </c>
      <c r="G157" s="143" t="str">
        <f>VLOOKUP(D157:D228,'Catálogo de actividades'!B141:E359,4,FALSE)</f>
        <v>18.1</v>
      </c>
      <c r="H157" s="48">
        <v>45000</v>
      </c>
      <c r="I157" s="35">
        <v>45016</v>
      </c>
      <c r="J157" s="43"/>
      <c r="K157" s="44"/>
      <c r="L157" s="36">
        <f ca="1">IF(OR(AND(ISNUMBER(J157),ISBLANK(K157)),AND(ISBLANK(J157),ISBLANK(K157)),AND(ISNUMBER(J157),ISNUMBER(K157)),),IF(OR(AND(ISBLANK(J157),ISBLANK(K157)),AND(J157&gt;Fecha!$A$1,ISBLANK(K157))),1,IF(AND(NOT(ISBLANK(J157)),NOT(ISBLANK(K157)),K157&lt;=I157),2,IF(AND(NOT(ISBLANK(J157)),NOT(ISBLANK(K157)),K157&gt;I157),3,IF(AND(NOT(ISBLANK(J157)),ISBLANK(K157),J157&lt;=Fecha!$A$1,I157&gt;=Fecha!$A$1),4,IF(AND(NOT(ISBLANK(J157)),ISBLANK(K157),J157&lt;=Fecha!$A$1,I157&lt;Fecha!$A$1),5,0))))),"ERROR")</f>
        <v>1</v>
      </c>
      <c r="M157" s="36" t="str">
        <f t="shared" ca="1" si="0"/>
        <v>Por iniciar</v>
      </c>
      <c r="N157" s="38"/>
      <c r="O157" s="54"/>
      <c r="P157" s="38"/>
      <c r="Q157" s="40"/>
      <c r="R157" s="40"/>
      <c r="S157" s="41"/>
      <c r="T157" s="40"/>
      <c r="U157" s="42"/>
      <c r="V157" s="40"/>
      <c r="W157" s="40"/>
    </row>
    <row r="158" spans="1:23" ht="14.4" x14ac:dyDescent="0.3">
      <c r="A158" s="30">
        <v>1</v>
      </c>
      <c r="B158" s="31" t="s">
        <v>14</v>
      </c>
      <c r="C158" s="32" t="s">
        <v>432</v>
      </c>
      <c r="D158" s="33" t="s">
        <v>435</v>
      </c>
      <c r="E158" s="55" t="s">
        <v>86</v>
      </c>
      <c r="F158" s="55" t="s">
        <v>79</v>
      </c>
      <c r="G158" s="143" t="str">
        <f>VLOOKUP(D158:D228,'Catálogo de actividades'!B142:E360,4,FALSE)</f>
        <v>18.2</v>
      </c>
      <c r="H158" s="48">
        <v>45017</v>
      </c>
      <c r="I158" s="35">
        <v>45031</v>
      </c>
      <c r="J158" s="44"/>
      <c r="K158" s="44"/>
      <c r="L158" s="36">
        <f ca="1">IF(OR(AND(ISNUMBER(J158),ISBLANK(K158)),AND(ISBLANK(J158),ISBLANK(K158)),AND(ISNUMBER(J158),ISNUMBER(K158)),),IF(OR(AND(ISBLANK(J158),ISBLANK(K158)),AND(J158&gt;Fecha!$A$1,ISBLANK(K158))),1,IF(AND(NOT(ISBLANK(J158)),NOT(ISBLANK(K158)),K158&lt;=I158),2,IF(AND(NOT(ISBLANK(J158)),NOT(ISBLANK(K158)),K158&gt;I158),3,IF(AND(NOT(ISBLANK(J158)),ISBLANK(K158),J158&lt;=Fecha!$A$1,I158&gt;=Fecha!$A$1),4,IF(AND(NOT(ISBLANK(J158)),ISBLANK(K158),J158&lt;=Fecha!$A$1,I158&lt;Fecha!$A$1),5,0))))),"ERROR")</f>
        <v>1</v>
      </c>
      <c r="M158" s="36" t="str">
        <f t="shared" ca="1" si="0"/>
        <v>Por iniciar</v>
      </c>
      <c r="N158" s="38"/>
      <c r="O158" s="40"/>
      <c r="P158" s="40"/>
      <c r="Q158" s="40"/>
      <c r="R158" s="40"/>
      <c r="S158" s="41"/>
      <c r="T158" s="40"/>
      <c r="U158" s="42"/>
      <c r="V158" s="40"/>
      <c r="W158" s="40"/>
    </row>
    <row r="159" spans="1:23" ht="28.8" x14ac:dyDescent="0.3">
      <c r="A159" s="30">
        <v>1</v>
      </c>
      <c r="B159" s="31" t="s">
        <v>14</v>
      </c>
      <c r="C159" s="32" t="s">
        <v>432</v>
      </c>
      <c r="D159" s="33" t="s">
        <v>437</v>
      </c>
      <c r="E159" s="55" t="s">
        <v>82</v>
      </c>
      <c r="F159" s="55" t="s">
        <v>438</v>
      </c>
      <c r="G159" s="143" t="str">
        <f>VLOOKUP(D159:D228,'Catálogo de actividades'!B143:E361,4,FALSE)</f>
        <v>18.3</v>
      </c>
      <c r="H159" s="48">
        <v>45017</v>
      </c>
      <c r="I159" s="35">
        <v>45031</v>
      </c>
      <c r="J159" s="43"/>
      <c r="K159" s="44"/>
      <c r="L159" s="36">
        <f ca="1">IF(OR(AND(ISNUMBER(J159),ISBLANK(K159)),AND(ISBLANK(J159),ISBLANK(K159)),AND(ISNUMBER(J159),ISNUMBER(K159)),),IF(OR(AND(ISBLANK(J159),ISBLANK(K159)),AND(J159&gt;Fecha!$A$1,ISBLANK(K159))),1,IF(AND(NOT(ISBLANK(J159)),NOT(ISBLANK(K159)),K159&lt;=I159),2,IF(AND(NOT(ISBLANK(J159)),NOT(ISBLANK(K159)),K159&gt;I159),3,IF(AND(NOT(ISBLANK(J159)),ISBLANK(K159),J159&lt;=Fecha!$A$1,I159&gt;=Fecha!$A$1),4,IF(AND(NOT(ISBLANK(J159)),ISBLANK(K159),J159&lt;=Fecha!$A$1,I159&lt;Fecha!$A$1),5,0))))),"ERROR")</f>
        <v>1</v>
      </c>
      <c r="M159" s="36" t="str">
        <f t="shared" ca="1" si="0"/>
        <v>Por iniciar</v>
      </c>
      <c r="N159" s="38"/>
      <c r="O159" s="40"/>
      <c r="P159" s="40"/>
      <c r="Q159" s="40"/>
      <c r="R159" s="40"/>
      <c r="S159" s="41"/>
      <c r="T159" s="40"/>
      <c r="U159" s="42"/>
      <c r="V159" s="40"/>
      <c r="W159" s="40"/>
    </row>
    <row r="160" spans="1:23" ht="14.4" x14ac:dyDescent="0.3">
      <c r="A160" s="30">
        <v>1</v>
      </c>
      <c r="B160" s="31" t="s">
        <v>14</v>
      </c>
      <c r="C160" s="32" t="s">
        <v>432</v>
      </c>
      <c r="D160" s="33" t="s">
        <v>440</v>
      </c>
      <c r="E160" s="55" t="s">
        <v>78</v>
      </c>
      <c r="F160" s="55" t="s">
        <v>116</v>
      </c>
      <c r="G160" s="143" t="str">
        <f>VLOOKUP(D160:D228,'Catálogo de actividades'!B144:E362,4,FALSE)</f>
        <v>18.4</v>
      </c>
      <c r="H160" s="48">
        <v>45036</v>
      </c>
      <c r="I160" s="35">
        <v>45046</v>
      </c>
      <c r="J160" s="43"/>
      <c r="K160" s="44"/>
      <c r="L160" s="36">
        <f ca="1">IF(OR(AND(ISNUMBER(J160),ISBLANK(K160)),AND(ISBLANK(J160),ISBLANK(K160)),AND(ISNUMBER(J160),ISNUMBER(K160)),),IF(OR(AND(ISBLANK(J160),ISBLANK(K160)),AND(J160&gt;Fecha!$A$1,ISBLANK(K160))),1,IF(AND(NOT(ISBLANK(J160)),NOT(ISBLANK(K160)),K160&lt;=I160),2,IF(AND(NOT(ISBLANK(J160)),NOT(ISBLANK(K160)),K160&gt;I160),3,IF(AND(NOT(ISBLANK(J160)),ISBLANK(K160),J160&lt;=Fecha!$A$1,I160&gt;=Fecha!$A$1),4,IF(AND(NOT(ISBLANK(J160)),ISBLANK(K160),J160&lt;=Fecha!$A$1,I160&lt;Fecha!$A$1),5,0))))),"ERROR")</f>
        <v>1</v>
      </c>
      <c r="M160" s="36" t="str">
        <f t="shared" ca="1" si="0"/>
        <v>Por iniciar</v>
      </c>
      <c r="N160" s="38"/>
      <c r="O160" s="40"/>
      <c r="P160" s="40"/>
      <c r="Q160" s="40"/>
      <c r="R160" s="40"/>
      <c r="S160" s="41"/>
      <c r="T160" s="40"/>
      <c r="U160" s="42"/>
      <c r="V160" s="40"/>
      <c r="W160" s="40"/>
    </row>
    <row r="161" spans="1:23" ht="14.4" x14ac:dyDescent="0.3">
      <c r="A161" s="30">
        <v>1</v>
      </c>
      <c r="B161" s="31" t="s">
        <v>14</v>
      </c>
      <c r="C161" s="32" t="s">
        <v>432</v>
      </c>
      <c r="D161" s="33" t="s">
        <v>442</v>
      </c>
      <c r="E161" s="55" t="s">
        <v>78</v>
      </c>
      <c r="F161" s="55" t="s">
        <v>116</v>
      </c>
      <c r="G161" s="143" t="str">
        <f>VLOOKUP(D161:D228,'Catálogo de actividades'!B145:E363,4,FALSE)</f>
        <v>18.5</v>
      </c>
      <c r="H161" s="48">
        <v>45081</v>
      </c>
      <c r="I161" s="35">
        <v>45082</v>
      </c>
      <c r="J161" s="43"/>
      <c r="K161" s="44"/>
      <c r="L161" s="36">
        <f ca="1">IF(OR(AND(ISNUMBER(J161),ISBLANK(K161)),AND(ISBLANK(J161),ISBLANK(K161)),AND(ISNUMBER(J161),ISNUMBER(K161)),),IF(OR(AND(ISBLANK(J161),ISBLANK(K161)),AND(J161&gt;Fecha!$A$1,ISBLANK(K161))),1,IF(AND(NOT(ISBLANK(J161)),NOT(ISBLANK(K161)),K161&lt;=I161),2,IF(AND(NOT(ISBLANK(J161)),NOT(ISBLANK(K161)),K161&gt;I161),3,IF(AND(NOT(ISBLANK(J161)),ISBLANK(K161),J161&lt;=Fecha!$A$1,I161&gt;=Fecha!$A$1),4,IF(AND(NOT(ISBLANK(J161)),ISBLANK(K161),J161&lt;=Fecha!$A$1,I161&lt;Fecha!$A$1),5,0))))),"ERROR")</f>
        <v>1</v>
      </c>
      <c r="M161" s="36" t="str">
        <f t="shared" ca="1" si="0"/>
        <v>Por iniciar</v>
      </c>
      <c r="N161" s="40"/>
      <c r="O161" s="51"/>
      <c r="P161" s="40"/>
      <c r="Q161" s="40"/>
      <c r="R161" s="40"/>
      <c r="S161" s="41"/>
      <c r="T161" s="40"/>
      <c r="U161" s="42"/>
      <c r="V161" s="40"/>
      <c r="W161" s="40"/>
    </row>
    <row r="162" spans="1:23" ht="43.2" x14ac:dyDescent="0.3">
      <c r="A162" s="30">
        <v>1</v>
      </c>
      <c r="B162" s="31" t="s">
        <v>14</v>
      </c>
      <c r="C162" s="32" t="s">
        <v>432</v>
      </c>
      <c r="D162" s="33" t="s">
        <v>444</v>
      </c>
      <c r="E162" s="55" t="s">
        <v>78</v>
      </c>
      <c r="F162" s="55" t="s">
        <v>153</v>
      </c>
      <c r="G162" s="143" t="str">
        <f>VLOOKUP(D162:D228,'Catálogo de actividades'!B146:E364,4,FALSE)</f>
        <v>18.6</v>
      </c>
      <c r="H162" s="48">
        <v>45044</v>
      </c>
      <c r="I162" s="35">
        <v>45078</v>
      </c>
      <c r="J162" s="43"/>
      <c r="K162" s="44"/>
      <c r="L162" s="36">
        <f ca="1">IF(OR(AND(ISNUMBER(J162),ISBLANK(K162)),AND(ISBLANK(J162),ISBLANK(K162)),AND(ISNUMBER(J162),ISNUMBER(K162)),),IF(OR(AND(ISBLANK(J162),ISBLANK(K162)),AND(J162&gt;Fecha!$A$1,ISBLANK(K162))),1,IF(AND(NOT(ISBLANK(J162)),NOT(ISBLANK(K162)),K162&lt;=I162),2,IF(AND(NOT(ISBLANK(J162)),NOT(ISBLANK(K162)),K162&gt;I162),3,IF(AND(NOT(ISBLANK(J162)),ISBLANK(K162),J162&lt;=Fecha!$A$1,I162&gt;=Fecha!$A$1),4,IF(AND(NOT(ISBLANK(J162)),ISBLANK(K162),J162&lt;=Fecha!$A$1,I162&lt;Fecha!$A$1),5,0))))),"ERROR")</f>
        <v>1</v>
      </c>
      <c r="M162" s="36" t="str">
        <f t="shared" ca="1" si="0"/>
        <v>Por iniciar</v>
      </c>
      <c r="N162" s="38"/>
      <c r="O162" s="168"/>
      <c r="P162" s="40"/>
      <c r="Q162" s="40"/>
      <c r="R162" s="40"/>
      <c r="S162" s="41"/>
      <c r="T162" s="40"/>
      <c r="U162" s="42"/>
      <c r="V162" s="40"/>
      <c r="W162" s="40"/>
    </row>
    <row r="163" spans="1:23" ht="43.2" x14ac:dyDescent="0.3">
      <c r="A163" s="30">
        <v>1</v>
      </c>
      <c r="B163" s="31" t="s">
        <v>14</v>
      </c>
      <c r="C163" s="32" t="s">
        <v>432</v>
      </c>
      <c r="D163" s="33" t="s">
        <v>446</v>
      </c>
      <c r="E163" s="55" t="s">
        <v>78</v>
      </c>
      <c r="F163" s="55" t="s">
        <v>153</v>
      </c>
      <c r="G163" s="143" t="str">
        <f>VLOOKUP(D163:D228,'Catálogo de actividades'!B147:E365,4,FALSE)</f>
        <v>18.7</v>
      </c>
      <c r="H163" s="48">
        <v>45044</v>
      </c>
      <c r="I163" s="35">
        <v>45079</v>
      </c>
      <c r="J163" s="43"/>
      <c r="K163" s="43"/>
      <c r="L163" s="36">
        <f ca="1">IF(OR(AND(ISNUMBER(J163),ISBLANK(K163)),AND(ISBLANK(J163),ISBLANK(K163)),AND(ISNUMBER(J163),ISNUMBER(K163)),),IF(OR(AND(ISBLANK(J163),ISBLANK(K163)),AND(J163&gt;Fecha!$A$1,ISBLANK(K163))),1,IF(AND(NOT(ISBLANK(J163)),NOT(ISBLANK(K163)),K163&lt;=I163),2,IF(AND(NOT(ISBLANK(J163)),NOT(ISBLANK(K163)),K163&gt;I163),3,IF(AND(NOT(ISBLANK(J163)),ISBLANK(K163),J163&lt;=Fecha!$A$1,I163&gt;=Fecha!$A$1),4,IF(AND(NOT(ISBLANK(J163)),ISBLANK(K163),J163&lt;=Fecha!$A$1,I163&lt;Fecha!$A$1),5,0))))),"ERROR")</f>
        <v>1</v>
      </c>
      <c r="M163" s="36" t="str">
        <f t="shared" ca="1" si="0"/>
        <v>Por iniciar</v>
      </c>
      <c r="N163" s="38"/>
      <c r="O163" s="38"/>
      <c r="P163" s="40"/>
      <c r="Q163" s="40"/>
      <c r="R163" s="40"/>
      <c r="S163" s="41"/>
      <c r="T163" s="40"/>
      <c r="U163" s="42"/>
      <c r="V163" s="40"/>
      <c r="W163" s="40"/>
    </row>
    <row r="164" spans="1:23" ht="28.8" x14ac:dyDescent="0.3">
      <c r="A164" s="30">
        <v>1</v>
      </c>
      <c r="B164" s="31" t="s">
        <v>14</v>
      </c>
      <c r="C164" s="32" t="s">
        <v>432</v>
      </c>
      <c r="D164" s="33" t="s">
        <v>448</v>
      </c>
      <c r="E164" s="55" t="s">
        <v>78</v>
      </c>
      <c r="F164" s="55" t="s">
        <v>116</v>
      </c>
      <c r="G164" s="143" t="str">
        <f>VLOOKUP(D164:D228,'Catálogo de actividades'!B148:E366,4,FALSE)</f>
        <v>18.8</v>
      </c>
      <c r="H164" s="48">
        <v>45082</v>
      </c>
      <c r="I164" s="48">
        <v>45092</v>
      </c>
      <c r="J164" s="43"/>
      <c r="K164" s="43"/>
      <c r="L164" s="36">
        <f ca="1">IF(OR(AND(ISNUMBER(J164),ISBLANK(K164)),AND(ISBLANK(J164),ISBLANK(K164)),AND(ISNUMBER(J164),ISNUMBER(K164)),),IF(OR(AND(ISBLANK(J164),ISBLANK(K164)),AND(J164&gt;Fecha!$A$1,ISBLANK(K164))),1,IF(AND(NOT(ISBLANK(J164)),NOT(ISBLANK(K164)),K164&lt;=I164),2,IF(AND(NOT(ISBLANK(J164)),NOT(ISBLANK(K164)),K164&gt;I164),3,IF(AND(NOT(ISBLANK(J164)),ISBLANK(K164),J164&lt;=Fecha!$A$1,I164&gt;=Fecha!$A$1),4,IF(AND(NOT(ISBLANK(J164)),ISBLANK(K164),J164&lt;=Fecha!$A$1,I164&lt;Fecha!$A$1),5,0))))),"ERROR")</f>
        <v>1</v>
      </c>
      <c r="M164" s="36" t="str">
        <f t="shared" ca="1" si="0"/>
        <v>Por iniciar</v>
      </c>
      <c r="N164" s="38"/>
      <c r="O164" s="40"/>
      <c r="P164" s="40"/>
      <c r="Q164" s="40"/>
      <c r="R164" s="40"/>
      <c r="S164" s="41"/>
      <c r="T164" s="40"/>
      <c r="U164" s="42"/>
      <c r="V164" s="40"/>
      <c r="W164" s="40"/>
    </row>
    <row r="165" spans="1:23" ht="115.2" x14ac:dyDescent="0.3">
      <c r="A165" s="30">
        <v>1</v>
      </c>
      <c r="B165" s="31" t="s">
        <v>14</v>
      </c>
      <c r="C165" s="32" t="s">
        <v>450</v>
      </c>
      <c r="D165" s="33" t="s">
        <v>451</v>
      </c>
      <c r="E165" s="55" t="s">
        <v>86</v>
      </c>
      <c r="F165" s="55" t="s">
        <v>79</v>
      </c>
      <c r="G165" s="143" t="str">
        <f>VLOOKUP(D165:D228,'Catálogo de actividades'!B149:E367,4,FALSE)</f>
        <v>19.1</v>
      </c>
      <c r="H165" s="153">
        <v>44808</v>
      </c>
      <c r="I165" s="61">
        <v>44808</v>
      </c>
      <c r="J165" s="44">
        <v>44805</v>
      </c>
      <c r="K165" s="44">
        <v>44805</v>
      </c>
      <c r="L165" s="36">
        <f ca="1">IF(OR(AND(ISNUMBER(J165),ISBLANK(K165)),AND(ISBLANK(J165),ISBLANK(K165)),AND(ISNUMBER(J165),ISNUMBER(K165)),),IF(OR(AND(ISBLANK(J165),ISBLANK(K165)),AND(J165&gt;Fecha!$A$1,ISBLANK(K165))),1,IF(AND(NOT(ISBLANK(J165)),NOT(ISBLANK(K165)),K165&lt;=I165),2,IF(AND(NOT(ISBLANK(J165)),NOT(ISBLANK(K165)),K165&gt;I165),3,IF(AND(NOT(ISBLANK(J165)),ISBLANK(K165),J165&lt;=Fecha!$A$1,I165&gt;=Fecha!$A$1),4,IF(AND(NOT(ISBLANK(J165)),ISBLANK(K165),J165&lt;=Fecha!$A$1,I165&lt;Fecha!$A$1),5,0))))),"ERROR")</f>
        <v>2</v>
      </c>
      <c r="M165" s="37" t="str">
        <f t="shared" ca="1" si="0"/>
        <v>Concluida dentro de plazo</v>
      </c>
      <c r="N165" s="38" t="s">
        <v>675</v>
      </c>
      <c r="O165" s="39" t="s">
        <v>676</v>
      </c>
      <c r="P165" s="40"/>
      <c r="Q165" s="40" t="s">
        <v>621</v>
      </c>
      <c r="R165" s="40"/>
      <c r="S165" s="41"/>
      <c r="T165" s="40"/>
      <c r="U165" s="42"/>
      <c r="V165" s="40"/>
      <c r="W165" s="40"/>
    </row>
    <row r="166" spans="1:23" ht="43.2" x14ac:dyDescent="0.3">
      <c r="A166" s="30">
        <v>1</v>
      </c>
      <c r="B166" s="31" t="s">
        <v>14</v>
      </c>
      <c r="C166" s="32" t="s">
        <v>450</v>
      </c>
      <c r="D166" s="33" t="s">
        <v>453</v>
      </c>
      <c r="E166" s="55" t="s">
        <v>86</v>
      </c>
      <c r="F166" s="55" t="s">
        <v>79</v>
      </c>
      <c r="G166" s="143" t="str">
        <f>VLOOKUP(D166:D228,'Catálogo de actividades'!B150:E368,4,FALSE)</f>
        <v>19.2</v>
      </c>
      <c r="H166" s="48">
        <v>44808</v>
      </c>
      <c r="I166" s="35">
        <v>44808</v>
      </c>
      <c r="J166" s="61">
        <v>44804</v>
      </c>
      <c r="K166" s="61">
        <v>44804</v>
      </c>
      <c r="L166" s="36">
        <f ca="1">IF(OR(AND(ISNUMBER(J166),ISBLANK(K166)),AND(ISBLANK(J166),ISBLANK(K166)),AND(ISNUMBER(J166),ISNUMBER(K166)),),IF(OR(AND(ISBLANK(J166),ISBLANK(K166)),AND(J166&gt;Fecha!$A$1,ISBLANK(K166))),1,IF(AND(NOT(ISBLANK(J166)),NOT(ISBLANK(K166)),K166&lt;=I166),2,IF(AND(NOT(ISBLANK(J166)),NOT(ISBLANK(K166)),K166&gt;I166),3,IF(AND(NOT(ISBLANK(J166)),ISBLANK(K166),J166&lt;=Fecha!$A$1,I166&gt;=Fecha!$A$1),4,IF(AND(NOT(ISBLANK(J166)),ISBLANK(K166),J166&lt;=Fecha!$A$1,I166&lt;Fecha!$A$1),5,0))))),"ERROR")</f>
        <v>2</v>
      </c>
      <c r="M166" s="37" t="str">
        <f t="shared" ca="1" si="0"/>
        <v>Concluida dentro de plazo</v>
      </c>
      <c r="N166" s="38" t="s">
        <v>677</v>
      </c>
      <c r="O166" s="39" t="s">
        <v>678</v>
      </c>
      <c r="P166" s="40"/>
      <c r="Q166" s="40" t="s">
        <v>621</v>
      </c>
      <c r="R166" s="40"/>
      <c r="S166" s="41"/>
      <c r="T166" s="40"/>
      <c r="U166" s="42"/>
      <c r="V166" s="40"/>
      <c r="W166" s="40"/>
    </row>
    <row r="167" spans="1:23" ht="100.8" x14ac:dyDescent="0.3">
      <c r="A167" s="30">
        <v>1</v>
      </c>
      <c r="B167" s="31" t="s">
        <v>14</v>
      </c>
      <c r="C167" s="32" t="s">
        <v>450</v>
      </c>
      <c r="D167" s="33" t="s">
        <v>455</v>
      </c>
      <c r="E167" s="55" t="s">
        <v>86</v>
      </c>
      <c r="F167" s="55" t="s">
        <v>79</v>
      </c>
      <c r="G167" s="143" t="str">
        <f>VLOOKUP(D167:D228,'Catálogo de actividades'!B151:E369,4,FALSE)</f>
        <v>19.3</v>
      </c>
      <c r="H167" s="48">
        <v>44869</v>
      </c>
      <c r="I167" s="35">
        <v>44869</v>
      </c>
      <c r="J167" s="43">
        <v>44860</v>
      </c>
      <c r="K167" s="43">
        <v>44860</v>
      </c>
      <c r="L167" s="36">
        <f ca="1">IF(OR(AND(ISNUMBER(J167),ISBLANK(K167)),AND(ISBLANK(J167),ISBLANK(K167)),AND(ISNUMBER(J167),ISNUMBER(K167)),),IF(OR(AND(ISBLANK(J167),ISBLANK(K167)),AND(J167&gt;Fecha!$A$1,ISBLANK(K167))),1,IF(AND(NOT(ISBLANK(J167)),NOT(ISBLANK(K167)),K167&lt;=I167),2,IF(AND(NOT(ISBLANK(J167)),NOT(ISBLANK(K167)),K167&gt;I167),3,IF(AND(NOT(ISBLANK(J167)),ISBLANK(K167),J167&lt;=Fecha!$A$1,I167&gt;=Fecha!$A$1),4,IF(AND(NOT(ISBLANK(J167)),ISBLANK(K167),J167&lt;=Fecha!$A$1,I167&lt;Fecha!$A$1),5,0))))),"ERROR")</f>
        <v>2</v>
      </c>
      <c r="M167" s="36" t="str">
        <f t="shared" ca="1" si="0"/>
        <v>Concluida dentro de plazo</v>
      </c>
      <c r="N167" s="38" t="s">
        <v>679</v>
      </c>
      <c r="O167" s="40"/>
      <c r="P167" s="40"/>
      <c r="Q167" s="40" t="s">
        <v>680</v>
      </c>
      <c r="R167" s="40"/>
      <c r="S167" s="41"/>
      <c r="T167" s="40"/>
      <c r="U167" s="42"/>
      <c r="V167" s="40"/>
      <c r="W167" s="40"/>
    </row>
    <row r="168" spans="1:23" ht="28.8" x14ac:dyDescent="0.3">
      <c r="A168" s="30">
        <v>1</v>
      </c>
      <c r="B168" s="31" t="s">
        <v>14</v>
      </c>
      <c r="C168" s="32" t="s">
        <v>450</v>
      </c>
      <c r="D168" s="33" t="s">
        <v>457</v>
      </c>
      <c r="E168" s="55" t="s">
        <v>86</v>
      </c>
      <c r="F168" s="55" t="s">
        <v>79</v>
      </c>
      <c r="G168" s="143" t="str">
        <f>VLOOKUP(D168:D228,'Catálogo de actividades'!B152:E370,4,FALSE)</f>
        <v>19.4</v>
      </c>
      <c r="H168" s="48">
        <v>44899</v>
      </c>
      <c r="I168" s="35">
        <v>44899</v>
      </c>
      <c r="J168" s="43"/>
      <c r="K168" s="44"/>
      <c r="L168" s="36">
        <f ca="1">IF(OR(AND(ISNUMBER(J168),ISBLANK(K168)),AND(ISBLANK(J168),ISBLANK(K168)),AND(ISNUMBER(J168),ISNUMBER(K168)),),IF(OR(AND(ISBLANK(J168),ISBLANK(K168)),AND(J168&gt;Fecha!$A$1,ISBLANK(K168))),1,IF(AND(NOT(ISBLANK(J168)),NOT(ISBLANK(K168)),K168&lt;=I168),2,IF(AND(NOT(ISBLANK(J168)),NOT(ISBLANK(K168)),K168&gt;I168),3,IF(AND(NOT(ISBLANK(J168)),ISBLANK(K168),J168&lt;=Fecha!$A$1,I168&gt;=Fecha!$A$1),4,IF(AND(NOT(ISBLANK(J168)),ISBLANK(K168),J168&lt;=Fecha!$A$1,I168&lt;Fecha!$A$1),5,0))))),"ERROR")</f>
        <v>1</v>
      </c>
      <c r="M168" s="36" t="str">
        <f t="shared" ca="1" si="0"/>
        <v>Por iniciar</v>
      </c>
      <c r="N168" s="40"/>
      <c r="O168" s="40"/>
      <c r="P168" s="40"/>
      <c r="Q168" s="40"/>
      <c r="R168" s="40"/>
      <c r="S168" s="41"/>
      <c r="T168" s="40"/>
      <c r="U168" s="42"/>
      <c r="V168" s="40"/>
      <c r="W168" s="40"/>
    </row>
    <row r="169" spans="1:23" ht="14.4" x14ac:dyDescent="0.3">
      <c r="A169" s="30">
        <v>1</v>
      </c>
      <c r="B169" s="31" t="s">
        <v>14</v>
      </c>
      <c r="C169" s="32" t="s">
        <v>450</v>
      </c>
      <c r="D169" s="33" t="s">
        <v>459</v>
      </c>
      <c r="E169" s="55" t="s">
        <v>86</v>
      </c>
      <c r="F169" s="55" t="s">
        <v>79</v>
      </c>
      <c r="G169" s="143" t="str">
        <f>VLOOKUP(D169:D228,'Catálogo de actividades'!B153:E371,4,FALSE)</f>
        <v>19.5</v>
      </c>
      <c r="H169" s="48">
        <v>44930</v>
      </c>
      <c r="I169" s="35">
        <v>44930</v>
      </c>
      <c r="J169" s="43"/>
      <c r="K169" s="44"/>
      <c r="L169" s="36">
        <f ca="1">IF(OR(AND(ISNUMBER(J169),ISBLANK(K169)),AND(ISBLANK(J169),ISBLANK(K169)),AND(ISNUMBER(J169),ISNUMBER(K169)),),IF(OR(AND(ISBLANK(J169),ISBLANK(K169)),AND(J169&gt;Fecha!$A$1,ISBLANK(K169))),1,IF(AND(NOT(ISBLANK(J169)),NOT(ISBLANK(K169)),K169&lt;=I169),2,IF(AND(NOT(ISBLANK(J169)),NOT(ISBLANK(K169)),K169&gt;I169),3,IF(AND(NOT(ISBLANK(J169)),ISBLANK(K169),J169&lt;=Fecha!$A$1,I169&gt;=Fecha!$A$1),4,IF(AND(NOT(ISBLANK(J169)),ISBLANK(K169),J169&lt;=Fecha!$A$1,I169&lt;Fecha!$A$1),5,0))))),"ERROR")</f>
        <v>1</v>
      </c>
      <c r="M169" s="36" t="str">
        <f t="shared" ca="1" si="0"/>
        <v>Por iniciar</v>
      </c>
      <c r="N169" s="38"/>
      <c r="O169" s="40"/>
      <c r="P169" s="40"/>
      <c r="Q169" s="40"/>
      <c r="R169" s="40"/>
      <c r="S169" s="41"/>
      <c r="T169" s="40"/>
      <c r="U169" s="42"/>
      <c r="V169" s="40"/>
      <c r="W169" s="40"/>
    </row>
    <row r="170" spans="1:23" ht="43.2" x14ac:dyDescent="0.3">
      <c r="A170" s="30">
        <v>1</v>
      </c>
      <c r="B170" s="31" t="s">
        <v>14</v>
      </c>
      <c r="C170" s="32" t="s">
        <v>450</v>
      </c>
      <c r="D170" s="33" t="s">
        <v>461</v>
      </c>
      <c r="E170" s="55" t="s">
        <v>86</v>
      </c>
      <c r="F170" s="55" t="s">
        <v>79</v>
      </c>
      <c r="G170" s="143" t="str">
        <f>VLOOKUP(D170:D228,'Catálogo de actividades'!B155:E372,4,FALSE)</f>
        <v>19.6</v>
      </c>
      <c r="H170" s="48">
        <v>44961</v>
      </c>
      <c r="I170" s="35">
        <v>44961</v>
      </c>
      <c r="J170" s="43"/>
      <c r="K170" s="44"/>
      <c r="L170" s="36">
        <f ca="1">IF(OR(AND(ISNUMBER(J170),ISBLANK(K170)),AND(ISBLANK(J170),ISBLANK(K170)),AND(ISNUMBER(J170),ISNUMBER(K170)),),IF(OR(AND(ISBLANK(J170),ISBLANK(K170)),AND(J170&gt;Fecha!$A$1,ISBLANK(K170))),1,IF(AND(NOT(ISBLANK(J170)),NOT(ISBLANK(K170)),K170&lt;=I170),2,IF(AND(NOT(ISBLANK(J170)),NOT(ISBLANK(K170)),K170&gt;I170),3,IF(AND(NOT(ISBLANK(J170)),ISBLANK(K170),J170&lt;=Fecha!$A$1,I170&gt;=Fecha!$A$1),4,IF(AND(NOT(ISBLANK(J170)),ISBLANK(K170),J170&lt;=Fecha!$A$1,I170&lt;Fecha!$A$1),5,0))))),"ERROR")</f>
        <v>1</v>
      </c>
      <c r="M170" s="36" t="str">
        <f t="shared" ca="1" si="0"/>
        <v>Por iniciar</v>
      </c>
      <c r="N170" s="38"/>
      <c r="O170" s="40"/>
      <c r="P170" s="40"/>
      <c r="Q170" s="40"/>
      <c r="R170" s="40"/>
      <c r="S170" s="41"/>
      <c r="T170" s="40"/>
      <c r="U170" s="42"/>
      <c r="V170" s="40"/>
      <c r="W170" s="40"/>
    </row>
    <row r="171" spans="1:23" ht="14.4" x14ac:dyDescent="0.3">
      <c r="A171" s="30">
        <v>1</v>
      </c>
      <c r="B171" s="31" t="s">
        <v>14</v>
      </c>
      <c r="C171" s="32" t="s">
        <v>450</v>
      </c>
      <c r="D171" s="33" t="s">
        <v>463</v>
      </c>
      <c r="E171" s="55" t="s">
        <v>86</v>
      </c>
      <c r="F171" s="55" t="s">
        <v>79</v>
      </c>
      <c r="G171" s="143" t="str">
        <f>VLOOKUP(D171:D228,'Catálogo de actividades'!B155:E373,4,FALSE)</f>
        <v>19.7</v>
      </c>
      <c r="H171" s="48">
        <v>44961</v>
      </c>
      <c r="I171" s="35">
        <v>44961</v>
      </c>
      <c r="J171" s="43"/>
      <c r="K171" s="44"/>
      <c r="L171" s="36">
        <f ca="1">IF(OR(AND(ISNUMBER(J171),ISBLANK(K171)),AND(ISBLANK(J171),ISBLANK(K171)),AND(ISNUMBER(J171),ISNUMBER(K171)),),IF(OR(AND(ISBLANK(J171),ISBLANK(K171)),AND(J171&gt;Fecha!$A$1,ISBLANK(K171))),1,IF(AND(NOT(ISBLANK(J171)),NOT(ISBLANK(K171)),K171&lt;=I171),2,IF(AND(NOT(ISBLANK(J171)),NOT(ISBLANK(K171)),K171&gt;I171),3,IF(AND(NOT(ISBLANK(J171)),ISBLANK(K171),J171&lt;=Fecha!$A$1,I171&gt;=Fecha!$A$1),4,IF(AND(NOT(ISBLANK(J171)),ISBLANK(K171),J171&lt;=Fecha!$A$1,I171&lt;Fecha!$A$1),5,0))))),"ERROR")</f>
        <v>1</v>
      </c>
      <c r="M171" s="36" t="str">
        <f t="shared" ca="1" si="0"/>
        <v>Por iniciar</v>
      </c>
      <c r="N171" s="38"/>
      <c r="O171" s="40"/>
      <c r="P171" s="40"/>
      <c r="Q171" s="40"/>
      <c r="R171" s="40"/>
      <c r="S171" s="41"/>
      <c r="T171" s="40"/>
      <c r="U171" s="42"/>
      <c r="V171" s="40"/>
      <c r="W171" s="40"/>
    </row>
    <row r="172" spans="1:23" ht="28.8" x14ac:dyDescent="0.3">
      <c r="A172" s="30">
        <v>1</v>
      </c>
      <c r="B172" s="31" t="s">
        <v>14</v>
      </c>
      <c r="C172" s="32" t="s">
        <v>450</v>
      </c>
      <c r="D172" s="33" t="s">
        <v>465</v>
      </c>
      <c r="E172" s="55" t="s">
        <v>86</v>
      </c>
      <c r="F172" s="55" t="s">
        <v>79</v>
      </c>
      <c r="G172" s="143" t="str">
        <f>VLOOKUP(D172:D228,'Catálogo de actividades'!B156:E374,4,FALSE)</f>
        <v>19.8</v>
      </c>
      <c r="H172" s="48">
        <v>44989</v>
      </c>
      <c r="I172" s="35">
        <v>44989</v>
      </c>
      <c r="J172" s="43"/>
      <c r="K172" s="44"/>
      <c r="L172" s="36">
        <f ca="1">IF(OR(AND(ISNUMBER(J172),ISBLANK(K172)),AND(ISBLANK(J172),ISBLANK(K172)),AND(ISNUMBER(J172),ISNUMBER(K172)),),IF(OR(AND(ISBLANK(J172),ISBLANK(K172)),AND(J172&gt;Fecha!$A$1,ISBLANK(K172))),1,IF(AND(NOT(ISBLANK(J172)),NOT(ISBLANK(K172)),K172&lt;=I172),2,IF(AND(NOT(ISBLANK(J172)),NOT(ISBLANK(K172)),K172&gt;I172),3,IF(AND(NOT(ISBLANK(J172)),ISBLANK(K172),J172&lt;=Fecha!$A$1,I172&gt;=Fecha!$A$1),4,IF(AND(NOT(ISBLANK(J172)),ISBLANK(K172),J172&lt;=Fecha!$A$1,I172&lt;Fecha!$A$1),5,0))))),"ERROR")</f>
        <v>1</v>
      </c>
      <c r="M172" s="36" t="str">
        <f t="shared" ca="1" si="0"/>
        <v>Por iniciar</v>
      </c>
      <c r="N172" s="38"/>
      <c r="O172" s="40"/>
      <c r="P172" s="40"/>
      <c r="Q172" s="40"/>
      <c r="R172" s="40"/>
      <c r="S172" s="41"/>
      <c r="T172" s="40"/>
      <c r="U172" s="42"/>
      <c r="V172" s="36"/>
      <c r="W172" s="36"/>
    </row>
    <row r="173" spans="1:23" ht="14.4" x14ac:dyDescent="0.3">
      <c r="A173" s="30">
        <v>1</v>
      </c>
      <c r="B173" s="31" t="s">
        <v>14</v>
      </c>
      <c r="C173" s="32" t="s">
        <v>450</v>
      </c>
      <c r="D173" s="33" t="s">
        <v>467</v>
      </c>
      <c r="E173" s="55" t="s">
        <v>86</v>
      </c>
      <c r="F173" s="55" t="s">
        <v>79</v>
      </c>
      <c r="G173" s="143" t="str">
        <f>VLOOKUP(D173:D228,'Catálogo de actividades'!B157:E375,4,FALSE)</f>
        <v>19.9</v>
      </c>
      <c r="H173" s="48">
        <v>45035</v>
      </c>
      <c r="I173" s="35">
        <v>45035</v>
      </c>
      <c r="J173" s="43"/>
      <c r="K173" s="44"/>
      <c r="L173" s="36">
        <f ca="1">IF(OR(AND(ISNUMBER(J173),ISBLANK(K173)),AND(ISBLANK(J173),ISBLANK(K173)),AND(ISNUMBER(J173),ISNUMBER(K173)),),IF(OR(AND(ISBLANK(J173),ISBLANK(K173)),AND(J173&gt;Fecha!$A$1,ISBLANK(K173))),1,IF(AND(NOT(ISBLANK(J173)),NOT(ISBLANK(K173)),K173&lt;=I173),2,IF(AND(NOT(ISBLANK(J173)),NOT(ISBLANK(K173)),K173&gt;I173),3,IF(AND(NOT(ISBLANK(J173)),ISBLANK(K173),J173&lt;=Fecha!$A$1,I173&gt;=Fecha!$A$1),4,IF(AND(NOT(ISBLANK(J173)),ISBLANK(K173),J173&lt;=Fecha!$A$1,I173&lt;Fecha!$A$1),5,0))))),"ERROR")</f>
        <v>1</v>
      </c>
      <c r="M173" s="36" t="str">
        <f t="shared" ca="1" si="0"/>
        <v>Por iniciar</v>
      </c>
      <c r="N173" s="38"/>
      <c r="O173" s="40"/>
      <c r="P173" s="40"/>
      <c r="Q173" s="40"/>
      <c r="R173" s="40"/>
      <c r="S173" s="41"/>
      <c r="T173" s="40"/>
      <c r="U173" s="42"/>
      <c r="V173" s="36"/>
      <c r="W173" s="36"/>
    </row>
    <row r="174" spans="1:23" ht="14.4" x14ac:dyDescent="0.3">
      <c r="A174" s="30">
        <v>1</v>
      </c>
      <c r="B174" s="31" t="s">
        <v>14</v>
      </c>
      <c r="C174" s="32" t="s">
        <v>450</v>
      </c>
      <c r="D174" s="33" t="s">
        <v>469</v>
      </c>
      <c r="E174" s="55" t="s">
        <v>86</v>
      </c>
      <c r="F174" s="55" t="s">
        <v>79</v>
      </c>
      <c r="G174" s="143" t="str">
        <f>VLOOKUP(D174:D228,'Catálogo de actividades'!B158:E376,4,FALSE)</f>
        <v>19.10</v>
      </c>
      <c r="H174" s="48">
        <v>45060</v>
      </c>
      <c r="I174" s="35">
        <v>45060</v>
      </c>
      <c r="J174" s="43"/>
      <c r="K174" s="44"/>
      <c r="L174" s="36">
        <f ca="1">IF(OR(AND(ISNUMBER(J174),ISBLANK(K174)),AND(ISBLANK(J174),ISBLANK(K174)),AND(ISNUMBER(J174),ISNUMBER(K174)),),IF(OR(AND(ISBLANK(J174),ISBLANK(K174)),AND(J174&gt;Fecha!$A$1,ISBLANK(K174))),1,IF(AND(NOT(ISBLANK(J174)),NOT(ISBLANK(K174)),K174&lt;=I174),2,IF(AND(NOT(ISBLANK(J174)),NOT(ISBLANK(K174)),K174&gt;I174),3,IF(AND(NOT(ISBLANK(J174)),ISBLANK(K174),J174&lt;=Fecha!$A$1,I174&gt;=Fecha!$A$1),4,IF(AND(NOT(ISBLANK(J174)),ISBLANK(K174),J174&lt;=Fecha!$A$1,I174&lt;Fecha!$A$1),5,0))))),"ERROR")</f>
        <v>1</v>
      </c>
      <c r="M174" s="36" t="str">
        <f t="shared" ca="1" si="0"/>
        <v>Por iniciar</v>
      </c>
      <c r="N174" s="38"/>
      <c r="O174" s="168"/>
      <c r="P174" s="40"/>
      <c r="Q174" s="40"/>
      <c r="R174" s="40"/>
      <c r="S174" s="41"/>
      <c r="T174" s="40"/>
      <c r="U174" s="42"/>
      <c r="V174" s="36"/>
      <c r="W174" s="36"/>
    </row>
    <row r="175" spans="1:23" ht="14.4" x14ac:dyDescent="0.3">
      <c r="A175" s="30">
        <v>1</v>
      </c>
      <c r="B175" s="31" t="s">
        <v>14</v>
      </c>
      <c r="C175" s="32" t="s">
        <v>450</v>
      </c>
      <c r="D175" s="33" t="s">
        <v>471</v>
      </c>
      <c r="E175" s="55" t="s">
        <v>86</v>
      </c>
      <c r="F175" s="55" t="s">
        <v>79</v>
      </c>
      <c r="G175" s="143" t="str">
        <f>VLOOKUP(D175:D228,'Catálogo de actividades'!B159:E377,4,FALSE)</f>
        <v>19.11</v>
      </c>
      <c r="H175" s="48">
        <v>45067</v>
      </c>
      <c r="I175" s="35">
        <v>45067</v>
      </c>
      <c r="J175" s="43"/>
      <c r="K175" s="44"/>
      <c r="L175" s="36">
        <f ca="1">IF(OR(AND(ISNUMBER(J175),ISBLANK(K175)),AND(ISBLANK(J175),ISBLANK(K175)),AND(ISNUMBER(J175),ISNUMBER(K175)),),IF(OR(AND(ISBLANK(J175),ISBLANK(K175)),AND(J175&gt;Fecha!$A$1,ISBLANK(K175))),1,IF(AND(NOT(ISBLANK(J175)),NOT(ISBLANK(K175)),K175&lt;=I175),2,IF(AND(NOT(ISBLANK(J175)),NOT(ISBLANK(K175)),K175&gt;I175),3,IF(AND(NOT(ISBLANK(J175)),ISBLANK(K175),J175&lt;=Fecha!$A$1,I175&gt;=Fecha!$A$1),4,IF(AND(NOT(ISBLANK(J175)),ISBLANK(K175),J175&lt;=Fecha!$A$1,I175&lt;Fecha!$A$1),5,0))))),"ERROR")</f>
        <v>1</v>
      </c>
      <c r="M175" s="36" t="str">
        <f t="shared" ca="1" si="0"/>
        <v>Por iniciar</v>
      </c>
      <c r="N175" s="38"/>
      <c r="O175" s="54"/>
      <c r="P175" s="40"/>
      <c r="Q175" s="40"/>
      <c r="R175" s="40"/>
      <c r="S175" s="41"/>
      <c r="T175" s="40"/>
      <c r="U175" s="42"/>
      <c r="V175" s="36"/>
      <c r="W175" s="36"/>
    </row>
    <row r="176" spans="1:23" ht="14.4" x14ac:dyDescent="0.3">
      <c r="A176" s="30">
        <v>1</v>
      </c>
      <c r="B176" s="31" t="s">
        <v>14</v>
      </c>
      <c r="C176" s="32" t="s">
        <v>450</v>
      </c>
      <c r="D176" s="33" t="s">
        <v>473</v>
      </c>
      <c r="E176" s="55" t="s">
        <v>86</v>
      </c>
      <c r="F176" s="55" t="s">
        <v>79</v>
      </c>
      <c r="G176" s="143" t="str">
        <f>VLOOKUP(D176:D228,'Catálogo de actividades'!B160:E378,4,FALSE)</f>
        <v>19.12</v>
      </c>
      <c r="H176" s="48">
        <v>45074</v>
      </c>
      <c r="I176" s="35">
        <v>45074</v>
      </c>
      <c r="J176" s="43"/>
      <c r="K176" s="44"/>
      <c r="L176" s="36">
        <f ca="1">IF(OR(AND(ISNUMBER(J176),ISBLANK(K176)),AND(ISBLANK(J176),ISBLANK(K176)),AND(ISNUMBER(J176),ISNUMBER(K176)),),IF(OR(AND(ISBLANK(J176),ISBLANK(K176)),AND(J176&gt;Fecha!$A$1,ISBLANK(K176))),1,IF(AND(NOT(ISBLANK(J176)),NOT(ISBLANK(K176)),K176&lt;=I176),2,IF(AND(NOT(ISBLANK(J176)),NOT(ISBLANK(K176)),K176&gt;I176),3,IF(AND(NOT(ISBLANK(J176)),ISBLANK(K176),J176&lt;=Fecha!$A$1,I176&gt;=Fecha!$A$1),4,IF(AND(NOT(ISBLANK(J176)),ISBLANK(K176),J176&lt;=Fecha!$A$1,I176&lt;Fecha!$A$1),5,0))))),"ERROR")</f>
        <v>1</v>
      </c>
      <c r="M176" s="36" t="str">
        <f t="shared" ca="1" si="0"/>
        <v>Por iniciar</v>
      </c>
      <c r="N176" s="38"/>
      <c r="O176" s="40"/>
      <c r="P176" s="38"/>
      <c r="Q176" s="40"/>
      <c r="R176" s="40"/>
      <c r="S176" s="41"/>
      <c r="T176" s="40"/>
      <c r="U176" s="42"/>
      <c r="V176" s="36"/>
      <c r="W176" s="36"/>
    </row>
    <row r="177" spans="1:23" ht="14.4" x14ac:dyDescent="0.3">
      <c r="A177" s="30">
        <v>1</v>
      </c>
      <c r="B177" s="31" t="s">
        <v>14</v>
      </c>
      <c r="C177" s="32" t="s">
        <v>450</v>
      </c>
      <c r="D177" s="33" t="s">
        <v>475</v>
      </c>
      <c r="E177" s="55" t="s">
        <v>86</v>
      </c>
      <c r="F177" s="55" t="s">
        <v>79</v>
      </c>
      <c r="G177" s="143" t="str">
        <f>VLOOKUP(D177:D228,'Catálogo de actividades'!B161:E379,4,FALSE)</f>
        <v>19.13</v>
      </c>
      <c r="H177" s="48">
        <v>45081</v>
      </c>
      <c r="I177" s="35">
        <v>45082</v>
      </c>
      <c r="J177" s="43"/>
      <c r="K177" s="44"/>
      <c r="L177" s="36">
        <f ca="1">IF(OR(AND(ISNUMBER(J177),ISBLANK(K177)),AND(ISBLANK(J177),ISBLANK(K177)),AND(ISNUMBER(J177),ISNUMBER(K177)),),IF(OR(AND(ISBLANK(J177),ISBLANK(K177)),AND(J177&gt;Fecha!$A$1,ISBLANK(K177))),1,IF(AND(NOT(ISBLANK(J177)),NOT(ISBLANK(K177)),K177&lt;=I177),2,IF(AND(NOT(ISBLANK(J177)),NOT(ISBLANK(K177)),K177&gt;I177),3,IF(AND(NOT(ISBLANK(J177)),ISBLANK(K177),J177&lt;=Fecha!$A$1,I177&gt;=Fecha!$A$1),4,IF(AND(NOT(ISBLANK(J177)),ISBLANK(K177),J177&lt;=Fecha!$A$1,I177&lt;Fecha!$A$1),5,0))))),"ERROR")</f>
        <v>1</v>
      </c>
      <c r="M177" s="36" t="str">
        <f t="shared" ca="1" si="0"/>
        <v>Por iniciar</v>
      </c>
      <c r="N177" s="38"/>
      <c r="O177" s="40"/>
      <c r="P177" s="40"/>
      <c r="Q177" s="40"/>
      <c r="R177" s="40"/>
      <c r="S177" s="41"/>
      <c r="T177" s="40"/>
      <c r="U177" s="42"/>
      <c r="V177" s="36"/>
      <c r="W177" s="36"/>
    </row>
    <row r="178" spans="1:23" ht="28.8" x14ac:dyDescent="0.3">
      <c r="A178" s="30">
        <v>1</v>
      </c>
      <c r="B178" s="31" t="s">
        <v>14</v>
      </c>
      <c r="C178" s="32" t="s">
        <v>477</v>
      </c>
      <c r="D178" s="33" t="s">
        <v>478</v>
      </c>
      <c r="E178" s="55" t="s">
        <v>86</v>
      </c>
      <c r="F178" s="55" t="s">
        <v>79</v>
      </c>
      <c r="G178" s="143" t="str">
        <f>VLOOKUP(D178:D228,'Catálogo de actividades'!B149:E367,4,FALSE)</f>
        <v>20.1</v>
      </c>
      <c r="H178" s="48">
        <v>44978</v>
      </c>
      <c r="I178" s="35">
        <v>44985</v>
      </c>
      <c r="J178" s="43"/>
      <c r="K178" s="44"/>
      <c r="L178" s="36">
        <f ca="1">IF(OR(AND(ISNUMBER(J178),ISBLANK(K178)),AND(ISBLANK(J178),ISBLANK(K178)),AND(ISNUMBER(J178),ISNUMBER(K178)),),IF(OR(AND(ISBLANK(J178),ISBLANK(K178)),AND(J178&gt;Fecha!$A$1,ISBLANK(K178))),1,IF(AND(NOT(ISBLANK(J178)),NOT(ISBLANK(K178)),K178&lt;=I178),2,IF(AND(NOT(ISBLANK(J178)),NOT(ISBLANK(K178)),K178&gt;I178),3,IF(AND(NOT(ISBLANK(J178)),ISBLANK(K178),J178&lt;=Fecha!$A$1,I178&gt;=Fecha!$A$1),4,IF(AND(NOT(ISBLANK(J178)),ISBLANK(K178),J178&lt;=Fecha!$A$1,I178&lt;Fecha!$A$1),5,0))))),"ERROR")</f>
        <v>1</v>
      </c>
      <c r="M178" s="36" t="str">
        <f t="shared" ca="1" si="0"/>
        <v>Por iniciar</v>
      </c>
      <c r="N178" s="38"/>
      <c r="O178" s="40"/>
      <c r="P178" s="40"/>
      <c r="Q178" s="40"/>
      <c r="R178" s="40"/>
      <c r="S178" s="41"/>
      <c r="T178" s="40"/>
      <c r="U178" s="42"/>
      <c r="V178" s="36"/>
      <c r="W178" s="36"/>
    </row>
    <row r="179" spans="1:23" ht="28.8" x14ac:dyDescent="0.3">
      <c r="A179" s="30">
        <v>1</v>
      </c>
      <c r="B179" s="31" t="s">
        <v>14</v>
      </c>
      <c r="C179" s="32" t="s">
        <v>477</v>
      </c>
      <c r="D179" s="33" t="s">
        <v>480</v>
      </c>
      <c r="E179" s="55" t="s">
        <v>86</v>
      </c>
      <c r="F179" s="55" t="s">
        <v>79</v>
      </c>
      <c r="G179" s="143" t="str">
        <f>VLOOKUP(D179:D228,'Catálogo de actividades'!B150:E368,4,FALSE)</f>
        <v>20.2</v>
      </c>
      <c r="H179" s="48">
        <v>44993</v>
      </c>
      <c r="I179" s="35">
        <v>44998</v>
      </c>
      <c r="J179" s="47"/>
      <c r="K179" s="44"/>
      <c r="L179" s="36">
        <f ca="1">IF(OR(AND(ISNUMBER(J179),ISBLANK(K179)),AND(ISBLANK(J179),ISBLANK(K179)),AND(ISNUMBER(J179),ISNUMBER(K179)),),IF(OR(AND(ISBLANK(J179),ISBLANK(K179)),AND(J179&gt;Fecha!$A$1,ISBLANK(K179))),1,IF(AND(NOT(ISBLANK(J179)),NOT(ISBLANK(K179)),K179&lt;=I179),2,IF(AND(NOT(ISBLANK(J179)),NOT(ISBLANK(K179)),K179&gt;I179),3,IF(AND(NOT(ISBLANK(J179)),ISBLANK(K179),J179&lt;=Fecha!$A$1,I179&gt;=Fecha!$A$1),4,IF(AND(NOT(ISBLANK(J179)),ISBLANK(K179),J179&lt;=Fecha!$A$1,I179&lt;Fecha!$A$1),5,0))))),"ERROR")</f>
        <v>1</v>
      </c>
      <c r="M179" s="36" t="str">
        <f t="shared" ca="1" si="0"/>
        <v>Por iniciar</v>
      </c>
      <c r="N179" s="38"/>
      <c r="O179" s="40"/>
      <c r="P179" s="40"/>
      <c r="Q179" s="40"/>
      <c r="R179" s="40"/>
      <c r="S179" s="41"/>
      <c r="T179" s="40"/>
      <c r="U179" s="42"/>
      <c r="V179" s="36"/>
      <c r="W179" s="36"/>
    </row>
    <row r="180" spans="1:23" ht="43.2" x14ac:dyDescent="0.3">
      <c r="A180" s="30">
        <v>1</v>
      </c>
      <c r="B180" s="31" t="s">
        <v>14</v>
      </c>
      <c r="C180" s="32" t="s">
        <v>477</v>
      </c>
      <c r="D180" s="33" t="s">
        <v>482</v>
      </c>
      <c r="E180" s="55" t="s">
        <v>78</v>
      </c>
      <c r="F180" s="55" t="s">
        <v>372</v>
      </c>
      <c r="G180" s="143" t="str">
        <f>VLOOKUP(D180:D228,'Catálogo de actividades'!B151:E369,4,FALSE)</f>
        <v>20.3</v>
      </c>
      <c r="H180" s="48">
        <v>44999</v>
      </c>
      <c r="I180" s="35">
        <v>45011</v>
      </c>
      <c r="J180" s="43"/>
      <c r="K180" s="43"/>
      <c r="L180" s="36">
        <f ca="1">IF(OR(AND(ISNUMBER(J180),ISBLANK(K180)),AND(ISBLANK(J180),ISBLANK(K180)),AND(ISNUMBER(J180),ISNUMBER(K180)),),IF(OR(AND(ISBLANK(J180),ISBLANK(K180)),AND(J180&gt;Fecha!$A$1,ISBLANK(K180))),1,IF(AND(NOT(ISBLANK(J180)),NOT(ISBLANK(K180)),K180&lt;=I180),2,IF(AND(NOT(ISBLANK(J180)),NOT(ISBLANK(K180)),K180&gt;I180),3,IF(AND(NOT(ISBLANK(J180)),ISBLANK(K180),J180&lt;=Fecha!$A$1,I180&gt;=Fecha!$A$1),4,IF(AND(NOT(ISBLANK(J180)),ISBLANK(K180),J180&lt;=Fecha!$A$1,I180&lt;Fecha!$A$1),5,0))))),"ERROR")</f>
        <v>1</v>
      </c>
      <c r="M180" s="36" t="str">
        <f t="shared" ca="1" si="0"/>
        <v>Por iniciar</v>
      </c>
      <c r="N180" s="38"/>
      <c r="O180" s="40"/>
      <c r="P180" s="38"/>
      <c r="Q180" s="40"/>
      <c r="R180" s="40"/>
      <c r="S180" s="41"/>
      <c r="T180" s="40"/>
      <c r="U180" s="42"/>
      <c r="V180" s="36"/>
      <c r="W180" s="36"/>
    </row>
    <row r="181" spans="1:23" ht="43.2" x14ac:dyDescent="0.3">
      <c r="A181" s="30">
        <v>1</v>
      </c>
      <c r="B181" s="31" t="s">
        <v>14</v>
      </c>
      <c r="C181" s="32" t="s">
        <v>477</v>
      </c>
      <c r="D181" s="33" t="s">
        <v>484</v>
      </c>
      <c r="E181" s="55" t="s">
        <v>78</v>
      </c>
      <c r="F181" s="55" t="s">
        <v>116</v>
      </c>
      <c r="G181" s="143" t="str">
        <f>VLOOKUP(D181:D228,'Catálogo de actividades'!B152:E370,4,FALSE)</f>
        <v>20.4</v>
      </c>
      <c r="H181" s="48">
        <v>45047</v>
      </c>
      <c r="I181" s="35">
        <v>45077</v>
      </c>
      <c r="J181" s="43"/>
      <c r="K181" s="44"/>
      <c r="L181" s="36">
        <f ca="1">IF(OR(AND(ISNUMBER(J181),ISBLANK(K181)),AND(ISBLANK(J181),ISBLANK(K181)),AND(ISNUMBER(J181),ISNUMBER(K181)),),IF(OR(AND(ISBLANK(J181),ISBLANK(K181)),AND(J181&gt;Fecha!$A$1,ISBLANK(K181))),1,IF(AND(NOT(ISBLANK(J181)),NOT(ISBLANK(K181)),K181&lt;=I181),2,IF(AND(NOT(ISBLANK(J181)),NOT(ISBLANK(K181)),K181&gt;I181),3,IF(AND(NOT(ISBLANK(J181)),ISBLANK(K181),J181&lt;=Fecha!$A$1,I181&gt;=Fecha!$A$1),4,IF(AND(NOT(ISBLANK(J181)),ISBLANK(K181),J181&lt;=Fecha!$A$1,I181&lt;Fecha!$A$1),5,0))))),"ERROR")</f>
        <v>1</v>
      </c>
      <c r="M181" s="36" t="str">
        <f t="shared" ca="1" si="0"/>
        <v>Por iniciar</v>
      </c>
      <c r="N181" s="38"/>
      <c r="O181" s="40"/>
      <c r="P181" s="40"/>
      <c r="Q181" s="40"/>
      <c r="R181" s="40"/>
      <c r="S181" s="41"/>
      <c r="T181" s="40"/>
      <c r="U181" s="42"/>
      <c r="V181" s="36"/>
      <c r="W181" s="36"/>
    </row>
    <row r="182" spans="1:23" ht="57.6" x14ac:dyDescent="0.3">
      <c r="A182" s="30">
        <v>1</v>
      </c>
      <c r="B182" s="31" t="s">
        <v>14</v>
      </c>
      <c r="C182" s="32" t="s">
        <v>477</v>
      </c>
      <c r="D182" s="33" t="s">
        <v>486</v>
      </c>
      <c r="E182" s="55" t="s">
        <v>86</v>
      </c>
      <c r="F182" s="55" t="s">
        <v>279</v>
      </c>
      <c r="G182" s="143" t="str">
        <f>VLOOKUP(D182:D228,'Catálogo de actividades'!B153:E371,4,FALSE)</f>
        <v>20.5</v>
      </c>
      <c r="H182" s="48">
        <v>45047</v>
      </c>
      <c r="I182" s="35">
        <v>45083</v>
      </c>
      <c r="J182" s="43"/>
      <c r="K182" s="44"/>
      <c r="L182" s="36">
        <f ca="1">IF(OR(AND(ISNUMBER(J182),ISBLANK(K182)),AND(ISBLANK(J182),ISBLANK(K182)),AND(ISNUMBER(J182),ISNUMBER(K182)),),IF(OR(AND(ISBLANK(J182),ISBLANK(K182)),AND(J182&gt;Fecha!$A$1,ISBLANK(K182))),1,IF(AND(NOT(ISBLANK(J182)),NOT(ISBLANK(K182)),K182&lt;=I182),2,IF(AND(NOT(ISBLANK(J182)),NOT(ISBLANK(K182)),K182&gt;I182),3,IF(AND(NOT(ISBLANK(J182)),ISBLANK(K182),J182&lt;=Fecha!$A$1,I182&gt;=Fecha!$A$1),4,IF(AND(NOT(ISBLANK(J182)),ISBLANK(K182),J182&lt;=Fecha!$A$1,I182&lt;Fecha!$A$1),5,0))))),"ERROR")</f>
        <v>1</v>
      </c>
      <c r="M182" s="36" t="str">
        <f t="shared" ca="1" si="0"/>
        <v>Por iniciar</v>
      </c>
      <c r="N182" s="38"/>
      <c r="O182" s="40"/>
      <c r="P182" s="40"/>
      <c r="Q182" s="40"/>
      <c r="R182" s="40"/>
      <c r="S182" s="41"/>
      <c r="T182" s="40"/>
      <c r="U182" s="42"/>
      <c r="V182" s="36"/>
      <c r="W182" s="36"/>
    </row>
    <row r="183" spans="1:23" ht="43.2" x14ac:dyDescent="0.3">
      <c r="A183" s="30">
        <v>1</v>
      </c>
      <c r="B183" s="31" t="s">
        <v>14</v>
      </c>
      <c r="C183" s="32" t="s">
        <v>477</v>
      </c>
      <c r="D183" s="33" t="s">
        <v>488</v>
      </c>
      <c r="E183" s="55" t="s">
        <v>86</v>
      </c>
      <c r="F183" s="55" t="s">
        <v>279</v>
      </c>
      <c r="G183" s="143" t="str">
        <f>VLOOKUP(D183:D228,'Catálogo de actividades'!B156:E372,4,FALSE)</f>
        <v>20.6</v>
      </c>
      <c r="H183" s="48">
        <v>45047</v>
      </c>
      <c r="I183" s="35">
        <v>45083</v>
      </c>
      <c r="J183" s="43"/>
      <c r="K183" s="44"/>
      <c r="L183" s="36">
        <f ca="1">IF(OR(AND(ISNUMBER(J183),ISBLANK(K183)),AND(ISBLANK(J183),ISBLANK(K183)),AND(ISNUMBER(J183),ISNUMBER(K183)),),IF(OR(AND(ISBLANK(J183),ISBLANK(K183)),AND(J183&gt;Fecha!$A$1,ISBLANK(K183))),1,IF(AND(NOT(ISBLANK(J183)),NOT(ISBLANK(K183)),K183&lt;=I183),2,IF(AND(NOT(ISBLANK(J183)),NOT(ISBLANK(K183)),K183&gt;I183),3,IF(AND(NOT(ISBLANK(J183)),ISBLANK(K183),J183&lt;=Fecha!$A$1,I183&gt;=Fecha!$A$1),4,IF(AND(NOT(ISBLANK(J183)),ISBLANK(K183),J183&lt;=Fecha!$A$1,I183&lt;Fecha!$A$1),5,0))))),"ERROR")</f>
        <v>1</v>
      </c>
      <c r="M183" s="36" t="str">
        <f t="shared" ca="1" si="0"/>
        <v>Por iniciar</v>
      </c>
      <c r="N183" s="38"/>
      <c r="O183" s="40"/>
      <c r="P183" s="38"/>
      <c r="Q183" s="40"/>
      <c r="R183" s="40"/>
      <c r="S183" s="41"/>
      <c r="T183" s="40"/>
      <c r="U183" s="42"/>
      <c r="V183" s="36"/>
      <c r="W183" s="36"/>
    </row>
    <row r="184" spans="1:23" ht="28.8" x14ac:dyDescent="0.3">
      <c r="A184" s="30">
        <v>1</v>
      </c>
      <c r="B184" s="31" t="s">
        <v>14</v>
      </c>
      <c r="C184" s="32" t="s">
        <v>477</v>
      </c>
      <c r="D184" s="33" t="s">
        <v>490</v>
      </c>
      <c r="E184" s="55" t="s">
        <v>86</v>
      </c>
      <c r="F184" s="55" t="s">
        <v>100</v>
      </c>
      <c r="G184" s="143" t="str">
        <f>VLOOKUP(D184:D228,'Catálogo de actividades'!B157:E373,4,FALSE)</f>
        <v>20.7</v>
      </c>
      <c r="H184" s="48">
        <v>45017</v>
      </c>
      <c r="I184" s="35">
        <v>45031</v>
      </c>
      <c r="J184" s="43"/>
      <c r="K184" s="44"/>
      <c r="L184" s="36">
        <f ca="1">IF(OR(AND(ISNUMBER(J184),ISBLANK(K184)),AND(ISBLANK(J184),ISBLANK(K184)),AND(ISNUMBER(J184),ISNUMBER(K184)),),IF(OR(AND(ISBLANK(J184),ISBLANK(K184)),AND(J184&gt;Fecha!$A$1,ISBLANK(K184))),1,IF(AND(NOT(ISBLANK(J184)),NOT(ISBLANK(K184)),K184&lt;=I184),2,IF(AND(NOT(ISBLANK(J184)),NOT(ISBLANK(K184)),K184&gt;I184),3,IF(AND(NOT(ISBLANK(J184)),ISBLANK(K184),J184&lt;=Fecha!$A$1,I184&gt;=Fecha!$A$1),4,IF(AND(NOT(ISBLANK(J184)),ISBLANK(K184),J184&lt;=Fecha!$A$1,I184&lt;Fecha!$A$1),5,0))))),"ERROR")</f>
        <v>1</v>
      </c>
      <c r="M184" s="36" t="str">
        <f t="shared" ca="1" si="0"/>
        <v>Por iniciar</v>
      </c>
      <c r="N184" s="38"/>
      <c r="O184" s="40"/>
      <c r="P184" s="38"/>
      <c r="Q184" s="40"/>
      <c r="R184" s="40"/>
      <c r="S184" s="41"/>
      <c r="T184" s="40"/>
      <c r="U184" s="42"/>
      <c r="V184" s="36"/>
      <c r="W184" s="36"/>
    </row>
    <row r="185" spans="1:23" ht="43.2" x14ac:dyDescent="0.3">
      <c r="A185" s="30">
        <v>1</v>
      </c>
      <c r="B185" s="31" t="s">
        <v>14</v>
      </c>
      <c r="C185" s="32" t="s">
        <v>477</v>
      </c>
      <c r="D185" s="33" t="s">
        <v>492</v>
      </c>
      <c r="E185" s="55" t="s">
        <v>86</v>
      </c>
      <c r="F185" s="55" t="s">
        <v>79</v>
      </c>
      <c r="G185" s="143" t="str">
        <f>VLOOKUP(D185:D228,'Catálogo de actividades'!B158:E374,4,FALSE)</f>
        <v>20.8</v>
      </c>
      <c r="H185" s="48">
        <v>44958</v>
      </c>
      <c r="I185" s="35">
        <v>44972</v>
      </c>
      <c r="J185" s="43"/>
      <c r="K185" s="44"/>
      <c r="L185" s="36">
        <f ca="1">IF(OR(AND(ISNUMBER(J185),ISBLANK(K185)),AND(ISBLANK(J185),ISBLANK(K185)),AND(ISNUMBER(J185),ISNUMBER(K185)),),IF(OR(AND(ISBLANK(J185),ISBLANK(K185)),AND(J185&gt;Fecha!$A$1,ISBLANK(K185))),1,IF(AND(NOT(ISBLANK(J185)),NOT(ISBLANK(K185)),K185&lt;=I185),2,IF(AND(NOT(ISBLANK(J185)),NOT(ISBLANK(K185)),K185&gt;I185),3,IF(AND(NOT(ISBLANK(J185)),ISBLANK(K185),J185&lt;=Fecha!$A$1,I185&gt;=Fecha!$A$1),4,IF(AND(NOT(ISBLANK(J185)),ISBLANK(K185),J185&lt;=Fecha!$A$1,I185&lt;Fecha!$A$1),5,0))))),"ERROR")</f>
        <v>1</v>
      </c>
      <c r="M185" s="36" t="str">
        <f t="shared" ca="1" si="0"/>
        <v>Por iniciar</v>
      </c>
      <c r="N185" s="38"/>
      <c r="O185" s="40"/>
      <c r="P185" s="40"/>
      <c r="Q185" s="40"/>
      <c r="R185" s="40"/>
      <c r="S185" s="41"/>
      <c r="T185" s="40"/>
      <c r="U185" s="42"/>
      <c r="V185" s="36"/>
      <c r="W185" s="36"/>
    </row>
    <row r="186" spans="1:23" ht="72" x14ac:dyDescent="0.3">
      <c r="A186" s="30">
        <v>1</v>
      </c>
      <c r="B186" s="31" t="s">
        <v>14</v>
      </c>
      <c r="C186" s="32" t="s">
        <v>477</v>
      </c>
      <c r="D186" s="33" t="s">
        <v>494</v>
      </c>
      <c r="E186" s="55" t="s">
        <v>86</v>
      </c>
      <c r="F186" s="55" t="s">
        <v>79</v>
      </c>
      <c r="G186" s="143" t="str">
        <f>VLOOKUP(D186:D228,'Catálogo de actividades'!B159:E375,4,FALSE)</f>
        <v>20.9</v>
      </c>
      <c r="H186" s="48">
        <v>45017</v>
      </c>
      <c r="I186" s="35">
        <v>45023</v>
      </c>
      <c r="J186" s="43"/>
      <c r="K186" s="44"/>
      <c r="L186" s="36">
        <f ca="1">IF(OR(AND(ISNUMBER(J186),ISBLANK(K186)),AND(ISBLANK(J186),ISBLANK(K186)),AND(ISNUMBER(J186),ISNUMBER(K186)),),IF(OR(AND(ISBLANK(J186),ISBLANK(K186)),AND(J186&gt;Fecha!$A$1,ISBLANK(K186))),1,IF(AND(NOT(ISBLANK(J186)),NOT(ISBLANK(K186)),K186&lt;=I186),2,IF(AND(NOT(ISBLANK(J186)),NOT(ISBLANK(K186)),K186&gt;I186),3,IF(AND(NOT(ISBLANK(J186)),ISBLANK(K186),J186&lt;=Fecha!$A$1,I186&gt;=Fecha!$A$1),4,IF(AND(NOT(ISBLANK(J186)),ISBLANK(K186),J186&lt;=Fecha!$A$1,I186&lt;Fecha!$A$1),5,0))))),"ERROR")</f>
        <v>1</v>
      </c>
      <c r="M186" s="36" t="str">
        <f t="shared" ca="1" si="0"/>
        <v>Por iniciar</v>
      </c>
      <c r="N186" s="38"/>
      <c r="O186" s="40"/>
      <c r="P186" s="40"/>
      <c r="Q186" s="40"/>
      <c r="R186" s="40"/>
      <c r="S186" s="41"/>
      <c r="T186" s="40"/>
      <c r="U186" s="42"/>
      <c r="V186" s="36"/>
      <c r="W186" s="36"/>
    </row>
    <row r="187" spans="1:23" ht="43.2" x14ac:dyDescent="0.3">
      <c r="A187" s="30">
        <v>1</v>
      </c>
      <c r="B187" s="31" t="s">
        <v>14</v>
      </c>
      <c r="C187" s="32" t="s">
        <v>477</v>
      </c>
      <c r="D187" s="62" t="s">
        <v>496</v>
      </c>
      <c r="E187" s="55" t="s">
        <v>86</v>
      </c>
      <c r="F187" s="55" t="s">
        <v>79</v>
      </c>
      <c r="G187" s="143" t="str">
        <f>VLOOKUP(D187:D228,'Catálogo de actividades'!B160:E376,4,FALSE)</f>
        <v>20.10</v>
      </c>
      <c r="H187" s="48">
        <v>45032</v>
      </c>
      <c r="I187" s="35">
        <v>45046</v>
      </c>
      <c r="J187" s="50"/>
      <c r="K187" s="50"/>
      <c r="L187" s="36">
        <f ca="1">IF(OR(AND(ISNUMBER(J187),ISBLANK(K187)),AND(ISBLANK(J187),ISBLANK(K187)),AND(ISNUMBER(J187),ISNUMBER(K187)),),IF(OR(AND(ISBLANK(J187),ISBLANK(K187)),AND(J187&gt;Fecha!$A$1,ISBLANK(K187))),1,IF(AND(NOT(ISBLANK(J187)),NOT(ISBLANK(K187)),K187&lt;=I187),2,IF(AND(NOT(ISBLANK(J187)),NOT(ISBLANK(K187)),K187&gt;I187),3,IF(AND(NOT(ISBLANK(J187)),ISBLANK(K187),J187&lt;=Fecha!$A$1,I187&gt;=Fecha!$A$1),4,IF(AND(NOT(ISBLANK(J187)),ISBLANK(K187),J187&lt;=Fecha!$A$1,I187&lt;Fecha!$A$1),5,0))))),"ERROR")</f>
        <v>1</v>
      </c>
      <c r="M187" s="36" t="str">
        <f t="shared" ca="1" si="0"/>
        <v>Por iniciar</v>
      </c>
      <c r="N187" s="38"/>
      <c r="O187" s="54"/>
      <c r="P187" s="40"/>
      <c r="Q187" s="40"/>
      <c r="R187" s="40"/>
      <c r="S187" s="41"/>
      <c r="T187" s="40"/>
      <c r="U187" s="42"/>
      <c r="V187" s="40"/>
      <c r="W187" s="40"/>
    </row>
    <row r="188" spans="1:23" ht="57.6" x14ac:dyDescent="0.3">
      <c r="A188" s="30">
        <v>1</v>
      </c>
      <c r="B188" s="31" t="s">
        <v>14</v>
      </c>
      <c r="C188" s="32" t="s">
        <v>477</v>
      </c>
      <c r="D188" s="62" t="s">
        <v>498</v>
      </c>
      <c r="E188" s="55" t="s">
        <v>86</v>
      </c>
      <c r="F188" s="55" t="s">
        <v>79</v>
      </c>
      <c r="G188" s="143" t="str">
        <f>VLOOKUP(D188:D228,'Catálogo de actividades'!B161:E377,4,FALSE)</f>
        <v>20.11</v>
      </c>
      <c r="H188" s="48">
        <v>45047</v>
      </c>
      <c r="I188" s="48">
        <v>45053</v>
      </c>
      <c r="J188" s="43"/>
      <c r="K188" s="43"/>
      <c r="L188" s="36">
        <f ca="1">IF(OR(AND(ISNUMBER(J188),ISBLANK(K188)),AND(ISBLANK(J188),ISBLANK(K188)),AND(ISNUMBER(J188),ISNUMBER(K188)),),IF(OR(AND(ISBLANK(J188),ISBLANK(K188)),AND(J188&gt;Fecha!$A$1,ISBLANK(K188))),1,IF(AND(NOT(ISBLANK(J188)),NOT(ISBLANK(K188)),K188&lt;=I188),2,IF(AND(NOT(ISBLANK(J188)),NOT(ISBLANK(K188)),K188&gt;I188),3,IF(AND(NOT(ISBLANK(J188)),ISBLANK(K188),J188&lt;=Fecha!$A$1,I188&gt;=Fecha!$A$1),4,IF(AND(NOT(ISBLANK(J188)),ISBLANK(K188),J188&lt;=Fecha!$A$1,I188&lt;Fecha!$A$1),5,0))))),"ERROR")</f>
        <v>1</v>
      </c>
      <c r="M188" s="36" t="str">
        <f t="shared" ca="1" si="0"/>
        <v>Por iniciar</v>
      </c>
      <c r="N188" s="38"/>
      <c r="O188" s="40"/>
      <c r="P188" s="40"/>
      <c r="Q188" s="40"/>
      <c r="R188" s="40"/>
      <c r="S188" s="41"/>
      <c r="T188" s="40"/>
      <c r="U188" s="42"/>
      <c r="V188" s="40"/>
      <c r="W188" s="40"/>
    </row>
    <row r="189" spans="1:23" ht="43.2" x14ac:dyDescent="0.3">
      <c r="A189" s="30">
        <v>1</v>
      </c>
      <c r="B189" s="31" t="s">
        <v>14</v>
      </c>
      <c r="C189" s="32" t="s">
        <v>477</v>
      </c>
      <c r="D189" s="33" t="s">
        <v>500</v>
      </c>
      <c r="E189" s="55" t="s">
        <v>86</v>
      </c>
      <c r="F189" s="55" t="s">
        <v>116</v>
      </c>
      <c r="G189" s="143" t="str">
        <f>VLOOKUP(D189:D228,'Catálogo de actividades'!B162:E378,4,FALSE)</f>
        <v>20.12</v>
      </c>
      <c r="H189" s="48">
        <v>45054</v>
      </c>
      <c r="I189" s="35">
        <v>45074</v>
      </c>
      <c r="J189" s="43"/>
      <c r="K189" s="43"/>
      <c r="L189" s="36">
        <f ca="1">IF(OR(AND(ISNUMBER(J189),ISBLANK(K189)),AND(ISBLANK(J189),ISBLANK(K189)),AND(ISNUMBER(J189),ISNUMBER(K189)),),IF(OR(AND(ISBLANK(J189),ISBLANK(K189)),AND(J189&gt;Fecha!$A$1,ISBLANK(K189))),1,IF(AND(NOT(ISBLANK(J189)),NOT(ISBLANK(K189)),K189&lt;=I189),2,IF(AND(NOT(ISBLANK(J189)),NOT(ISBLANK(K189)),K189&gt;I189),3,IF(AND(NOT(ISBLANK(J189)),ISBLANK(K189),J189&lt;=Fecha!$A$1,I189&gt;=Fecha!$A$1),4,IF(AND(NOT(ISBLANK(J189)),ISBLANK(K189),J189&lt;=Fecha!$A$1,I189&lt;Fecha!$A$1),5,0))))),"ERROR")</f>
        <v>1</v>
      </c>
      <c r="M189" s="36" t="str">
        <f t="shared" ca="1" si="0"/>
        <v>Por iniciar</v>
      </c>
      <c r="N189" s="40"/>
      <c r="O189" s="40"/>
      <c r="P189" s="40"/>
      <c r="Q189" s="40"/>
      <c r="R189" s="40"/>
      <c r="S189" s="41"/>
      <c r="T189" s="40"/>
      <c r="U189" s="42"/>
      <c r="V189" s="40"/>
      <c r="W189" s="40"/>
    </row>
    <row r="190" spans="1:23" ht="57.6" x14ac:dyDescent="0.3">
      <c r="A190" s="30">
        <v>1</v>
      </c>
      <c r="B190" s="31" t="s">
        <v>14</v>
      </c>
      <c r="C190" s="32" t="s">
        <v>477</v>
      </c>
      <c r="D190" s="33" t="s">
        <v>502</v>
      </c>
      <c r="E190" s="55" t="s">
        <v>86</v>
      </c>
      <c r="F190" s="55" t="s">
        <v>279</v>
      </c>
      <c r="G190" s="143" t="str">
        <f>VLOOKUP(D190:D228,'Catálogo de actividades'!B163:E379,4,FALSE)</f>
        <v>20.13</v>
      </c>
      <c r="H190" s="48">
        <v>45083</v>
      </c>
      <c r="I190" s="35">
        <v>45083</v>
      </c>
      <c r="J190" s="43"/>
      <c r="K190" s="44"/>
      <c r="L190" s="36">
        <f ca="1">IF(OR(AND(ISNUMBER(J190),ISBLANK(K190)),AND(ISBLANK(J190),ISBLANK(K190)),AND(ISNUMBER(J190),ISNUMBER(K190)),),IF(OR(AND(ISBLANK(J190),ISBLANK(K190)),AND(J190&gt;Fecha!$A$1,ISBLANK(K190))),1,IF(AND(NOT(ISBLANK(J190)),NOT(ISBLANK(K190)),K190&lt;=I190),2,IF(AND(NOT(ISBLANK(J190)),NOT(ISBLANK(K190)),K190&gt;I190),3,IF(AND(NOT(ISBLANK(J190)),ISBLANK(K190),J190&lt;=Fecha!$A$1,I190&gt;=Fecha!$A$1),4,IF(AND(NOT(ISBLANK(J190)),ISBLANK(K190),J190&lt;=Fecha!$A$1,I190&lt;Fecha!$A$1),5,0))))),"ERROR")</f>
        <v>1</v>
      </c>
      <c r="M190" s="36" t="str">
        <f t="shared" ca="1" si="0"/>
        <v>Por iniciar</v>
      </c>
      <c r="N190" s="38"/>
      <c r="O190" s="40"/>
      <c r="P190" s="40"/>
      <c r="Q190" s="40"/>
      <c r="R190" s="40"/>
      <c r="S190" s="41"/>
      <c r="T190" s="40"/>
      <c r="U190" s="42"/>
      <c r="V190" s="40"/>
      <c r="W190" s="40"/>
    </row>
    <row r="191" spans="1:23" ht="14.4" x14ac:dyDescent="0.3">
      <c r="A191" s="30">
        <v>1</v>
      </c>
      <c r="B191" s="31" t="s">
        <v>14</v>
      </c>
      <c r="C191" s="32" t="s">
        <v>477</v>
      </c>
      <c r="D191" s="33" t="s">
        <v>504</v>
      </c>
      <c r="E191" s="55" t="s">
        <v>86</v>
      </c>
      <c r="F191" s="55" t="s">
        <v>100</v>
      </c>
      <c r="G191" s="143" t="str">
        <f>VLOOKUP(D191:D228,'Catálogo de actividades'!B164:E380,4,FALSE)</f>
        <v>20.14</v>
      </c>
      <c r="H191" s="48">
        <v>45084</v>
      </c>
      <c r="I191" s="35">
        <v>45087</v>
      </c>
      <c r="J191" s="43"/>
      <c r="K191" s="44"/>
      <c r="L191" s="36">
        <f ca="1">IF(OR(AND(ISNUMBER(J191),ISBLANK(K191)),AND(ISBLANK(J191),ISBLANK(K191)),AND(ISNUMBER(J191),ISNUMBER(K191)),),IF(OR(AND(ISBLANK(J191),ISBLANK(K191)),AND(J191&gt;Fecha!$A$1,ISBLANK(K191))),1,IF(AND(NOT(ISBLANK(J191)),NOT(ISBLANK(K191)),K191&lt;=I191),2,IF(AND(NOT(ISBLANK(J191)),NOT(ISBLANK(K191)),K191&gt;I191),3,IF(AND(NOT(ISBLANK(J191)),ISBLANK(K191),J191&lt;=Fecha!$A$1,I191&gt;=Fecha!$A$1),4,IF(AND(NOT(ISBLANK(J191)),ISBLANK(K191),J191&lt;=Fecha!$A$1,I191&lt;Fecha!$A$1),5,0))))),"ERROR")</f>
        <v>1</v>
      </c>
      <c r="M191" s="36" t="str">
        <f t="shared" ca="1" si="0"/>
        <v>Por iniciar</v>
      </c>
      <c r="N191" s="38"/>
      <c r="O191" s="45"/>
      <c r="P191" s="40"/>
      <c r="Q191" s="40"/>
      <c r="R191" s="40"/>
      <c r="S191" s="41"/>
      <c r="T191" s="40"/>
      <c r="U191" s="42"/>
      <c r="V191" s="40"/>
      <c r="W191" s="40"/>
    </row>
    <row r="192" spans="1:23" ht="14.4" x14ac:dyDescent="0.3">
      <c r="A192" s="30">
        <v>1</v>
      </c>
      <c r="B192" s="31" t="s">
        <v>14</v>
      </c>
      <c r="C192" s="32" t="s">
        <v>477</v>
      </c>
      <c r="D192" s="33" t="s">
        <v>506</v>
      </c>
      <c r="E192" s="55" t="s">
        <v>86</v>
      </c>
      <c r="F192" s="55" t="s">
        <v>100</v>
      </c>
      <c r="G192" s="143" t="str">
        <f>VLOOKUP(D192:D228,'Catálogo de actividades'!B178:E381,4,FALSE)</f>
        <v>20.15</v>
      </c>
      <c r="H192" s="48">
        <v>45084</v>
      </c>
      <c r="I192" s="35">
        <v>45087</v>
      </c>
      <c r="J192" s="43"/>
      <c r="K192" s="49"/>
      <c r="L192" s="36">
        <f ca="1">IF(OR(AND(ISNUMBER(J192),ISBLANK(K192)),AND(ISBLANK(J192),ISBLANK(K192)),AND(ISNUMBER(J192),ISNUMBER(K192)),),IF(OR(AND(ISBLANK(J192),ISBLANK(K192)),AND(J192&gt;Fecha!$A$1,ISBLANK(K192))),1,IF(AND(NOT(ISBLANK(J192)),NOT(ISBLANK(K192)),K192&lt;=I192),2,IF(AND(NOT(ISBLANK(J192)),NOT(ISBLANK(K192)),K192&gt;I192),3,IF(AND(NOT(ISBLANK(J192)),ISBLANK(K192),J192&lt;=Fecha!$A$1,I192&gt;=Fecha!$A$1),4,IF(AND(NOT(ISBLANK(J192)),ISBLANK(K192),J192&lt;=Fecha!$A$1,I192&lt;Fecha!$A$1),5,0))))),"ERROR")</f>
        <v>1</v>
      </c>
      <c r="M192" s="36" t="str">
        <f t="shared" ca="1" si="0"/>
        <v>Por iniciar</v>
      </c>
      <c r="N192" s="40"/>
      <c r="O192" s="40"/>
      <c r="P192" s="40"/>
      <c r="Q192" s="40"/>
      <c r="R192" s="40"/>
      <c r="S192" s="41"/>
      <c r="T192" s="40"/>
      <c r="U192" s="42"/>
      <c r="V192" s="40"/>
      <c r="W192" s="40"/>
    </row>
    <row r="193" spans="1:23" ht="14.4" x14ac:dyDescent="0.3">
      <c r="A193" s="30">
        <v>1</v>
      </c>
      <c r="B193" s="31" t="s">
        <v>14</v>
      </c>
      <c r="C193" s="32" t="s">
        <v>477</v>
      </c>
      <c r="D193" s="33" t="s">
        <v>508</v>
      </c>
      <c r="E193" s="55" t="s">
        <v>86</v>
      </c>
      <c r="F193" s="55" t="s">
        <v>79</v>
      </c>
      <c r="G193" s="143" t="str">
        <f>VLOOKUP(D193:D228,'Catálogo de actividades'!B179:E382,4,FALSE)</f>
        <v>20.16</v>
      </c>
      <c r="H193" s="48">
        <v>45088</v>
      </c>
      <c r="I193" s="35">
        <v>45088</v>
      </c>
      <c r="J193" s="56"/>
      <c r="K193" s="44"/>
      <c r="L193" s="36">
        <f ca="1">IF(OR(AND(ISNUMBER(J193),ISBLANK(K193)),AND(ISBLANK(J193),ISBLANK(K193)),AND(ISNUMBER(J193),ISNUMBER(K193)),),IF(OR(AND(ISBLANK(J193),ISBLANK(K193)),AND(J193&gt;Fecha!$A$1,ISBLANK(K193))),1,IF(AND(NOT(ISBLANK(J193)),NOT(ISBLANK(K193)),K193&lt;=I193),2,IF(AND(NOT(ISBLANK(J193)),NOT(ISBLANK(K193)),K193&gt;I193),3,IF(AND(NOT(ISBLANK(J193)),ISBLANK(K193),J193&lt;=Fecha!$A$1,I193&gt;=Fecha!$A$1),4,IF(AND(NOT(ISBLANK(J193)),ISBLANK(K193),J193&lt;=Fecha!$A$1,I193&lt;Fecha!$A$1),5,0))))),"ERROR")</f>
        <v>1</v>
      </c>
      <c r="M193" s="36" t="str">
        <f t="shared" ca="1" si="0"/>
        <v>Por iniciar</v>
      </c>
      <c r="N193" s="38"/>
      <c r="O193" s="40"/>
      <c r="P193" s="40"/>
      <c r="Q193" s="40"/>
      <c r="R193" s="40"/>
      <c r="S193" s="41"/>
      <c r="T193" s="40"/>
      <c r="U193" s="42"/>
      <c r="V193" s="40"/>
      <c r="W193" s="40"/>
    </row>
    <row r="194" spans="1:23" ht="28.8" x14ac:dyDescent="0.3">
      <c r="A194" s="30">
        <v>1</v>
      </c>
      <c r="B194" s="31" t="s">
        <v>14</v>
      </c>
      <c r="C194" s="32" t="s">
        <v>477</v>
      </c>
      <c r="D194" s="33" t="s">
        <v>510</v>
      </c>
      <c r="E194" s="55" t="s">
        <v>86</v>
      </c>
      <c r="F194" s="55" t="s">
        <v>79</v>
      </c>
      <c r="G194" s="143" t="str">
        <f>VLOOKUP(D194:D228,'Catálogo de actividades'!B180:E383,4,FALSE)</f>
        <v>20.17</v>
      </c>
      <c r="H194" s="48">
        <v>45088</v>
      </c>
      <c r="I194" s="35">
        <v>45088</v>
      </c>
      <c r="J194" s="43"/>
      <c r="K194" s="44"/>
      <c r="L194" s="36">
        <f ca="1">IF(OR(AND(ISNUMBER(J194),ISBLANK(K194)),AND(ISBLANK(J194),ISBLANK(K194)),AND(ISNUMBER(J194),ISNUMBER(K194)),),IF(OR(AND(ISBLANK(J194),ISBLANK(K194)),AND(J194&gt;Fecha!$A$1,ISBLANK(K194))),1,IF(AND(NOT(ISBLANK(J194)),NOT(ISBLANK(K194)),K194&lt;=I194),2,IF(AND(NOT(ISBLANK(J194)),NOT(ISBLANK(K194)),K194&gt;I194),3,IF(AND(NOT(ISBLANK(J194)),ISBLANK(K194),J194&lt;=Fecha!$A$1,I194&gt;=Fecha!$A$1),4,IF(AND(NOT(ISBLANK(J194)),ISBLANK(K194),J194&lt;=Fecha!$A$1,I194&lt;Fecha!$A$1),5,0))))),"ERROR")</f>
        <v>1</v>
      </c>
      <c r="M194" s="36" t="str">
        <f t="shared" ca="1" si="0"/>
        <v>Por iniciar</v>
      </c>
      <c r="N194" s="38"/>
      <c r="O194" s="54"/>
      <c r="P194" s="40"/>
      <c r="Q194" s="40"/>
      <c r="R194" s="40"/>
      <c r="S194" s="41"/>
      <c r="T194" s="40"/>
      <c r="U194" s="42"/>
      <c r="V194" s="40"/>
      <c r="W194" s="40"/>
    </row>
    <row r="195" spans="1:23" ht="14.4" x14ac:dyDescent="0.3">
      <c r="A195" s="30">
        <v>1</v>
      </c>
      <c r="B195" s="31" t="s">
        <v>14</v>
      </c>
      <c r="C195" s="32" t="s">
        <v>512</v>
      </c>
      <c r="D195" s="33" t="s">
        <v>513</v>
      </c>
      <c r="E195" s="55" t="s">
        <v>86</v>
      </c>
      <c r="F195" s="55" t="s">
        <v>79</v>
      </c>
      <c r="G195" s="143" t="str">
        <f>VLOOKUP(D195:D228,'Catálogo de actividades'!B195:E397,4,FALSE)</f>
        <v>21.1</v>
      </c>
      <c r="H195" s="48">
        <v>44958</v>
      </c>
      <c r="I195" s="163">
        <v>44961</v>
      </c>
      <c r="J195" s="44"/>
      <c r="K195" s="44"/>
      <c r="L195" s="36">
        <f ca="1">IF(OR(AND(ISNUMBER(J195),ISBLANK(K195)),AND(ISBLANK(J195),ISBLANK(K195)),AND(ISNUMBER(J195),ISNUMBER(K195)),),IF(OR(AND(ISBLANK(J195),ISBLANK(K195)),AND(J195&gt;Fecha!$A$1,ISBLANK(K195))),1,IF(AND(NOT(ISBLANK(J195)),NOT(ISBLANK(K195)),K195&lt;=I195),2,IF(AND(NOT(ISBLANK(J195)),NOT(ISBLANK(K195)),K195&gt;I195),3,IF(AND(NOT(ISBLANK(J195)),ISBLANK(K195),J195&lt;=Fecha!$A$1,I195&gt;=Fecha!$A$1),4,IF(AND(NOT(ISBLANK(J195)),ISBLANK(K195),J195&lt;=Fecha!$A$1,I195&lt;Fecha!$A$1),5,0))))),"ERROR")</f>
        <v>1</v>
      </c>
      <c r="M195" s="36" t="str">
        <f t="shared" ca="1" si="0"/>
        <v>Por iniciar</v>
      </c>
      <c r="N195" s="38"/>
      <c r="O195" s="51"/>
      <c r="P195" s="40"/>
      <c r="Q195" s="40"/>
      <c r="R195" s="40"/>
      <c r="S195" s="41"/>
      <c r="T195" s="40"/>
      <c r="U195" s="42"/>
      <c r="V195" s="40"/>
      <c r="W195" s="40"/>
    </row>
    <row r="196" spans="1:23" ht="28.8" x14ac:dyDescent="0.3">
      <c r="A196" s="30">
        <v>1</v>
      </c>
      <c r="B196" s="31" t="s">
        <v>14</v>
      </c>
      <c r="C196" s="32" t="s">
        <v>512</v>
      </c>
      <c r="D196" s="33" t="s">
        <v>515</v>
      </c>
      <c r="E196" s="55" t="s">
        <v>86</v>
      </c>
      <c r="F196" s="55" t="s">
        <v>79</v>
      </c>
      <c r="G196" s="143" t="str">
        <f>VLOOKUP(D196:D229,'Catálogo de actividades'!B196:E398,4,FALSE)</f>
        <v>21.2</v>
      </c>
      <c r="H196" s="48">
        <v>44958</v>
      </c>
      <c r="I196" s="63">
        <v>45107</v>
      </c>
      <c r="J196" s="43"/>
      <c r="K196" s="44"/>
      <c r="L196" s="36">
        <f ca="1">IF(OR(AND(ISNUMBER(J196),ISBLANK(K196)),AND(ISBLANK(J196),ISBLANK(K196)),AND(ISNUMBER(J196),ISNUMBER(K196)),),IF(OR(AND(ISBLANK(J196),ISBLANK(K196)),AND(J196&gt;Fecha!$A$1,ISBLANK(K196))),1,IF(AND(NOT(ISBLANK(J196)),NOT(ISBLANK(K196)),K196&lt;=I196),2,IF(AND(NOT(ISBLANK(J196)),NOT(ISBLANK(K196)),K196&gt;I196),3,IF(AND(NOT(ISBLANK(J196)),ISBLANK(K196),J196&lt;=Fecha!$A$1,I196&gt;=Fecha!$A$1),4,IF(AND(NOT(ISBLANK(J196)),ISBLANK(K196),J196&lt;=Fecha!$A$1,I196&lt;Fecha!$A$1),5,0))))),"ERROR")</f>
        <v>1</v>
      </c>
      <c r="M196" s="36" t="str">
        <f t="shared" ca="1" si="0"/>
        <v>Por iniciar</v>
      </c>
      <c r="N196" s="38"/>
      <c r="O196" s="165"/>
      <c r="P196" s="40"/>
      <c r="Q196" s="40"/>
      <c r="R196" s="40"/>
      <c r="S196" s="41"/>
      <c r="T196" s="40"/>
      <c r="U196" s="42"/>
      <c r="V196" s="40"/>
      <c r="W196" s="40"/>
    </row>
    <row r="197" spans="1:23" ht="14.4" x14ac:dyDescent="0.3">
      <c r="A197" s="30">
        <v>1</v>
      </c>
      <c r="B197" s="31" t="s">
        <v>14</v>
      </c>
      <c r="C197" s="32" t="s">
        <v>512</v>
      </c>
      <c r="D197" s="33" t="s">
        <v>517</v>
      </c>
      <c r="E197" s="55" t="s">
        <v>86</v>
      </c>
      <c r="F197" s="55" t="s">
        <v>79</v>
      </c>
      <c r="G197" s="143" t="str">
        <f>VLOOKUP(D197:D228,'Catálogo de actividades'!B195:E398,4,FALSE)</f>
        <v>21.3</v>
      </c>
      <c r="H197" s="48">
        <v>45026</v>
      </c>
      <c r="I197" s="35">
        <v>45036</v>
      </c>
      <c r="J197" s="43"/>
      <c r="K197" s="43"/>
      <c r="L197" s="36">
        <f ca="1">IF(OR(AND(ISNUMBER(J197),ISBLANK(K197)),AND(ISBLANK(J197),ISBLANK(K197)),AND(ISNUMBER(J197),ISNUMBER(K197)),),IF(OR(AND(ISBLANK(J197),ISBLANK(K197)),AND(J197&gt;Fecha!$A$1,ISBLANK(K197))),1,IF(AND(NOT(ISBLANK(J197)),NOT(ISBLANK(K197)),K197&lt;=I197),2,IF(AND(NOT(ISBLANK(J197)),NOT(ISBLANK(K197)),K197&gt;I197),3,IF(AND(NOT(ISBLANK(J197)),ISBLANK(K197),J197&lt;=Fecha!$A$1,I197&gt;=Fecha!$A$1),4,IF(AND(NOT(ISBLANK(J197)),ISBLANK(K197),J197&lt;=Fecha!$A$1,I197&lt;Fecha!$A$1),5,0))))),"ERROR")</f>
        <v>1</v>
      </c>
      <c r="M197" s="36" t="str">
        <f t="shared" ca="1" si="0"/>
        <v>Por iniciar</v>
      </c>
      <c r="N197" s="40"/>
      <c r="O197" s="168"/>
      <c r="P197" s="40"/>
      <c r="Q197" s="40"/>
      <c r="R197" s="40"/>
      <c r="S197" s="41"/>
      <c r="T197" s="40"/>
      <c r="U197" s="42"/>
      <c r="V197" s="40"/>
      <c r="W197" s="40"/>
    </row>
    <row r="198" spans="1:23" ht="14.4" x14ac:dyDescent="0.3">
      <c r="A198" s="30">
        <v>1</v>
      </c>
      <c r="B198" s="31" t="s">
        <v>14</v>
      </c>
      <c r="C198" s="32" t="s">
        <v>512</v>
      </c>
      <c r="D198" s="33" t="s">
        <v>519</v>
      </c>
      <c r="E198" s="55" t="s">
        <v>86</v>
      </c>
      <c r="F198" s="55" t="s">
        <v>79</v>
      </c>
      <c r="G198" s="143" t="str">
        <f>VLOOKUP(D198:D228,'Catálogo de actividades'!B195:E399,4,FALSE)</f>
        <v>21.4</v>
      </c>
      <c r="H198" s="48">
        <v>45043</v>
      </c>
      <c r="I198" s="35">
        <v>45043</v>
      </c>
      <c r="J198" s="43"/>
      <c r="K198" s="44"/>
      <c r="L198" s="36">
        <f ca="1">IF(OR(AND(ISNUMBER(J198),ISBLANK(K198)),AND(ISBLANK(J198),ISBLANK(K198)),AND(ISNUMBER(J198),ISNUMBER(K198)),),IF(OR(AND(ISBLANK(J198),ISBLANK(K198)),AND(J198&gt;Fecha!$A$1,ISBLANK(K198))),1,IF(AND(NOT(ISBLANK(J198)),NOT(ISBLANK(K198)),K198&lt;=I198),2,IF(AND(NOT(ISBLANK(J198)),NOT(ISBLANK(K198)),K198&gt;I198),3,IF(AND(NOT(ISBLANK(J198)),ISBLANK(K198),J198&lt;=Fecha!$A$1,I198&gt;=Fecha!$A$1),4,IF(AND(NOT(ISBLANK(J198)),ISBLANK(K198),J198&lt;=Fecha!$A$1,I198&lt;Fecha!$A$1),5,0))))),"ERROR")</f>
        <v>1</v>
      </c>
      <c r="M198" s="36" t="str">
        <f t="shared" ca="1" si="0"/>
        <v>Por iniciar</v>
      </c>
      <c r="N198" s="38"/>
      <c r="O198" s="40"/>
      <c r="P198" s="40"/>
      <c r="Q198" s="40"/>
      <c r="R198" s="40"/>
      <c r="S198" s="41"/>
      <c r="T198" s="40"/>
      <c r="U198" s="42"/>
      <c r="V198" s="40"/>
      <c r="W198" s="40"/>
    </row>
    <row r="199" spans="1:23" ht="14.4" x14ac:dyDescent="0.3">
      <c r="A199" s="30">
        <v>1</v>
      </c>
      <c r="B199" s="31" t="s">
        <v>14</v>
      </c>
      <c r="C199" s="32" t="s">
        <v>512</v>
      </c>
      <c r="D199" s="33" t="s">
        <v>521</v>
      </c>
      <c r="E199" s="55" t="s">
        <v>86</v>
      </c>
      <c r="F199" s="55" t="s">
        <v>79</v>
      </c>
      <c r="G199" s="143" t="str">
        <f>VLOOKUP(D199:D228,'Catálogo de actividades'!B195:E400,4,FALSE)</f>
        <v>21.5</v>
      </c>
      <c r="H199" s="48">
        <v>45057</v>
      </c>
      <c r="I199" s="35">
        <v>45057</v>
      </c>
      <c r="J199" s="43"/>
      <c r="K199" s="43"/>
      <c r="L199" s="36">
        <f ca="1">IF(OR(AND(ISNUMBER(J199),ISBLANK(K199)),AND(ISBLANK(J199),ISBLANK(K199)),AND(ISNUMBER(J199),ISNUMBER(K199)),),IF(OR(AND(ISBLANK(J199),ISBLANK(K199)),AND(J199&gt;Fecha!$A$1,ISBLANK(K199))),1,IF(AND(NOT(ISBLANK(J199)),NOT(ISBLANK(K199)),K199&lt;=I199),2,IF(AND(NOT(ISBLANK(J199)),NOT(ISBLANK(K199)),K199&gt;I199),3,IF(AND(NOT(ISBLANK(J199)),ISBLANK(K199),J199&lt;=Fecha!$A$1,I199&gt;=Fecha!$A$1),4,IF(AND(NOT(ISBLANK(J199)),ISBLANK(K199),J199&lt;=Fecha!$A$1,I199&lt;Fecha!$A$1),5,0))))),"ERROR")</f>
        <v>1</v>
      </c>
      <c r="M199" s="36" t="str">
        <f t="shared" ca="1" si="0"/>
        <v>Por iniciar</v>
      </c>
      <c r="N199" s="40"/>
      <c r="O199" s="40"/>
      <c r="P199" s="40"/>
      <c r="Q199" s="40"/>
      <c r="R199" s="40"/>
      <c r="S199" s="41"/>
      <c r="T199" s="40"/>
      <c r="U199" s="42"/>
      <c r="V199" s="40"/>
      <c r="W199" s="40"/>
    </row>
    <row r="200" spans="1:23" ht="14.4" x14ac:dyDescent="0.3">
      <c r="A200" s="30">
        <v>1</v>
      </c>
      <c r="B200" s="31" t="s">
        <v>14</v>
      </c>
      <c r="C200" s="145" t="s">
        <v>512</v>
      </c>
      <c r="D200" s="33" t="s">
        <v>523</v>
      </c>
      <c r="E200" s="146" t="s">
        <v>86</v>
      </c>
      <c r="F200" s="146" t="s">
        <v>79</v>
      </c>
      <c r="G200" s="143" t="str">
        <f>VLOOKUP(D200:D228,'Catálogo de actividades'!B197:E401,4,FALSE)</f>
        <v>21.6</v>
      </c>
      <c r="H200" s="144">
        <v>45067</v>
      </c>
      <c r="I200" s="46">
        <v>45067</v>
      </c>
      <c r="J200" s="43"/>
      <c r="K200" s="44"/>
      <c r="L200" s="36">
        <f ca="1">IF(OR(AND(ISNUMBER(J200),ISBLANK(K200)),AND(ISBLANK(J200),ISBLANK(K200)),AND(ISNUMBER(J200),ISNUMBER(K200)),),IF(OR(AND(ISBLANK(J200),ISBLANK(K200)),AND(J200&gt;Fecha!$A$1,ISBLANK(K200))),1,IF(AND(NOT(ISBLANK(J200)),NOT(ISBLANK(K200)),K200&lt;=I200),2,IF(AND(NOT(ISBLANK(J200)),NOT(ISBLANK(K200)),K200&gt;I200),3,IF(AND(NOT(ISBLANK(J200)),ISBLANK(K200),J200&lt;=Fecha!$A$1,I200&gt;=Fecha!$A$1),4,IF(AND(NOT(ISBLANK(J200)),ISBLANK(K200),J200&lt;=Fecha!$A$1,I200&lt;Fecha!$A$1),5,0))))),"ERROR")</f>
        <v>1</v>
      </c>
      <c r="M200" s="36" t="str">
        <f t="shared" ca="1" si="0"/>
        <v>Por iniciar</v>
      </c>
      <c r="N200" s="38"/>
      <c r="O200" s="40"/>
      <c r="P200" s="40"/>
      <c r="Q200" s="40"/>
      <c r="R200" s="40"/>
      <c r="S200" s="41"/>
      <c r="T200" s="40"/>
      <c r="U200" s="42"/>
      <c r="V200" s="40"/>
      <c r="W200" s="40"/>
    </row>
    <row r="201" spans="1:23" ht="14.4" x14ac:dyDescent="0.3">
      <c r="A201" s="30">
        <v>1</v>
      </c>
      <c r="B201" s="31" t="s">
        <v>14</v>
      </c>
      <c r="C201" s="32" t="s">
        <v>512</v>
      </c>
      <c r="D201" s="33" t="s">
        <v>525</v>
      </c>
      <c r="E201" s="55" t="s">
        <v>86</v>
      </c>
      <c r="F201" s="55" t="s">
        <v>79</v>
      </c>
      <c r="G201" s="143" t="str">
        <f>VLOOKUP(D201:D228,'Catálogo de actividades'!B195:E401,4,FALSE)</f>
        <v>21.7</v>
      </c>
      <c r="H201" s="48">
        <v>45077</v>
      </c>
      <c r="I201" s="35">
        <v>45080</v>
      </c>
      <c r="J201" s="43"/>
      <c r="K201" s="44"/>
      <c r="L201" s="36">
        <f ca="1">IF(OR(AND(ISNUMBER(J201),ISBLANK(K201)),AND(ISBLANK(J201),ISBLANK(K201)),AND(ISNUMBER(J201),ISNUMBER(K201)),),IF(OR(AND(ISBLANK(J201),ISBLANK(K201)),AND(J201&gt;Fecha!$A$1,ISBLANK(K201))),1,IF(AND(NOT(ISBLANK(J201)),NOT(ISBLANK(K201)),K201&lt;=I201),2,IF(AND(NOT(ISBLANK(J201)),NOT(ISBLANK(K201)),K201&gt;I201),3,IF(AND(NOT(ISBLANK(J201)),ISBLANK(K201),J201&lt;=Fecha!$A$1,I201&gt;=Fecha!$A$1),4,IF(AND(NOT(ISBLANK(J201)),ISBLANK(K201),J201&lt;=Fecha!$A$1,I201&lt;Fecha!$A$1),5,0))))),"ERROR")</f>
        <v>1</v>
      </c>
      <c r="M201" s="36" t="str">
        <f t="shared" ca="1" si="0"/>
        <v>Por iniciar</v>
      </c>
      <c r="N201" s="38"/>
      <c r="O201" s="51"/>
      <c r="P201" s="40"/>
      <c r="Q201" s="40"/>
      <c r="R201" s="40"/>
      <c r="S201" s="41"/>
      <c r="T201" s="40"/>
      <c r="U201" s="42"/>
      <c r="V201" s="40"/>
      <c r="W201" s="40"/>
    </row>
    <row r="202" spans="1:23" ht="72" x14ac:dyDescent="0.3">
      <c r="A202" s="30">
        <v>1</v>
      </c>
      <c r="B202" s="31" t="s">
        <v>14</v>
      </c>
      <c r="C202" s="32" t="s">
        <v>527</v>
      </c>
      <c r="D202" s="62" t="s">
        <v>528</v>
      </c>
      <c r="E202" s="55" t="s">
        <v>78</v>
      </c>
      <c r="F202" s="55" t="s">
        <v>529</v>
      </c>
      <c r="G202" s="143" t="s">
        <v>530</v>
      </c>
      <c r="H202" s="48">
        <v>44713</v>
      </c>
      <c r="I202" s="35">
        <v>44804</v>
      </c>
      <c r="J202" s="35">
        <v>44713</v>
      </c>
      <c r="K202" s="43">
        <v>44742</v>
      </c>
      <c r="L202" s="36">
        <f ca="1">IF(OR(AND(ISNUMBER(J202),ISBLANK(K202)),AND(ISBLANK(J202),ISBLANK(K202)),AND(ISNUMBER(J202),ISNUMBER(K202)),),IF(OR(AND(ISBLANK(J202),ISBLANK(K202)),AND(J202&gt;Fecha!$A$1,ISBLANK(K202))),1,IF(AND(NOT(ISBLANK(J202)),NOT(ISBLANK(K202)),K202&lt;=I202),2,IF(AND(NOT(ISBLANK(J202)),NOT(ISBLANK(K202)),K202&gt;I202),3,IF(AND(NOT(ISBLANK(J202)),ISBLANK(K202),J202&lt;=Fecha!$A$1,I202&gt;=Fecha!$A$1),4,IF(AND(NOT(ISBLANK(J202)),ISBLANK(K202),J202&lt;=Fecha!$A$1,I202&lt;Fecha!$A$1),5,0))))),"ERROR")</f>
        <v>2</v>
      </c>
      <c r="M202" s="37" t="str">
        <f t="shared" ca="1" si="0"/>
        <v>Concluida dentro de plazo</v>
      </c>
      <c r="N202" s="38" t="s">
        <v>681</v>
      </c>
      <c r="O202" s="39" t="s">
        <v>682</v>
      </c>
      <c r="P202" s="40"/>
      <c r="Q202" s="40" t="s">
        <v>617</v>
      </c>
      <c r="R202" s="40"/>
      <c r="S202" s="41"/>
      <c r="T202" s="40"/>
      <c r="U202" s="42"/>
      <c r="V202" s="40"/>
      <c r="W202" s="40"/>
    </row>
    <row r="203" spans="1:23" ht="43.2" x14ac:dyDescent="0.3">
      <c r="A203" s="30">
        <v>1</v>
      </c>
      <c r="B203" s="31" t="s">
        <v>14</v>
      </c>
      <c r="C203" s="32" t="s">
        <v>527</v>
      </c>
      <c r="D203" s="62" t="s">
        <v>531</v>
      </c>
      <c r="E203" s="55" t="s">
        <v>82</v>
      </c>
      <c r="F203" s="55" t="s">
        <v>532</v>
      </c>
      <c r="G203" s="143" t="str">
        <f>VLOOKUP(D203:D228,'Catálogo de actividades'!B195:E403,4,FALSE)</f>
        <v>22.2</v>
      </c>
      <c r="H203" s="48">
        <v>44774</v>
      </c>
      <c r="I203" s="35">
        <v>45107</v>
      </c>
      <c r="J203" s="35">
        <v>44774</v>
      </c>
      <c r="K203" s="47"/>
      <c r="L203" s="36">
        <f ca="1">IF(OR(AND(ISNUMBER(J203),ISBLANK(K203)),AND(ISBLANK(J203),ISBLANK(K203)),AND(ISNUMBER(J203),ISNUMBER(K203)),),IF(OR(AND(ISBLANK(J203),ISBLANK(K203)),AND(J203&gt;Fecha!$A$1,ISBLANK(K203))),1,IF(AND(NOT(ISBLANK(J203)),NOT(ISBLANK(K203)),K203&lt;=I203),2,IF(AND(NOT(ISBLANK(J203)),NOT(ISBLANK(K203)),K203&gt;I203),3,IF(AND(NOT(ISBLANK(J203)),ISBLANK(K203),J203&lt;=Fecha!$A$1,I203&gt;=Fecha!$A$1),4,IF(AND(NOT(ISBLANK(J203)),ISBLANK(K203),J203&lt;=Fecha!$A$1,I203&lt;Fecha!$A$1),5,0))))),"ERROR")</f>
        <v>4</v>
      </c>
      <c r="M203" s="37" t="str">
        <f t="shared" ca="1" si="0"/>
        <v>En proceso dentro de plazo</v>
      </c>
      <c r="N203" s="38" t="s">
        <v>618</v>
      </c>
      <c r="O203" s="38"/>
      <c r="P203" s="40"/>
      <c r="Q203" s="40"/>
      <c r="R203" s="40"/>
      <c r="S203" s="41"/>
      <c r="T203" s="40"/>
      <c r="U203" s="42"/>
      <c r="V203" s="40"/>
      <c r="W203" s="40"/>
    </row>
    <row r="204" spans="1:23" ht="72" x14ac:dyDescent="0.3">
      <c r="A204" s="30">
        <v>1</v>
      </c>
      <c r="B204" s="31" t="s">
        <v>14</v>
      </c>
      <c r="C204" s="32" t="s">
        <v>527</v>
      </c>
      <c r="D204" s="62" t="s">
        <v>534</v>
      </c>
      <c r="E204" s="55" t="s">
        <v>78</v>
      </c>
      <c r="F204" s="55" t="s">
        <v>535</v>
      </c>
      <c r="G204" s="55">
        <v>22.3</v>
      </c>
      <c r="H204" s="48">
        <v>44788</v>
      </c>
      <c r="I204" s="35">
        <v>44834</v>
      </c>
      <c r="J204" s="35">
        <v>44788</v>
      </c>
      <c r="K204" s="43">
        <v>44830</v>
      </c>
      <c r="L204" s="36">
        <f ca="1">IF(OR(AND(ISNUMBER(J204),ISBLANK(K204)),AND(ISBLANK(J204),ISBLANK(K204)),AND(ISNUMBER(J204),ISNUMBER(K204)),),IF(OR(AND(ISBLANK(J204),ISBLANK(K204)),AND(J204&gt;Fecha!$A$1,ISBLANK(K204))),1,IF(AND(NOT(ISBLANK(J204)),NOT(ISBLANK(K204)),K204&lt;=I204),2,IF(AND(NOT(ISBLANK(J204)),NOT(ISBLANK(K204)),K204&gt;I204),3,IF(AND(NOT(ISBLANK(J204)),ISBLANK(K204),J204&lt;=Fecha!$A$1,I204&gt;=Fecha!$A$1),4,IF(AND(NOT(ISBLANK(J204)),ISBLANK(K204),J204&lt;=Fecha!$A$1,I204&lt;Fecha!$A$1),5,0))))),"ERROR")</f>
        <v>2</v>
      </c>
      <c r="M204" s="37" t="str">
        <f t="shared" ca="1" si="0"/>
        <v>Concluida dentro de plazo</v>
      </c>
      <c r="N204" s="38" t="s">
        <v>683</v>
      </c>
      <c r="O204" s="39" t="s">
        <v>684</v>
      </c>
      <c r="P204" s="38"/>
      <c r="Q204" s="40" t="s">
        <v>617</v>
      </c>
      <c r="R204" s="40"/>
      <c r="S204" s="41"/>
      <c r="T204" s="40"/>
      <c r="U204" s="42"/>
      <c r="V204" s="40"/>
      <c r="W204" s="40"/>
    </row>
    <row r="205" spans="1:23" ht="43.2" x14ac:dyDescent="0.3">
      <c r="A205" s="30">
        <v>1</v>
      </c>
      <c r="B205" s="31" t="s">
        <v>14</v>
      </c>
      <c r="C205" s="32" t="s">
        <v>527</v>
      </c>
      <c r="D205" s="33" t="s">
        <v>537</v>
      </c>
      <c r="E205" s="55" t="s">
        <v>78</v>
      </c>
      <c r="F205" s="55" t="s">
        <v>122</v>
      </c>
      <c r="G205" s="143" t="str">
        <f>VLOOKUP(D205:D228,'Catálogo de actividades'!B195:E405,4,FALSE)</f>
        <v>22.4</v>
      </c>
      <c r="H205" s="48">
        <v>44805</v>
      </c>
      <c r="I205" s="35">
        <v>44995</v>
      </c>
      <c r="J205" s="35">
        <v>44805</v>
      </c>
      <c r="K205" s="44"/>
      <c r="L205" s="36">
        <f ca="1">IF(OR(AND(ISNUMBER(J205),ISBLANK(K205)),AND(ISBLANK(J205),ISBLANK(K205)),AND(ISNUMBER(J205),ISNUMBER(K205)),),IF(OR(AND(ISBLANK(J205),ISBLANK(K205)),AND(J205&gt;Fecha!$A$1,ISBLANK(K205))),1,IF(AND(NOT(ISBLANK(J205)),NOT(ISBLANK(K205)),K205&lt;=I205),2,IF(AND(NOT(ISBLANK(J205)),NOT(ISBLANK(K205)),K205&gt;I205),3,IF(AND(NOT(ISBLANK(J205)),ISBLANK(K205),J205&lt;=Fecha!$A$1,I205&gt;=Fecha!$A$1),4,IF(AND(NOT(ISBLANK(J205)),ISBLANK(K205),J205&lt;=Fecha!$A$1,I205&lt;Fecha!$A$1),5,0))))),"ERROR")</f>
        <v>4</v>
      </c>
      <c r="M205" s="37" t="str">
        <f t="shared" ca="1" si="0"/>
        <v>En proceso dentro de plazo</v>
      </c>
      <c r="N205" s="38" t="s">
        <v>618</v>
      </c>
      <c r="O205" s="40"/>
      <c r="P205" s="40"/>
      <c r="Q205" s="40"/>
      <c r="R205" s="40"/>
      <c r="S205" s="41"/>
      <c r="T205" s="40"/>
      <c r="U205" s="42"/>
      <c r="V205" s="40"/>
      <c r="W205" s="40"/>
    </row>
    <row r="206" spans="1:23" ht="43.2" x14ac:dyDescent="0.3">
      <c r="A206" s="30">
        <v>1</v>
      </c>
      <c r="B206" s="31" t="s">
        <v>14</v>
      </c>
      <c r="C206" s="32" t="s">
        <v>527</v>
      </c>
      <c r="D206" s="62" t="s">
        <v>539</v>
      </c>
      <c r="E206" s="55" t="s">
        <v>78</v>
      </c>
      <c r="F206" s="55" t="s">
        <v>122</v>
      </c>
      <c r="G206" s="143" t="str">
        <f>VLOOKUP(D206:D228,'Catálogo de actividades'!B195:E406,4,FALSE)</f>
        <v>22.5</v>
      </c>
      <c r="H206" s="48">
        <v>44805</v>
      </c>
      <c r="I206" s="35">
        <v>45009</v>
      </c>
      <c r="J206" s="35">
        <v>44805</v>
      </c>
      <c r="K206" s="43"/>
      <c r="L206" s="36">
        <f ca="1">IF(OR(AND(ISNUMBER(J206),ISBLANK(K206)),AND(ISBLANK(J206),ISBLANK(K206)),AND(ISNUMBER(J206),ISNUMBER(K206)),),IF(OR(AND(ISBLANK(J206),ISBLANK(K206)),AND(J206&gt;Fecha!$A$1,ISBLANK(K206))),1,IF(AND(NOT(ISBLANK(J206)),NOT(ISBLANK(K206)),K206&lt;=I206),2,IF(AND(NOT(ISBLANK(J206)),NOT(ISBLANK(K206)),K206&gt;I206),3,IF(AND(NOT(ISBLANK(J206)),ISBLANK(K206),J206&lt;=Fecha!$A$1,I206&gt;=Fecha!$A$1),4,IF(AND(NOT(ISBLANK(J206)),ISBLANK(K206),J206&lt;=Fecha!$A$1,I206&lt;Fecha!$A$1),5,0))))),"ERROR")</f>
        <v>4</v>
      </c>
      <c r="M206" s="37" t="str">
        <f t="shared" ca="1" si="0"/>
        <v>En proceso dentro de plazo</v>
      </c>
      <c r="N206" s="38" t="s">
        <v>618</v>
      </c>
      <c r="O206" s="54"/>
      <c r="P206" s="40"/>
      <c r="Q206" s="40"/>
      <c r="R206" s="40"/>
      <c r="S206" s="41"/>
      <c r="T206" s="40"/>
      <c r="U206" s="42"/>
      <c r="V206" s="40"/>
      <c r="W206" s="40"/>
    </row>
    <row r="207" spans="1:23" ht="43.2" x14ac:dyDescent="0.3">
      <c r="A207" s="30">
        <v>1</v>
      </c>
      <c r="B207" s="31" t="s">
        <v>14</v>
      </c>
      <c r="C207" s="32" t="s">
        <v>527</v>
      </c>
      <c r="D207" s="62" t="s">
        <v>541</v>
      </c>
      <c r="E207" s="55" t="s">
        <v>78</v>
      </c>
      <c r="F207" s="55" t="s">
        <v>222</v>
      </c>
      <c r="G207" s="143" t="str">
        <f>VLOOKUP(D207:D228,'Catálogo de actividades'!B195:E407,4,FALSE)</f>
        <v>22.6</v>
      </c>
      <c r="H207" s="48">
        <v>44866</v>
      </c>
      <c r="I207" s="35">
        <v>44911</v>
      </c>
      <c r="J207" s="47">
        <v>44866</v>
      </c>
      <c r="K207" s="47"/>
      <c r="L207" s="36">
        <f ca="1">IF(OR(AND(ISNUMBER(J207),ISBLANK(K207)),AND(ISBLANK(J207),ISBLANK(K207)),AND(ISNUMBER(J207),ISNUMBER(K207)),),IF(OR(AND(ISBLANK(J207),ISBLANK(K207)),AND(J207&gt;Fecha!$A$1,ISBLANK(K207))),1,IF(AND(NOT(ISBLANK(J207)),NOT(ISBLANK(K207)),K207&lt;=I207),2,IF(AND(NOT(ISBLANK(J207)),NOT(ISBLANK(K207)),K207&gt;I207),3,IF(AND(NOT(ISBLANK(J207)),ISBLANK(K207),J207&lt;=Fecha!$A$1,I207&gt;=Fecha!$A$1),4,IF(AND(NOT(ISBLANK(J207)),ISBLANK(K207),J207&lt;=Fecha!$A$1,I207&lt;Fecha!$A$1),5,0))))),"ERROR")</f>
        <v>4</v>
      </c>
      <c r="M207" s="36" t="str">
        <f t="shared" ca="1" si="0"/>
        <v>En proceso dentro de plazo</v>
      </c>
      <c r="N207" s="38" t="s">
        <v>618</v>
      </c>
      <c r="O207" s="51"/>
      <c r="P207" s="40"/>
      <c r="Q207" s="40"/>
      <c r="R207" s="40"/>
      <c r="S207" s="41"/>
      <c r="T207" s="40"/>
      <c r="U207" s="42"/>
      <c r="V207" s="40"/>
      <c r="W207" s="40"/>
    </row>
    <row r="208" spans="1:23" ht="43.2" x14ac:dyDescent="0.3">
      <c r="A208" s="30">
        <v>1</v>
      </c>
      <c r="B208" s="31" t="s">
        <v>14</v>
      </c>
      <c r="C208" s="32" t="s">
        <v>527</v>
      </c>
      <c r="D208" s="62" t="s">
        <v>543</v>
      </c>
      <c r="E208" s="55" t="s">
        <v>78</v>
      </c>
      <c r="F208" s="55" t="s">
        <v>544</v>
      </c>
      <c r="G208" s="143" t="str">
        <f>VLOOKUP(D208:D228,'Catálogo de actividades'!B195:E408,4,FALSE)</f>
        <v>22.7</v>
      </c>
      <c r="H208" s="48">
        <v>44986</v>
      </c>
      <c r="I208" s="35">
        <v>45022</v>
      </c>
      <c r="J208" s="47"/>
      <c r="K208" s="43"/>
      <c r="L208" s="36">
        <f ca="1">IF(OR(AND(ISNUMBER(J208),ISBLANK(K208)),AND(ISBLANK(J208),ISBLANK(K208)),AND(ISNUMBER(J208),ISNUMBER(K208)),),IF(OR(AND(ISBLANK(J208),ISBLANK(K208)),AND(J208&gt;Fecha!$A$1,ISBLANK(K208))),1,IF(AND(NOT(ISBLANK(J208)),NOT(ISBLANK(K208)),K208&lt;=I208),2,IF(AND(NOT(ISBLANK(J208)),NOT(ISBLANK(K208)),K208&gt;I208),3,IF(AND(NOT(ISBLANK(J208)),ISBLANK(K208),J208&lt;=Fecha!$A$1,I208&gt;=Fecha!$A$1),4,IF(AND(NOT(ISBLANK(J208)),ISBLANK(K208),J208&lt;=Fecha!$A$1,I208&lt;Fecha!$A$1),5,0))))),"ERROR")</f>
        <v>1</v>
      </c>
      <c r="M208" s="36" t="str">
        <f t="shared" ca="1" si="0"/>
        <v>Por iniciar</v>
      </c>
      <c r="N208" s="38"/>
      <c r="O208" s="40"/>
      <c r="P208" s="38"/>
      <c r="Q208" s="40"/>
      <c r="R208" s="40"/>
      <c r="S208" s="41"/>
      <c r="T208" s="40"/>
      <c r="U208" s="42"/>
      <c r="V208" s="40"/>
      <c r="W208" s="40"/>
    </row>
    <row r="209" spans="1:23" ht="28.8" x14ac:dyDescent="0.3">
      <c r="A209" s="30">
        <v>1</v>
      </c>
      <c r="B209" s="31" t="s">
        <v>14</v>
      </c>
      <c r="C209" s="32" t="s">
        <v>527</v>
      </c>
      <c r="D209" s="62" t="s">
        <v>546</v>
      </c>
      <c r="E209" s="55" t="s">
        <v>78</v>
      </c>
      <c r="F209" s="55" t="s">
        <v>222</v>
      </c>
      <c r="G209" s="143" t="str">
        <f>VLOOKUP(D209:D228,'Catálogo de actividades'!B195:E409,4,FALSE)</f>
        <v>22.8</v>
      </c>
      <c r="H209" s="144">
        <v>44964</v>
      </c>
      <c r="I209" s="35">
        <v>44964</v>
      </c>
      <c r="J209" s="47"/>
      <c r="K209" s="44"/>
      <c r="L209" s="36">
        <f ca="1">IF(OR(AND(ISNUMBER(J209),ISBLANK(K209)),AND(ISBLANK(J209),ISBLANK(K209)),AND(ISNUMBER(J209),ISNUMBER(K209)),),IF(OR(AND(ISBLANK(J209),ISBLANK(K209)),AND(J209&gt;Fecha!$A$1,ISBLANK(K209))),1,IF(AND(NOT(ISBLANK(J209)),NOT(ISBLANK(K209)),K209&lt;=I209),2,IF(AND(NOT(ISBLANK(J209)),NOT(ISBLANK(K209)),K209&gt;I209),3,IF(AND(NOT(ISBLANK(J209)),ISBLANK(K209),J209&lt;=Fecha!$A$1,I209&gt;=Fecha!$A$1),4,IF(AND(NOT(ISBLANK(J209)),ISBLANK(K209),J209&lt;=Fecha!$A$1,I209&lt;Fecha!$A$1),5,0))))),"ERROR")</f>
        <v>1</v>
      </c>
      <c r="M209" s="36" t="str">
        <f t="shared" ca="1" si="0"/>
        <v>Por iniciar</v>
      </c>
      <c r="N209" s="38"/>
      <c r="O209" s="40"/>
      <c r="P209" s="40"/>
      <c r="Q209" s="40"/>
      <c r="R209" s="40"/>
      <c r="S209" s="41"/>
      <c r="T209" s="40"/>
      <c r="U209" s="42"/>
      <c r="V209" s="40"/>
      <c r="W209" s="40"/>
    </row>
    <row r="210" spans="1:23" ht="28.8" x14ac:dyDescent="0.3">
      <c r="A210" s="30">
        <v>1</v>
      </c>
      <c r="B210" s="31" t="s">
        <v>14</v>
      </c>
      <c r="C210" s="32" t="s">
        <v>527</v>
      </c>
      <c r="D210" s="62" t="s">
        <v>548</v>
      </c>
      <c r="E210" s="55" t="s">
        <v>78</v>
      </c>
      <c r="F210" s="55" t="s">
        <v>222</v>
      </c>
      <c r="G210" s="143" t="str">
        <f>VLOOKUP(D210:D229,'Catálogo de actividades'!B195:E410,4,FALSE)</f>
        <v>22.9</v>
      </c>
      <c r="H210" s="48">
        <v>44966</v>
      </c>
      <c r="I210" s="35">
        <v>45016</v>
      </c>
      <c r="J210" s="47"/>
      <c r="K210" s="44"/>
      <c r="L210" s="36">
        <f ca="1">IF(OR(AND(ISNUMBER(J210),ISBLANK(K210)),AND(ISBLANK(J210),ISBLANK(K210)),AND(ISNUMBER(J210),ISNUMBER(K210)),),IF(OR(AND(ISBLANK(J210),ISBLANK(K210)),AND(J210&gt;Fecha!$A$1,ISBLANK(K210))),1,IF(AND(NOT(ISBLANK(J210)),NOT(ISBLANK(K210)),K210&lt;=I210),2,IF(AND(NOT(ISBLANK(J210)),NOT(ISBLANK(K210)),K210&gt;I210),3,IF(AND(NOT(ISBLANK(J210)),ISBLANK(K210),J210&lt;=Fecha!$A$1,I210&gt;=Fecha!$A$1),4,IF(AND(NOT(ISBLANK(J210)),ISBLANK(K210),J210&lt;=Fecha!$A$1,I210&lt;Fecha!$A$1),5,0))))),"ERROR")</f>
        <v>1</v>
      </c>
      <c r="M210" s="36" t="str">
        <f t="shared" ca="1" si="0"/>
        <v>Por iniciar</v>
      </c>
      <c r="N210" s="38"/>
      <c r="O210" s="40"/>
      <c r="P210" s="40"/>
      <c r="Q210" s="40"/>
      <c r="R210" s="40"/>
      <c r="S210" s="41"/>
      <c r="T210" s="40"/>
      <c r="U210" s="42"/>
      <c r="V210" s="40"/>
      <c r="W210" s="40"/>
    </row>
    <row r="211" spans="1:23" ht="43.2" x14ac:dyDescent="0.3">
      <c r="A211" s="30">
        <v>1</v>
      </c>
      <c r="B211" s="31" t="s">
        <v>14</v>
      </c>
      <c r="C211" s="32" t="s">
        <v>527</v>
      </c>
      <c r="D211" s="62" t="s">
        <v>550</v>
      </c>
      <c r="E211" s="55" t="s">
        <v>78</v>
      </c>
      <c r="F211" s="55" t="s">
        <v>222</v>
      </c>
      <c r="G211" s="143" t="str">
        <f>VLOOKUP(D211:D228,'Catálogo de actividades'!B197:E411,4,FALSE)</f>
        <v>22.10</v>
      </c>
      <c r="H211" s="48">
        <v>44958</v>
      </c>
      <c r="I211" s="35">
        <v>45016</v>
      </c>
      <c r="J211" s="44"/>
      <c r="K211" s="44"/>
      <c r="L211" s="36">
        <f ca="1">IF(OR(AND(ISNUMBER(J211),ISBLANK(K211)),AND(ISBLANK(J211),ISBLANK(K211)),AND(ISNUMBER(J211),ISNUMBER(K211)),),IF(OR(AND(ISBLANK(J211),ISBLANK(K211)),AND(J211&gt;Fecha!$A$1,ISBLANK(K211))),1,IF(AND(NOT(ISBLANK(J211)),NOT(ISBLANK(K211)),K211&lt;=I211),2,IF(AND(NOT(ISBLANK(J211)),NOT(ISBLANK(K211)),K211&gt;I211),3,IF(AND(NOT(ISBLANK(J211)),ISBLANK(K211),J211&lt;=Fecha!$A$1,I211&gt;=Fecha!$A$1),4,IF(AND(NOT(ISBLANK(J211)),ISBLANK(K211),J211&lt;=Fecha!$A$1,I211&lt;Fecha!$A$1),5,0))))),"ERROR")</f>
        <v>1</v>
      </c>
      <c r="M211" s="36" t="str">
        <f t="shared" ca="1" si="0"/>
        <v>Por iniciar</v>
      </c>
      <c r="N211" s="38"/>
      <c r="O211" s="40"/>
      <c r="P211" s="40"/>
      <c r="Q211" s="40"/>
      <c r="R211" s="40"/>
      <c r="S211" s="41"/>
      <c r="T211" s="40"/>
      <c r="U211" s="42"/>
      <c r="V211" s="40"/>
      <c r="W211" s="40"/>
    </row>
    <row r="212" spans="1:23" ht="43.2" x14ac:dyDescent="0.3">
      <c r="A212" s="30">
        <v>1</v>
      </c>
      <c r="B212" s="31" t="s">
        <v>14</v>
      </c>
      <c r="C212" s="32" t="s">
        <v>527</v>
      </c>
      <c r="D212" s="62" t="s">
        <v>552</v>
      </c>
      <c r="E212" s="55" t="s">
        <v>78</v>
      </c>
      <c r="F212" s="55" t="s">
        <v>222</v>
      </c>
      <c r="G212" s="143" t="str">
        <f>VLOOKUP(D212:D229,'Catálogo de actividades'!B198:E412,4,FALSE)</f>
        <v>22.11</v>
      </c>
      <c r="H212" s="48">
        <v>45022</v>
      </c>
      <c r="I212" s="35">
        <v>45024</v>
      </c>
      <c r="J212" s="43"/>
      <c r="K212" s="43"/>
      <c r="L212" s="36">
        <f ca="1">IF(OR(AND(ISNUMBER(J212),ISBLANK(K212)),AND(ISBLANK(J212),ISBLANK(K212)),AND(ISNUMBER(J212),ISNUMBER(K212)),),IF(OR(AND(ISBLANK(J212),ISBLANK(K212)),AND(J212&gt;Fecha!$A$1,ISBLANK(K212))),1,IF(AND(NOT(ISBLANK(J212)),NOT(ISBLANK(K212)),K212&lt;=I212),2,IF(AND(NOT(ISBLANK(J212)),NOT(ISBLANK(K212)),K212&gt;I212),3,IF(AND(NOT(ISBLANK(J212)),ISBLANK(K212),J212&lt;=Fecha!$A$1,I212&gt;=Fecha!$A$1),4,IF(AND(NOT(ISBLANK(J212)),ISBLANK(K212),J212&lt;=Fecha!$A$1,I212&lt;Fecha!$A$1),5,0))))),"ERROR")</f>
        <v>1</v>
      </c>
      <c r="M212" s="36" t="str">
        <f t="shared" ca="1" si="0"/>
        <v>Por iniciar</v>
      </c>
      <c r="N212" s="38"/>
      <c r="O212" s="40"/>
      <c r="P212" s="40"/>
      <c r="Q212" s="40"/>
      <c r="R212" s="40"/>
      <c r="S212" s="41"/>
      <c r="T212" s="40"/>
      <c r="U212" s="42"/>
      <c r="V212" s="40"/>
      <c r="W212" s="40"/>
    </row>
    <row r="213" spans="1:23" ht="43.2" x14ac:dyDescent="0.3">
      <c r="A213" s="30">
        <v>1</v>
      </c>
      <c r="B213" s="31" t="s">
        <v>14</v>
      </c>
      <c r="C213" s="32" t="s">
        <v>527</v>
      </c>
      <c r="D213" s="62" t="s">
        <v>554</v>
      </c>
      <c r="E213" s="55" t="s">
        <v>78</v>
      </c>
      <c r="F213" s="55" t="s">
        <v>222</v>
      </c>
      <c r="G213" s="143" t="str">
        <f>VLOOKUP(D213:D230,'Catálogo de actividades'!B199:E413,4,FALSE)</f>
        <v>22.12</v>
      </c>
      <c r="H213" s="48">
        <v>45025</v>
      </c>
      <c r="I213" s="35">
        <v>45080</v>
      </c>
      <c r="J213" s="43"/>
      <c r="K213" s="43"/>
      <c r="L213" s="36">
        <f ca="1">IF(OR(AND(ISNUMBER(J213),ISBLANK(K213)),AND(ISBLANK(J213),ISBLANK(K213)),AND(ISNUMBER(J213),ISNUMBER(K213)),),IF(OR(AND(ISBLANK(J213),ISBLANK(K213)),AND(J213&gt;Fecha!$A$1,ISBLANK(K213))),1,IF(AND(NOT(ISBLANK(J213)),NOT(ISBLANK(K213)),K213&lt;=I213),2,IF(AND(NOT(ISBLANK(J213)),NOT(ISBLANK(K213)),K213&gt;I213),3,IF(AND(NOT(ISBLANK(J213)),ISBLANK(K213),J213&lt;=Fecha!$A$1,I213&gt;=Fecha!$A$1),4,IF(AND(NOT(ISBLANK(J213)),ISBLANK(K213),J213&lt;=Fecha!$A$1,I213&lt;Fecha!$A$1),5,0))))),"ERROR")</f>
        <v>1</v>
      </c>
      <c r="M213" s="36" t="str">
        <f t="shared" ca="1" si="0"/>
        <v>Por iniciar</v>
      </c>
      <c r="N213" s="38"/>
      <c r="O213" s="40"/>
      <c r="P213" s="40"/>
      <c r="Q213" s="40"/>
      <c r="R213" s="40"/>
      <c r="S213" s="41"/>
      <c r="T213" s="40"/>
      <c r="U213" s="42"/>
      <c r="V213" s="40"/>
      <c r="W213" s="40"/>
    </row>
    <row r="214" spans="1:23" ht="43.2" x14ac:dyDescent="0.3">
      <c r="A214" s="30">
        <v>1</v>
      </c>
      <c r="B214" s="31" t="s">
        <v>14</v>
      </c>
      <c r="C214" s="32" t="s">
        <v>527</v>
      </c>
      <c r="D214" s="62" t="s">
        <v>556</v>
      </c>
      <c r="E214" s="55" t="s">
        <v>78</v>
      </c>
      <c r="F214" s="55" t="s">
        <v>122</v>
      </c>
      <c r="G214" s="143" t="str">
        <f>VLOOKUP(D214:D231,'Catálogo de actividades'!B201:E414,4,FALSE)</f>
        <v>22.13</v>
      </c>
      <c r="H214" s="48">
        <v>45007</v>
      </c>
      <c r="I214" s="35">
        <v>45028</v>
      </c>
      <c r="J214" s="43"/>
      <c r="K214" s="44"/>
      <c r="L214" s="36">
        <f ca="1">IF(OR(AND(ISNUMBER(J214),ISBLANK(K214)),AND(ISBLANK(J214),ISBLANK(K214)),AND(ISNUMBER(J214),ISNUMBER(K214)),),IF(OR(AND(ISBLANK(J214),ISBLANK(K214)),AND(J214&gt;Fecha!$A$1,ISBLANK(K214))),1,IF(AND(NOT(ISBLANK(J214)),NOT(ISBLANK(K214)),K214&lt;=I214),2,IF(AND(NOT(ISBLANK(J214)),NOT(ISBLANK(K214)),K214&gt;I214),3,IF(AND(NOT(ISBLANK(J214)),ISBLANK(K214),J214&lt;=Fecha!$A$1,I214&gt;=Fecha!$A$1),4,IF(AND(NOT(ISBLANK(J214)),ISBLANK(K214),J214&lt;=Fecha!$A$1,I214&lt;Fecha!$A$1),5,0))))),"ERROR")</f>
        <v>1</v>
      </c>
      <c r="M214" s="36" t="str">
        <f t="shared" ca="1" si="0"/>
        <v>Por iniciar</v>
      </c>
      <c r="N214" s="38"/>
      <c r="O214" s="40"/>
      <c r="P214" s="40"/>
      <c r="Q214" s="40"/>
      <c r="R214" s="40"/>
      <c r="S214" s="41"/>
      <c r="T214" s="40"/>
      <c r="U214" s="42"/>
      <c r="V214" s="40"/>
      <c r="W214" s="40"/>
    </row>
    <row r="215" spans="1:23" ht="57.6" x14ac:dyDescent="0.3">
      <c r="A215" s="30">
        <v>1</v>
      </c>
      <c r="B215" s="31" t="s">
        <v>14</v>
      </c>
      <c r="C215" s="32" t="s">
        <v>527</v>
      </c>
      <c r="D215" s="62" t="s">
        <v>558</v>
      </c>
      <c r="E215" s="55" t="s">
        <v>86</v>
      </c>
      <c r="F215" s="55" t="s">
        <v>79</v>
      </c>
      <c r="G215" s="143" t="str">
        <f>VLOOKUP(D215:D232,'Catálogo de actividades'!B202:E415,4,FALSE)</f>
        <v>22.14</v>
      </c>
      <c r="H215" s="48">
        <v>45034</v>
      </c>
      <c r="I215" s="35">
        <v>45051</v>
      </c>
      <c r="J215" s="43"/>
      <c r="K215" s="43"/>
      <c r="L215" s="36">
        <f ca="1">IF(OR(AND(ISNUMBER(J215),ISBLANK(K215)),AND(ISBLANK(J215),ISBLANK(K215)),AND(ISNUMBER(J215),ISNUMBER(K215)),),IF(OR(AND(ISBLANK(J215),ISBLANK(K215)),AND(J215&gt;Fecha!$A$1,ISBLANK(K215))),1,IF(AND(NOT(ISBLANK(J215)),NOT(ISBLANK(K215)),K215&lt;=I215),2,IF(AND(NOT(ISBLANK(J215)),NOT(ISBLANK(K215)),K215&gt;I215),3,IF(AND(NOT(ISBLANK(J215)),ISBLANK(K215),J215&lt;=Fecha!$A$1,I215&gt;=Fecha!$A$1),4,IF(AND(NOT(ISBLANK(J215)),ISBLANK(K215),J215&lt;=Fecha!$A$1,I215&lt;Fecha!$A$1),5,0))))),"ERROR")</f>
        <v>1</v>
      </c>
      <c r="M215" s="36" t="str">
        <f t="shared" ca="1" si="0"/>
        <v>Por iniciar</v>
      </c>
      <c r="N215" s="38"/>
      <c r="O215" s="40"/>
      <c r="P215" s="40"/>
      <c r="Q215" s="40"/>
      <c r="R215" s="40"/>
      <c r="S215" s="41"/>
      <c r="T215" s="40"/>
      <c r="U215" s="42"/>
      <c r="V215" s="40"/>
      <c r="W215" s="40"/>
    </row>
    <row r="216" spans="1:23" ht="43.2" x14ac:dyDescent="0.3">
      <c r="A216" s="30">
        <v>1</v>
      </c>
      <c r="B216" s="31" t="s">
        <v>14</v>
      </c>
      <c r="C216" s="32" t="s">
        <v>527</v>
      </c>
      <c r="D216" s="62" t="s">
        <v>560</v>
      </c>
      <c r="E216" s="55" t="s">
        <v>78</v>
      </c>
      <c r="F216" s="55" t="s">
        <v>561</v>
      </c>
      <c r="G216" s="143" t="str">
        <f>VLOOKUP(D216:D233,'Catálogo de actividades'!B203:E416,4,FALSE)</f>
        <v>22.15</v>
      </c>
      <c r="H216" s="48">
        <v>45043</v>
      </c>
      <c r="I216" s="35">
        <v>45066</v>
      </c>
      <c r="J216" s="43"/>
      <c r="K216" s="44"/>
      <c r="L216" s="36">
        <f ca="1">IF(OR(AND(ISNUMBER(J216),ISBLANK(K216)),AND(ISBLANK(J216),ISBLANK(K216)),AND(ISNUMBER(J216),ISNUMBER(K216)),),IF(OR(AND(ISBLANK(J216),ISBLANK(K216)),AND(J216&gt;Fecha!$A$1,ISBLANK(K216))),1,IF(AND(NOT(ISBLANK(J216)),NOT(ISBLANK(K216)),K216&lt;=I216),2,IF(AND(NOT(ISBLANK(J216)),NOT(ISBLANK(K216)),K216&gt;I216),3,IF(AND(NOT(ISBLANK(J216)),ISBLANK(K216),J216&lt;=Fecha!$A$1,I216&gt;=Fecha!$A$1),4,IF(AND(NOT(ISBLANK(J216)),ISBLANK(K216),J216&lt;=Fecha!$A$1,I216&lt;Fecha!$A$1),5,0))))),"ERROR")</f>
        <v>1</v>
      </c>
      <c r="M216" s="36" t="str">
        <f t="shared" ca="1" si="0"/>
        <v>Por iniciar</v>
      </c>
      <c r="N216" s="38"/>
      <c r="O216" s="40"/>
      <c r="P216" s="40"/>
      <c r="Q216" s="40"/>
      <c r="R216" s="40"/>
      <c r="S216" s="41"/>
      <c r="T216" s="40"/>
      <c r="U216" s="42"/>
      <c r="V216" s="40"/>
      <c r="W216" s="40"/>
    </row>
    <row r="217" spans="1:23" ht="28.8" x14ac:dyDescent="0.3">
      <c r="A217" s="30">
        <v>1</v>
      </c>
      <c r="B217" s="31" t="s">
        <v>14</v>
      </c>
      <c r="C217" s="32" t="s">
        <v>527</v>
      </c>
      <c r="D217" s="62" t="s">
        <v>563</v>
      </c>
      <c r="E217" s="55" t="s">
        <v>78</v>
      </c>
      <c r="F217" s="55" t="s">
        <v>122</v>
      </c>
      <c r="G217" s="143" t="str">
        <f>VLOOKUP(D217:D234,'Catálogo de actividades'!B204:E417,4,FALSE)</f>
        <v>22.16</v>
      </c>
      <c r="H217" s="48">
        <v>45058</v>
      </c>
      <c r="I217" s="35">
        <v>45080</v>
      </c>
      <c r="J217" s="43"/>
      <c r="K217" s="44"/>
      <c r="L217" s="36">
        <f ca="1">IF(OR(AND(ISNUMBER(J217),ISBLANK(K217)),AND(ISBLANK(J217),ISBLANK(K217)),AND(ISNUMBER(J217),ISNUMBER(K217)),),IF(OR(AND(ISBLANK(J217),ISBLANK(K217)),AND(J217&gt;Fecha!$A$1,ISBLANK(K217))),1,IF(AND(NOT(ISBLANK(J217)),NOT(ISBLANK(K217)),K217&lt;=I217),2,IF(AND(NOT(ISBLANK(J217)),NOT(ISBLANK(K217)),K217&gt;I217),3,IF(AND(NOT(ISBLANK(J217)),ISBLANK(K217),J217&lt;=Fecha!$A$1,I217&gt;=Fecha!$A$1),4,IF(AND(NOT(ISBLANK(J217)),ISBLANK(K217),J217&lt;=Fecha!$A$1,I217&lt;Fecha!$A$1),5,0))))),"ERROR")</f>
        <v>1</v>
      </c>
      <c r="M217" s="36" t="str">
        <f t="shared" ca="1" si="0"/>
        <v>Por iniciar</v>
      </c>
      <c r="N217" s="38"/>
      <c r="O217" s="40"/>
      <c r="P217" s="40"/>
      <c r="Q217" s="40"/>
      <c r="R217" s="40"/>
      <c r="S217" s="41"/>
      <c r="T217" s="40"/>
      <c r="U217" s="42"/>
      <c r="V217" s="36"/>
      <c r="W217" s="36"/>
    </row>
    <row r="218" spans="1:23" ht="43.2" x14ac:dyDescent="0.3">
      <c r="A218" s="30">
        <v>1</v>
      </c>
      <c r="B218" s="31" t="s">
        <v>14</v>
      </c>
      <c r="C218" s="32" t="s">
        <v>527</v>
      </c>
      <c r="D218" s="62" t="s">
        <v>565</v>
      </c>
      <c r="E218" s="55" t="s">
        <v>78</v>
      </c>
      <c r="F218" s="55" t="s">
        <v>544</v>
      </c>
      <c r="G218" s="143" t="str">
        <f>VLOOKUP(D218:D235,'Catálogo de actividades'!B205:E418,4,FALSE)</f>
        <v>22.17</v>
      </c>
      <c r="H218" s="48">
        <v>45047</v>
      </c>
      <c r="I218" s="35">
        <v>45077</v>
      </c>
      <c r="J218" s="56"/>
      <c r="K218" s="56"/>
      <c r="L218" s="36">
        <f ca="1">IF(OR(AND(ISNUMBER(J218),ISBLANK(K218)),AND(ISBLANK(J218),ISBLANK(K218)),AND(ISNUMBER(J218),ISNUMBER(K218)),),IF(OR(AND(ISBLANK(J218),ISBLANK(K218)),AND(J218&gt;Fecha!$A$1,ISBLANK(K218))),1,IF(AND(NOT(ISBLANK(J218)),NOT(ISBLANK(K218)),K218&lt;=I218),2,IF(AND(NOT(ISBLANK(J218)),NOT(ISBLANK(K218)),K218&gt;I218),3,IF(AND(NOT(ISBLANK(J218)),ISBLANK(K218),J218&lt;=Fecha!$A$1,I218&gt;=Fecha!$A$1),4,IF(AND(NOT(ISBLANK(J218)),ISBLANK(K218),J218&lt;=Fecha!$A$1,I218&lt;Fecha!$A$1),5,0))))),"ERROR")</f>
        <v>1</v>
      </c>
      <c r="M218" s="36" t="str">
        <f t="shared" ca="1" si="0"/>
        <v>Por iniciar</v>
      </c>
      <c r="N218" s="38"/>
      <c r="O218" s="40"/>
      <c r="P218" s="40"/>
      <c r="Q218" s="40"/>
      <c r="R218" s="40"/>
      <c r="S218" s="41"/>
      <c r="T218" s="40"/>
      <c r="U218" s="42"/>
      <c r="V218" s="40"/>
      <c r="W218" s="40"/>
    </row>
    <row r="219" spans="1:23" ht="43.2" x14ac:dyDescent="0.3">
      <c r="A219" s="30">
        <v>1</v>
      </c>
      <c r="B219" s="31" t="s">
        <v>14</v>
      </c>
      <c r="C219" s="32" t="s">
        <v>527</v>
      </c>
      <c r="D219" s="62" t="s">
        <v>567</v>
      </c>
      <c r="E219" s="55" t="s">
        <v>78</v>
      </c>
      <c r="F219" s="55" t="s">
        <v>111</v>
      </c>
      <c r="G219" s="143" t="str">
        <f>VLOOKUP(D219:D236,'Catálogo de actividades'!B206:E419,4,FALSE)</f>
        <v>22.18</v>
      </c>
      <c r="H219" s="48">
        <v>44986</v>
      </c>
      <c r="I219" s="35">
        <v>45022</v>
      </c>
      <c r="J219" s="56"/>
      <c r="K219" s="44"/>
      <c r="L219" s="36">
        <f ca="1">IF(OR(AND(ISNUMBER(J219),ISBLANK(K219)),AND(ISBLANK(J219),ISBLANK(K219)),AND(ISNUMBER(J219),ISNUMBER(K219)),),IF(OR(AND(ISBLANK(J219),ISBLANK(K219)),AND(J219&gt;Fecha!$A$1,ISBLANK(K219))),1,IF(AND(NOT(ISBLANK(J219)),NOT(ISBLANK(K219)),K219&lt;=I219),2,IF(AND(NOT(ISBLANK(J219)),NOT(ISBLANK(K219)),K219&gt;I219),3,IF(AND(NOT(ISBLANK(J219)),ISBLANK(K219),J219&lt;=Fecha!$A$1,I219&gt;=Fecha!$A$1),4,IF(AND(NOT(ISBLANK(J219)),ISBLANK(K219),J219&lt;=Fecha!$A$1,I219&lt;Fecha!$A$1),5,0))))),"ERROR")</f>
        <v>1</v>
      </c>
      <c r="M219" s="36" t="str">
        <f t="shared" ca="1" si="0"/>
        <v>Por iniciar</v>
      </c>
      <c r="N219" s="38"/>
      <c r="O219" s="40"/>
      <c r="P219" s="40"/>
      <c r="Q219" s="40"/>
      <c r="R219" s="40"/>
      <c r="S219" s="41"/>
      <c r="T219" s="40"/>
      <c r="U219" s="42"/>
      <c r="V219" s="40"/>
      <c r="W219" s="40"/>
    </row>
    <row r="220" spans="1:23" ht="43.2" x14ac:dyDescent="0.3">
      <c r="A220" s="30">
        <v>1</v>
      </c>
      <c r="B220" s="31" t="s">
        <v>14</v>
      </c>
      <c r="C220" s="32" t="s">
        <v>527</v>
      </c>
      <c r="D220" s="62" t="s">
        <v>569</v>
      </c>
      <c r="E220" s="55" t="s">
        <v>78</v>
      </c>
      <c r="F220" s="55" t="s">
        <v>570</v>
      </c>
      <c r="G220" s="143" t="str">
        <f>VLOOKUP(D220:D237,'Catálogo de actividades'!B207:E420,4,FALSE)</f>
        <v>22.19</v>
      </c>
      <c r="H220" s="48">
        <v>44986</v>
      </c>
      <c r="I220" s="35">
        <v>45081</v>
      </c>
      <c r="J220" s="43"/>
      <c r="K220" s="43"/>
      <c r="L220" s="36">
        <f ca="1">IF(OR(AND(ISNUMBER(J220),ISBLANK(K220)),AND(ISBLANK(J220),ISBLANK(K220)),AND(ISNUMBER(J220),ISNUMBER(K220)),),IF(OR(AND(ISBLANK(J220),ISBLANK(K220)),AND(J220&gt;Fecha!$A$1,ISBLANK(K220))),1,IF(AND(NOT(ISBLANK(J220)),NOT(ISBLANK(K220)),K220&lt;=I220),2,IF(AND(NOT(ISBLANK(J220)),NOT(ISBLANK(K220)),K220&gt;I220),3,IF(AND(NOT(ISBLANK(J220)),ISBLANK(K220),J220&lt;=Fecha!$A$1,I220&gt;=Fecha!$A$1),4,IF(AND(NOT(ISBLANK(J220)),ISBLANK(K220),J220&lt;=Fecha!$A$1,I220&lt;Fecha!$A$1),5,0))))),"ERROR")</f>
        <v>1</v>
      </c>
      <c r="M220" s="36" t="str">
        <f t="shared" ca="1" si="0"/>
        <v>Por iniciar</v>
      </c>
      <c r="N220" s="38"/>
      <c r="O220" s="40"/>
      <c r="P220" s="40"/>
      <c r="Q220" s="40"/>
      <c r="R220" s="40"/>
      <c r="S220" s="41"/>
      <c r="T220" s="40"/>
      <c r="U220" s="42"/>
      <c r="V220" s="40"/>
      <c r="W220" s="40"/>
    </row>
    <row r="221" spans="1:23" ht="28.8" x14ac:dyDescent="0.3">
      <c r="A221" s="30">
        <v>1</v>
      </c>
      <c r="B221" s="31" t="s">
        <v>14</v>
      </c>
      <c r="C221" s="32" t="s">
        <v>527</v>
      </c>
      <c r="D221" s="62" t="s">
        <v>572</v>
      </c>
      <c r="E221" s="55" t="s">
        <v>78</v>
      </c>
      <c r="F221" s="55" t="s">
        <v>573</v>
      </c>
      <c r="G221" s="143" t="str">
        <f>VLOOKUP(D221:D238,'Catálogo de actividades'!B208:E421,4,FALSE)</f>
        <v>22.20</v>
      </c>
      <c r="H221" s="48">
        <v>45052</v>
      </c>
      <c r="I221" s="35">
        <v>45063</v>
      </c>
      <c r="J221" s="43"/>
      <c r="K221" s="43"/>
      <c r="L221" s="36">
        <f ca="1">IF(OR(AND(ISNUMBER(J221),ISBLANK(K221)),AND(ISBLANK(J221),ISBLANK(K221)),AND(ISNUMBER(J221),ISNUMBER(K221)),),IF(OR(AND(ISBLANK(J221),ISBLANK(K221)),AND(J221&gt;Fecha!$A$1,ISBLANK(K221))),1,IF(AND(NOT(ISBLANK(J221)),NOT(ISBLANK(K221)),K221&lt;=I221),2,IF(AND(NOT(ISBLANK(J221)),NOT(ISBLANK(K221)),K221&gt;I221),3,IF(AND(NOT(ISBLANK(J221)),ISBLANK(K221),J221&lt;=Fecha!$A$1,I221&gt;=Fecha!$A$1),4,IF(AND(NOT(ISBLANK(J221)),ISBLANK(K221),J221&lt;=Fecha!$A$1,I221&lt;Fecha!$A$1),5,0))))),"ERROR")</f>
        <v>1</v>
      </c>
      <c r="M221" s="36" t="str">
        <f t="shared" ca="1" si="0"/>
        <v>Por iniciar</v>
      </c>
      <c r="N221" s="38"/>
      <c r="O221" s="40"/>
      <c r="P221" s="38"/>
      <c r="Q221" s="40"/>
      <c r="R221" s="40"/>
      <c r="S221" s="41"/>
      <c r="T221" s="40"/>
      <c r="U221" s="42"/>
      <c r="V221" s="40"/>
      <c r="W221" s="40"/>
    </row>
    <row r="222" spans="1:23" ht="28.8" x14ac:dyDescent="0.3">
      <c r="A222" s="30">
        <v>1</v>
      </c>
      <c r="B222" s="31" t="s">
        <v>14</v>
      </c>
      <c r="C222" s="32" t="s">
        <v>527</v>
      </c>
      <c r="D222" s="62" t="s">
        <v>575</v>
      </c>
      <c r="E222" s="55" t="s">
        <v>78</v>
      </c>
      <c r="F222" s="55" t="s">
        <v>573</v>
      </c>
      <c r="G222" s="143" t="str">
        <f>VLOOKUP(D222:D239,'Catálogo de actividades'!B209:E422,4,FALSE)</f>
        <v>22.21</v>
      </c>
      <c r="H222" s="48">
        <v>45066</v>
      </c>
      <c r="I222" s="35">
        <v>45081</v>
      </c>
      <c r="J222" s="43"/>
      <c r="K222" s="43"/>
      <c r="L222" s="36">
        <f ca="1">IF(OR(AND(ISNUMBER(J222),ISBLANK(K222)),AND(ISBLANK(J222),ISBLANK(K222)),AND(ISNUMBER(J222),ISNUMBER(K222)),),IF(OR(AND(ISBLANK(J222),ISBLANK(K222)),AND(J222&gt;Fecha!$A$1,ISBLANK(K222))),1,IF(AND(NOT(ISBLANK(J222)),NOT(ISBLANK(K222)),K222&lt;=I222),2,IF(AND(NOT(ISBLANK(J222)),NOT(ISBLANK(K222)),K222&gt;I222),3,IF(AND(NOT(ISBLANK(J222)),ISBLANK(K222),J222&lt;=Fecha!$A$1,I222&gt;=Fecha!$A$1),4,IF(AND(NOT(ISBLANK(J222)),ISBLANK(K222),J222&lt;=Fecha!$A$1,I222&lt;Fecha!$A$1),5,0))))),"ERROR")</f>
        <v>1</v>
      </c>
      <c r="M222" s="36" t="str">
        <f t="shared" ca="1" si="0"/>
        <v>Por iniciar</v>
      </c>
      <c r="N222" s="38"/>
      <c r="O222" s="40"/>
      <c r="P222" s="40"/>
      <c r="Q222" s="40"/>
      <c r="R222" s="40"/>
      <c r="S222" s="41"/>
      <c r="T222" s="40"/>
      <c r="U222" s="42"/>
      <c r="V222" s="40"/>
      <c r="W222" s="40"/>
    </row>
    <row r="223" spans="1:23" ht="43.2" x14ac:dyDescent="0.3">
      <c r="A223" s="30">
        <v>1</v>
      </c>
      <c r="B223" s="31" t="s">
        <v>14</v>
      </c>
      <c r="C223" s="32" t="s">
        <v>527</v>
      </c>
      <c r="D223" s="62" t="s">
        <v>577</v>
      </c>
      <c r="E223" s="55" t="s">
        <v>82</v>
      </c>
      <c r="F223" s="55" t="s">
        <v>578</v>
      </c>
      <c r="G223" s="143" t="str">
        <f>VLOOKUP(D223:D240,'Catálogo de actividades'!B210:E423,4,FALSE)</f>
        <v>22.22</v>
      </c>
      <c r="H223" s="48">
        <v>45081</v>
      </c>
      <c r="I223" s="35">
        <v>45081</v>
      </c>
      <c r="J223" s="43"/>
      <c r="K223" s="43"/>
      <c r="L223" s="36">
        <f ca="1">IF(OR(AND(ISNUMBER(J223),ISBLANK(K223)),AND(ISBLANK(J223),ISBLANK(K223)),AND(ISNUMBER(J223),ISNUMBER(K223)),),IF(OR(AND(ISBLANK(J223),ISBLANK(K223)),AND(J223&gt;Fecha!$A$1,ISBLANK(K223))),1,IF(AND(NOT(ISBLANK(J223)),NOT(ISBLANK(K223)),K223&lt;=I223),2,IF(AND(NOT(ISBLANK(J223)),NOT(ISBLANK(K223)),K223&gt;I223),3,IF(AND(NOT(ISBLANK(J223)),ISBLANK(K223),J223&lt;=Fecha!$A$1,I223&gt;=Fecha!$A$1),4,IF(AND(NOT(ISBLANK(J223)),ISBLANK(K223),J223&lt;=Fecha!$A$1,I223&lt;Fecha!$A$1),5,0))))),"ERROR")</f>
        <v>1</v>
      </c>
      <c r="M223" s="36" t="str">
        <f t="shared" ca="1" si="0"/>
        <v>Por iniciar</v>
      </c>
      <c r="N223" s="38"/>
      <c r="O223" s="40"/>
      <c r="P223" s="40"/>
      <c r="Q223" s="40"/>
      <c r="R223" s="40"/>
      <c r="S223" s="41"/>
      <c r="T223" s="40"/>
      <c r="U223" s="42"/>
      <c r="V223" s="40"/>
      <c r="W223" s="40"/>
    </row>
    <row r="224" spans="1:23" ht="28.8" x14ac:dyDescent="0.3">
      <c r="A224" s="30">
        <v>1</v>
      </c>
      <c r="B224" s="31" t="s">
        <v>14</v>
      </c>
      <c r="C224" s="32" t="s">
        <v>580</v>
      </c>
      <c r="D224" s="62" t="s">
        <v>581</v>
      </c>
      <c r="E224" s="55" t="s">
        <v>78</v>
      </c>
      <c r="F224" s="55" t="s">
        <v>582</v>
      </c>
      <c r="G224" s="143" t="str">
        <f>VLOOKUP(D224:D241,'Catálogo de actividades'!B211:E424,4,FALSE)</f>
        <v>23.1</v>
      </c>
      <c r="H224" s="48">
        <v>44896</v>
      </c>
      <c r="I224" s="35">
        <v>44926</v>
      </c>
      <c r="J224" s="43"/>
      <c r="K224" s="43"/>
      <c r="L224" s="36">
        <f ca="1">IF(OR(AND(ISNUMBER(J224),ISBLANK(K224)),AND(ISBLANK(J224),ISBLANK(K224)),AND(ISNUMBER(J224),ISNUMBER(K224)),),IF(OR(AND(ISBLANK(J224),ISBLANK(K224)),AND(J224&gt;Fecha!$A$1,ISBLANK(K224))),1,IF(AND(NOT(ISBLANK(J224)),NOT(ISBLANK(K224)),K224&lt;=I224),2,IF(AND(NOT(ISBLANK(J224)),NOT(ISBLANK(K224)),K224&gt;I224),3,IF(AND(NOT(ISBLANK(J224)),ISBLANK(K224),J224&lt;=Fecha!$A$1,I224&gt;=Fecha!$A$1),4,IF(AND(NOT(ISBLANK(J224)),ISBLANK(K224),J224&lt;=Fecha!$A$1,I224&lt;Fecha!$A$1),5,0))))),"ERROR")</f>
        <v>1</v>
      </c>
      <c r="M224" s="36" t="str">
        <f t="shared" ca="1" si="0"/>
        <v>Por iniciar</v>
      </c>
      <c r="N224" s="38"/>
      <c r="O224" s="40"/>
      <c r="P224" s="40"/>
      <c r="Q224" s="40"/>
      <c r="R224" s="40"/>
      <c r="S224" s="41"/>
      <c r="T224" s="40"/>
      <c r="U224" s="42"/>
      <c r="V224" s="40"/>
      <c r="W224" s="40"/>
    </row>
    <row r="225" spans="1:23" ht="14.4" x14ac:dyDescent="0.3">
      <c r="A225" s="30">
        <v>1</v>
      </c>
      <c r="B225" s="31" t="s">
        <v>14</v>
      </c>
      <c r="C225" s="64" t="s">
        <v>580</v>
      </c>
      <c r="D225" s="38" t="s">
        <v>584</v>
      </c>
      <c r="E225" s="37" t="s">
        <v>86</v>
      </c>
      <c r="F225" s="37" t="s">
        <v>79</v>
      </c>
      <c r="G225" s="154" t="str">
        <f>VLOOKUP(D225:D242,'Catálogo de actividades'!B212:E425,4,FALSE)</f>
        <v>23.2</v>
      </c>
      <c r="H225" s="56">
        <v>44927</v>
      </c>
      <c r="I225" s="52">
        <v>44957</v>
      </c>
      <c r="J225" s="43"/>
      <c r="K225" s="44"/>
      <c r="L225" s="36">
        <f ca="1">IF(OR(AND(ISNUMBER(J225),ISBLANK(K225)),AND(ISBLANK(J225),ISBLANK(K225)),AND(ISNUMBER(J225),ISNUMBER(K225)),),IF(OR(AND(ISBLANK(J225),ISBLANK(K225)),AND(J225&gt;Fecha!$A$1,ISBLANK(K225))),1,IF(AND(NOT(ISBLANK(J225)),NOT(ISBLANK(K225)),K225&lt;=I225),2,IF(AND(NOT(ISBLANK(J225)),NOT(ISBLANK(K225)),K225&gt;I225),3,IF(AND(NOT(ISBLANK(J225)),ISBLANK(K225),J225&lt;=Fecha!$A$1,I225&gt;=Fecha!$A$1),4,IF(AND(NOT(ISBLANK(J225)),ISBLANK(K225),J225&lt;=Fecha!$A$1,I225&lt;Fecha!$A$1),5,0))))),"ERROR")</f>
        <v>1</v>
      </c>
      <c r="M225" s="36" t="str">
        <f t="shared" ca="1" si="0"/>
        <v>Por iniciar</v>
      </c>
      <c r="N225" s="38"/>
      <c r="O225" s="40"/>
      <c r="P225" s="40"/>
      <c r="Q225" s="40"/>
      <c r="R225" s="40"/>
      <c r="S225" s="41"/>
      <c r="T225" s="40"/>
      <c r="U225" s="42"/>
      <c r="V225" s="40"/>
      <c r="W225" s="40"/>
    </row>
    <row r="226" spans="1:23" ht="28.8" x14ac:dyDescent="0.3">
      <c r="A226" s="30">
        <v>1</v>
      </c>
      <c r="B226" s="31" t="s">
        <v>14</v>
      </c>
      <c r="C226" s="64" t="s">
        <v>580</v>
      </c>
      <c r="D226" s="38" t="s">
        <v>586</v>
      </c>
      <c r="E226" s="37" t="s">
        <v>78</v>
      </c>
      <c r="F226" s="37" t="s">
        <v>587</v>
      </c>
      <c r="G226" s="154" t="str">
        <f>VLOOKUP(D226:D243,'Catálogo de actividades'!B213:E426,4,FALSE)</f>
        <v>23.3</v>
      </c>
      <c r="H226" s="56">
        <v>44927</v>
      </c>
      <c r="I226" s="52">
        <v>45070</v>
      </c>
      <c r="J226" s="43"/>
      <c r="K226" s="43"/>
      <c r="L226" s="36">
        <f ca="1">IF(OR(AND(ISNUMBER(J226),ISBLANK(K226)),AND(ISBLANK(J226),ISBLANK(K226)),AND(ISNUMBER(J226),ISNUMBER(K226)),),IF(OR(AND(ISBLANK(J226),ISBLANK(K226)),AND(J226&gt;Fecha!$A$1,ISBLANK(K226))),1,IF(AND(NOT(ISBLANK(J226)),NOT(ISBLANK(K226)),K226&lt;=I226),2,IF(AND(NOT(ISBLANK(J226)),NOT(ISBLANK(K226)),K226&gt;I226),3,IF(AND(NOT(ISBLANK(J226)),ISBLANK(K226),J226&lt;=Fecha!$A$1,I226&gt;=Fecha!$A$1),4,IF(AND(NOT(ISBLANK(J226)),ISBLANK(K226),J226&lt;=Fecha!$A$1,I226&lt;Fecha!$A$1),5,0))))),"ERROR")</f>
        <v>1</v>
      </c>
      <c r="M226" s="36" t="str">
        <f t="shared" ca="1" si="0"/>
        <v>Por iniciar</v>
      </c>
      <c r="N226" s="38"/>
      <c r="O226" s="51"/>
      <c r="P226" s="40"/>
      <c r="Q226" s="40"/>
      <c r="R226" s="40"/>
      <c r="S226" s="41"/>
      <c r="T226" s="40"/>
      <c r="U226" s="42"/>
      <c r="V226" s="40"/>
      <c r="W226" s="40"/>
    </row>
    <row r="227" spans="1:23" ht="28.8" x14ac:dyDescent="0.3">
      <c r="A227" s="30">
        <v>1</v>
      </c>
      <c r="B227" s="31" t="s">
        <v>14</v>
      </c>
      <c r="C227" s="64" t="s">
        <v>580</v>
      </c>
      <c r="D227" s="38" t="s">
        <v>589</v>
      </c>
      <c r="E227" s="37" t="s">
        <v>78</v>
      </c>
      <c r="F227" s="37" t="s">
        <v>587</v>
      </c>
      <c r="G227" s="154" t="str">
        <f>VLOOKUP(D227:D244,'Catálogo de actividades'!B214:E427,4,FALSE)</f>
        <v>23.4</v>
      </c>
      <c r="H227" s="56">
        <v>44928</v>
      </c>
      <c r="I227" s="52">
        <v>45075</v>
      </c>
      <c r="J227" s="43"/>
      <c r="K227" s="44"/>
      <c r="L227" s="36">
        <f ca="1">IF(OR(AND(ISNUMBER(J227),ISBLANK(K227)),AND(ISBLANK(J227),ISBLANK(K227)),AND(ISNUMBER(J227),ISNUMBER(K227)),),IF(OR(AND(ISBLANK(J227),ISBLANK(K227)),AND(J227&gt;Fecha!$A$1,ISBLANK(K227))),1,IF(AND(NOT(ISBLANK(J227)),NOT(ISBLANK(K227)),K227&lt;=I227),2,IF(AND(NOT(ISBLANK(J227)),NOT(ISBLANK(K227)),K227&gt;I227),3,IF(AND(NOT(ISBLANK(J227)),ISBLANK(K227),J227&lt;=Fecha!$A$1,I227&gt;=Fecha!$A$1),4,IF(AND(NOT(ISBLANK(J227)),ISBLANK(K227),J227&lt;=Fecha!$A$1,I227&lt;Fecha!$A$1),5,0))))),"ERROR")</f>
        <v>1</v>
      </c>
      <c r="M227" s="36" t="str">
        <f t="shared" ca="1" si="0"/>
        <v>Por iniciar</v>
      </c>
      <c r="N227" s="38"/>
      <c r="O227" s="51"/>
      <c r="P227" s="40"/>
      <c r="Q227" s="40"/>
      <c r="R227" s="40"/>
      <c r="S227" s="41"/>
      <c r="T227" s="40"/>
      <c r="U227" s="42"/>
      <c r="V227" s="40"/>
      <c r="W227" s="40"/>
    </row>
    <row r="228" spans="1:23" ht="14.4" x14ac:dyDescent="0.3">
      <c r="A228" s="30">
        <v>1</v>
      </c>
      <c r="B228" s="31" t="s">
        <v>14</v>
      </c>
      <c r="C228" s="64" t="s">
        <v>580</v>
      </c>
      <c r="D228" s="38" t="s">
        <v>591</v>
      </c>
      <c r="E228" s="37" t="s">
        <v>78</v>
      </c>
      <c r="F228" s="37" t="s">
        <v>582</v>
      </c>
      <c r="G228" s="154" t="str">
        <f>VLOOKUP(D228:D245,'Catálogo de actividades'!B215:E428,4,FALSE)</f>
        <v>23.5</v>
      </c>
      <c r="H228" s="56">
        <v>44927</v>
      </c>
      <c r="I228" s="52">
        <v>45080</v>
      </c>
      <c r="J228" s="43"/>
      <c r="K228" s="43"/>
      <c r="L228" s="36">
        <f ca="1">IF(OR(AND(ISNUMBER(J228),ISBLANK(K228)),AND(ISBLANK(J228),ISBLANK(K228)),AND(ISNUMBER(J228),ISNUMBER(K228)),),IF(OR(AND(ISBLANK(J228),ISBLANK(K228)),AND(J228&gt;Fecha!$A$1,ISBLANK(K228))),1,IF(AND(NOT(ISBLANK(J228)),NOT(ISBLANK(K228)),K228&lt;=I228),2,IF(AND(NOT(ISBLANK(J228)),NOT(ISBLANK(K228)),K228&gt;I228),3,IF(AND(NOT(ISBLANK(J228)),ISBLANK(K228),J228&lt;=Fecha!$A$1,I228&gt;=Fecha!$A$1),4,IF(AND(NOT(ISBLANK(J228)),ISBLANK(K228),J228&lt;=Fecha!$A$1,I228&lt;Fecha!$A$1),5,0))))),"ERROR")</f>
        <v>1</v>
      </c>
      <c r="M228" s="36" t="str">
        <f t="shared" ca="1" si="0"/>
        <v>Por iniciar</v>
      </c>
      <c r="N228" s="40"/>
      <c r="O228" s="51"/>
      <c r="P228" s="40"/>
      <c r="Q228" s="40"/>
      <c r="R228" s="40"/>
      <c r="S228" s="41"/>
      <c r="T228" s="40"/>
      <c r="U228" s="42"/>
      <c r="V228" s="40"/>
      <c r="W228" s="40"/>
    </row>
    <row r="229" spans="1:23" ht="28.8" x14ac:dyDescent="0.3">
      <c r="A229" s="65">
        <v>2</v>
      </c>
      <c r="B229" s="66" t="s">
        <v>685</v>
      </c>
      <c r="C229" s="38" t="s">
        <v>76</v>
      </c>
      <c r="D229" s="38" t="s">
        <v>77</v>
      </c>
      <c r="E229" s="37" t="s">
        <v>78</v>
      </c>
      <c r="F229" s="37" t="s">
        <v>79</v>
      </c>
      <c r="G229" s="154" t="str">
        <f>VLOOKUP(D229:D430,'Catálogo de actividades'!B5:E228,4,FALSE)</f>
        <v>1.1</v>
      </c>
      <c r="H229" s="56">
        <v>44774</v>
      </c>
      <c r="I229" s="56">
        <v>44897</v>
      </c>
      <c r="J229" s="56">
        <v>44774</v>
      </c>
      <c r="K229" s="44">
        <v>44830</v>
      </c>
      <c r="L229" s="36">
        <f ca="1">IF(OR(AND(ISNUMBER(J229),ISBLANK(K229)),AND(ISBLANK(J229),ISBLANK(K229)),AND(ISNUMBER(J229),ISNUMBER(K229)),),IF(OR(AND(ISBLANK(J229),ISBLANK(K229)),AND(J229&gt;Fecha!$A$1,ISBLANK(K229))),1,IF(AND(NOT(ISBLANK(J229)),NOT(ISBLANK(K229)),K229&lt;=I229),2,IF(AND(NOT(ISBLANK(J229)),NOT(ISBLANK(K229)),K229&gt;I229),3,IF(AND(NOT(ISBLANK(J229)),ISBLANK(K229),J229&lt;=Fecha!$A$1,I229&gt;=Fecha!$A$1),4,IF(AND(NOT(ISBLANK(J229)),ISBLANK(K229),J229&lt;=Fecha!$A$1,I229&lt;Fecha!$A$1),5,0))))),"ERROR")</f>
        <v>2</v>
      </c>
      <c r="M229" s="37" t="str">
        <f t="shared" ca="1" si="0"/>
        <v>Concluida dentro de plazo</v>
      </c>
      <c r="N229" s="38" t="s">
        <v>615</v>
      </c>
      <c r="O229" s="39" t="s">
        <v>616</v>
      </c>
      <c r="P229" s="40"/>
      <c r="Q229" s="40"/>
      <c r="R229" s="40"/>
      <c r="S229" s="41"/>
      <c r="T229" s="40"/>
      <c r="U229" s="42"/>
      <c r="V229" s="40"/>
      <c r="W229" s="40"/>
    </row>
    <row r="230" spans="1:23" ht="28.8" x14ac:dyDescent="0.3">
      <c r="A230" s="65">
        <v>2</v>
      </c>
      <c r="B230" s="66" t="s">
        <v>685</v>
      </c>
      <c r="C230" s="38" t="s">
        <v>76</v>
      </c>
      <c r="D230" s="38" t="s">
        <v>81</v>
      </c>
      <c r="E230" s="37" t="s">
        <v>82</v>
      </c>
      <c r="F230" s="37" t="s">
        <v>83</v>
      </c>
      <c r="G230" s="154" t="str">
        <f>VLOOKUP(D230:D430,'Catálogo de actividades'!B6:E229,4,FALSE)</f>
        <v>1.2</v>
      </c>
      <c r="H230" s="56">
        <v>44867</v>
      </c>
      <c r="I230" s="56">
        <v>44909</v>
      </c>
      <c r="J230" s="56">
        <v>44867</v>
      </c>
      <c r="K230" s="43"/>
      <c r="L230" s="36">
        <f ca="1">IF(OR(AND(ISNUMBER(J230),ISBLANK(K230)),AND(ISBLANK(J230),ISBLANK(K230)),AND(ISNUMBER(J230),ISNUMBER(K230)),),IF(OR(AND(ISBLANK(J230),ISBLANK(K230)),AND(J230&gt;Fecha!$A$1,ISBLANK(K230))),1,IF(AND(NOT(ISBLANK(J230)),NOT(ISBLANK(K230)),K230&lt;=I230),2,IF(AND(NOT(ISBLANK(J230)),NOT(ISBLANK(K230)),K230&gt;I230),3,IF(AND(NOT(ISBLANK(J230)),ISBLANK(K230),J230&lt;=Fecha!$A$1,I230&gt;=Fecha!$A$1),4,IF(AND(NOT(ISBLANK(J230)),ISBLANK(K230),J230&lt;=Fecha!$A$1,I230&lt;Fecha!$A$1),5,0))))),"ERROR")</f>
        <v>4</v>
      </c>
      <c r="M230" s="36" t="str">
        <f t="shared" ca="1" si="0"/>
        <v>En proceso dentro de plazo</v>
      </c>
      <c r="N230" s="38"/>
      <c r="O230" s="40"/>
      <c r="P230" s="40"/>
      <c r="Q230" s="40"/>
      <c r="R230" s="40"/>
      <c r="S230" s="41"/>
      <c r="T230" s="40"/>
      <c r="U230" s="42"/>
      <c r="V230" s="40"/>
      <c r="W230" s="40"/>
    </row>
    <row r="231" spans="1:23" ht="14.4" x14ac:dyDescent="0.3">
      <c r="A231" s="65">
        <v>2</v>
      </c>
      <c r="B231" s="66" t="s">
        <v>685</v>
      </c>
      <c r="C231" s="38" t="s">
        <v>76</v>
      </c>
      <c r="D231" s="38" t="s">
        <v>85</v>
      </c>
      <c r="E231" s="37" t="s">
        <v>86</v>
      </c>
      <c r="F231" s="37" t="s">
        <v>79</v>
      </c>
      <c r="G231" s="154" t="str">
        <f>VLOOKUP(D231:D430,'Catálogo de actividades'!B7:E230,4,FALSE)</f>
        <v>1.3</v>
      </c>
      <c r="H231" s="56">
        <v>44927</v>
      </c>
      <c r="I231" s="56">
        <v>44933</v>
      </c>
      <c r="J231" s="43"/>
      <c r="K231" s="44"/>
      <c r="L231" s="36">
        <f ca="1">IF(OR(AND(ISNUMBER(J231),ISBLANK(K231)),AND(ISBLANK(J231),ISBLANK(K231)),AND(ISNUMBER(J231),ISNUMBER(K231)),),IF(OR(AND(ISBLANK(J231),ISBLANK(K231)),AND(J231&gt;Fecha!$A$1,ISBLANK(K231))),1,IF(AND(NOT(ISBLANK(J231)),NOT(ISBLANK(K231)),K231&lt;=I231),2,IF(AND(NOT(ISBLANK(J231)),NOT(ISBLANK(K231)),K231&gt;I231),3,IF(AND(NOT(ISBLANK(J231)),ISBLANK(K231),J231&lt;=Fecha!$A$1,I231&gt;=Fecha!$A$1),4,IF(AND(NOT(ISBLANK(J231)),ISBLANK(K231),J231&lt;=Fecha!$A$1,I231&lt;Fecha!$A$1),5,0))))),"ERROR")</f>
        <v>1</v>
      </c>
      <c r="M231" s="36" t="str">
        <f t="shared" ca="1" si="0"/>
        <v>Por iniciar</v>
      </c>
      <c r="N231" s="38"/>
      <c r="O231" s="40"/>
      <c r="P231" s="40"/>
      <c r="Q231" s="40"/>
      <c r="R231" s="40"/>
      <c r="S231" s="41"/>
      <c r="T231" s="40"/>
      <c r="U231" s="42"/>
      <c r="V231" s="40"/>
      <c r="W231" s="40"/>
    </row>
    <row r="232" spans="1:23" ht="28.8" x14ac:dyDescent="0.3">
      <c r="A232" s="65">
        <v>2</v>
      </c>
      <c r="B232" s="66" t="s">
        <v>685</v>
      </c>
      <c r="C232" s="38" t="s">
        <v>76</v>
      </c>
      <c r="D232" s="38" t="s">
        <v>88</v>
      </c>
      <c r="E232" s="37" t="s">
        <v>82</v>
      </c>
      <c r="F232" s="37" t="s">
        <v>83</v>
      </c>
      <c r="G232" s="154" t="str">
        <f>VLOOKUP(D232:D430,'Catálogo de actividades'!B8:E231,4,FALSE)</f>
        <v>1.4</v>
      </c>
      <c r="H232" s="56">
        <v>44942</v>
      </c>
      <c r="I232" s="52">
        <v>45081</v>
      </c>
      <c r="J232" s="43"/>
      <c r="K232" s="43"/>
      <c r="L232" s="36">
        <f ca="1">IF(OR(AND(ISNUMBER(J232),ISBLANK(K232)),AND(ISBLANK(J232),ISBLANK(K232)),AND(ISNUMBER(J232),ISNUMBER(K232)),),IF(OR(AND(ISBLANK(J232),ISBLANK(K232)),AND(J232&gt;Fecha!$A$1,ISBLANK(K232))),1,IF(AND(NOT(ISBLANK(J232)),NOT(ISBLANK(K232)),K232&lt;=I232),2,IF(AND(NOT(ISBLANK(J232)),NOT(ISBLANK(K232)),K232&gt;I232),3,IF(AND(NOT(ISBLANK(J232)),ISBLANK(K232),J232&lt;=Fecha!$A$1,I232&gt;=Fecha!$A$1),4,IF(AND(NOT(ISBLANK(J232)),ISBLANK(K232),J232&lt;=Fecha!$A$1,I232&lt;Fecha!$A$1),5,0))))),"ERROR")</f>
        <v>1</v>
      </c>
      <c r="M232" s="36" t="str">
        <f t="shared" ca="1" si="0"/>
        <v>Por iniciar</v>
      </c>
      <c r="N232" s="38"/>
      <c r="O232" s="40"/>
      <c r="P232" s="40"/>
      <c r="Q232" s="40"/>
      <c r="R232" s="40"/>
      <c r="S232" s="41"/>
      <c r="T232" s="40"/>
      <c r="U232" s="42"/>
      <c r="V232" s="40"/>
      <c r="W232" s="40"/>
    </row>
    <row r="233" spans="1:23" ht="28.8" x14ac:dyDescent="0.3">
      <c r="A233" s="65">
        <v>2</v>
      </c>
      <c r="B233" s="66" t="s">
        <v>685</v>
      </c>
      <c r="C233" s="38" t="s">
        <v>76</v>
      </c>
      <c r="D233" s="38" t="s">
        <v>90</v>
      </c>
      <c r="E233" s="37" t="s">
        <v>82</v>
      </c>
      <c r="F233" s="37" t="s">
        <v>83</v>
      </c>
      <c r="G233" s="154" t="str">
        <f>VLOOKUP(D233:D430,'Catálogo de actividades'!B9:E232,4,FALSE)</f>
        <v>1.5</v>
      </c>
      <c r="H233" s="56">
        <v>45017</v>
      </c>
      <c r="I233" s="52">
        <v>45046</v>
      </c>
      <c r="J233" s="43"/>
      <c r="K233" s="44"/>
      <c r="L233" s="36">
        <f ca="1">IF(OR(AND(ISNUMBER(J233),ISBLANK(K233)),AND(ISBLANK(J233),ISBLANK(K233)),AND(ISNUMBER(J233),ISNUMBER(K233)),),IF(OR(AND(ISBLANK(J233),ISBLANK(K233)),AND(J233&gt;Fecha!$A$1,ISBLANK(K233))),1,IF(AND(NOT(ISBLANK(J233)),NOT(ISBLANK(K233)),K233&lt;=I233),2,IF(AND(NOT(ISBLANK(J233)),NOT(ISBLANK(K233)),K233&gt;I233),3,IF(AND(NOT(ISBLANK(J233)),ISBLANK(K233),J233&lt;=Fecha!$A$1,I233&gt;=Fecha!$A$1),4,IF(AND(NOT(ISBLANK(J233)),ISBLANK(K233),J233&lt;=Fecha!$A$1,I233&lt;Fecha!$A$1),5,0))))),"ERROR")</f>
        <v>1</v>
      </c>
      <c r="M233" s="36" t="str">
        <f t="shared" ca="1" si="0"/>
        <v>Por iniciar</v>
      </c>
      <c r="N233" s="38"/>
      <c r="O233" s="40"/>
      <c r="P233" s="40"/>
      <c r="Q233" s="40"/>
      <c r="R233" s="40"/>
      <c r="S233" s="41"/>
      <c r="T233" s="40"/>
      <c r="U233" s="42"/>
      <c r="V233" s="40"/>
      <c r="W233" s="40"/>
    </row>
    <row r="234" spans="1:23" ht="28.8" x14ac:dyDescent="0.3">
      <c r="A234" s="65">
        <v>2</v>
      </c>
      <c r="B234" s="66" t="s">
        <v>685</v>
      </c>
      <c r="C234" s="38" t="s">
        <v>76</v>
      </c>
      <c r="D234" s="38" t="s">
        <v>92</v>
      </c>
      <c r="E234" s="37" t="s">
        <v>82</v>
      </c>
      <c r="F234" s="37" t="s">
        <v>83</v>
      </c>
      <c r="G234" s="154" t="str">
        <f>VLOOKUP(D234:D430,'Catálogo de actividades'!B10:E233,4,FALSE)</f>
        <v>1.6</v>
      </c>
      <c r="H234" s="56">
        <v>45108</v>
      </c>
      <c r="I234" s="52">
        <v>45138</v>
      </c>
      <c r="J234" s="44"/>
      <c r="K234" s="44"/>
      <c r="L234" s="36">
        <f ca="1">IF(OR(AND(ISNUMBER(J234),ISBLANK(K234)),AND(ISBLANK(J234),ISBLANK(K234)),AND(ISNUMBER(J234),ISNUMBER(K234)),),IF(OR(AND(ISBLANK(J234),ISBLANK(K234)),AND(J234&gt;Fecha!$A$1,ISBLANK(K234))),1,IF(AND(NOT(ISBLANK(J234)),NOT(ISBLANK(K234)),K234&lt;=I234),2,IF(AND(NOT(ISBLANK(J234)),NOT(ISBLANK(K234)),K234&gt;I234),3,IF(AND(NOT(ISBLANK(J234)),ISBLANK(K234),J234&lt;=Fecha!$A$1,I234&gt;=Fecha!$A$1),4,IF(AND(NOT(ISBLANK(J234)),ISBLANK(K234),J234&lt;=Fecha!$A$1,I234&lt;Fecha!$A$1),5,0))))),"ERROR")</f>
        <v>1</v>
      </c>
      <c r="M234" s="36" t="str">
        <f t="shared" ca="1" si="0"/>
        <v>Por iniciar</v>
      </c>
      <c r="N234" s="38"/>
      <c r="O234" s="54"/>
      <c r="P234" s="40"/>
      <c r="Q234" s="40"/>
      <c r="R234" s="40"/>
      <c r="S234" s="41"/>
      <c r="T234" s="40"/>
      <c r="U234" s="42"/>
      <c r="V234" s="40"/>
      <c r="W234" s="40"/>
    </row>
    <row r="235" spans="1:23" ht="43.2" x14ac:dyDescent="0.3">
      <c r="A235" s="65">
        <v>2</v>
      </c>
      <c r="B235" s="66" t="s">
        <v>685</v>
      </c>
      <c r="C235" s="38" t="s">
        <v>94</v>
      </c>
      <c r="D235" s="38" t="s">
        <v>95</v>
      </c>
      <c r="E235" s="37" t="s">
        <v>86</v>
      </c>
      <c r="F235" s="37" t="s">
        <v>79</v>
      </c>
      <c r="G235" s="154" t="str">
        <f>VLOOKUP(D235:D430,'Catálogo de actividades'!B11:E234,4,FALSE)</f>
        <v>2.1</v>
      </c>
      <c r="H235" s="56">
        <v>44805</v>
      </c>
      <c r="I235" s="169">
        <v>44926</v>
      </c>
      <c r="J235" s="56">
        <v>44805</v>
      </c>
      <c r="K235" s="44">
        <v>44830</v>
      </c>
      <c r="L235" s="36">
        <f ca="1">IF(OR(AND(ISNUMBER(J235),ISBLANK(K235)),AND(ISBLANK(J235),ISBLANK(K235)),AND(ISNUMBER(J235),ISNUMBER(K235)),),IF(OR(AND(ISBLANK(J235),ISBLANK(K235)),AND(J235&gt;Fecha!$A$1,ISBLANK(K235))),1,IF(AND(NOT(ISBLANK(J235)),NOT(ISBLANK(K235)),K235&lt;=I235),2,IF(AND(NOT(ISBLANK(J235)),NOT(ISBLANK(K235)),K235&gt;I235),3,IF(AND(NOT(ISBLANK(J235)),ISBLANK(K235),J235&lt;=Fecha!$A$1,I235&gt;=Fecha!$A$1),4,IF(AND(NOT(ISBLANK(J235)),ISBLANK(K235),J235&lt;=Fecha!$A$1,I235&lt;Fecha!$A$1),5,0))))),"ERROR")</f>
        <v>2</v>
      </c>
      <c r="M235" s="36" t="str">
        <f t="shared" ca="1" si="0"/>
        <v>Concluida dentro de plazo</v>
      </c>
      <c r="N235" s="38" t="s">
        <v>686</v>
      </c>
      <c r="O235" s="164" t="s">
        <v>687</v>
      </c>
      <c r="P235" s="40"/>
      <c r="Q235" s="40"/>
      <c r="R235" s="40"/>
      <c r="S235" s="41"/>
      <c r="T235" s="40"/>
      <c r="U235" s="42"/>
      <c r="V235" s="40"/>
      <c r="W235" s="40"/>
    </row>
    <row r="236" spans="1:23" ht="28.8" x14ac:dyDescent="0.3">
      <c r="A236" s="65">
        <v>2</v>
      </c>
      <c r="B236" s="66" t="s">
        <v>685</v>
      </c>
      <c r="C236" s="38" t="s">
        <v>94</v>
      </c>
      <c r="D236" s="38" t="s">
        <v>97</v>
      </c>
      <c r="E236" s="37" t="s">
        <v>86</v>
      </c>
      <c r="F236" s="37" t="s">
        <v>79</v>
      </c>
      <c r="G236" s="154" t="str">
        <f>VLOOKUP(D236:D430,'Catálogo de actividades'!B12:E235,4,FALSE)</f>
        <v>2.2</v>
      </c>
      <c r="H236" s="56">
        <v>44927</v>
      </c>
      <c r="I236" s="56">
        <v>44933</v>
      </c>
      <c r="J236" s="43"/>
      <c r="K236" s="44"/>
      <c r="L236" s="36">
        <f ca="1">IF(OR(AND(ISNUMBER(J236),ISBLANK(K236)),AND(ISBLANK(J236),ISBLANK(K236)),AND(ISNUMBER(J236),ISNUMBER(K236)),),IF(OR(AND(ISBLANK(J236),ISBLANK(K236)),AND(J236&gt;Fecha!$A$1,ISBLANK(K236))),1,IF(AND(NOT(ISBLANK(J236)),NOT(ISBLANK(K236)),K236&lt;=I236),2,IF(AND(NOT(ISBLANK(J236)),NOT(ISBLANK(K236)),K236&gt;I236),3,IF(AND(NOT(ISBLANK(J236)),ISBLANK(K236),J236&lt;=Fecha!$A$1,I236&gt;=Fecha!$A$1),4,IF(AND(NOT(ISBLANK(J236)),ISBLANK(K236),J236&lt;=Fecha!$A$1,I236&lt;Fecha!$A$1),5,0))))),"ERROR")</f>
        <v>1</v>
      </c>
      <c r="M236" s="36" t="str">
        <f t="shared" ca="1" si="0"/>
        <v>Por iniciar</v>
      </c>
      <c r="N236" s="38"/>
      <c r="O236" s="40"/>
      <c r="P236" s="40"/>
      <c r="Q236" s="40"/>
      <c r="R236" s="40"/>
      <c r="S236" s="41"/>
      <c r="T236" s="40"/>
      <c r="U236" s="42"/>
      <c r="V236" s="40"/>
      <c r="W236" s="40"/>
    </row>
    <row r="237" spans="1:23" ht="14.4" x14ac:dyDescent="0.3">
      <c r="A237" s="65">
        <v>2</v>
      </c>
      <c r="B237" s="66" t="s">
        <v>685</v>
      </c>
      <c r="C237" s="38" t="s">
        <v>94</v>
      </c>
      <c r="D237" s="38" t="s">
        <v>99</v>
      </c>
      <c r="E237" s="37" t="s">
        <v>86</v>
      </c>
      <c r="F237" s="37" t="s">
        <v>100</v>
      </c>
      <c r="G237" s="154" t="str">
        <f>VLOOKUP(D237:D430,'Catálogo de actividades'!B13:E236,4,FALSE)</f>
        <v>2.3</v>
      </c>
      <c r="H237" s="56">
        <v>44934</v>
      </c>
      <c r="I237" s="56">
        <v>44940</v>
      </c>
      <c r="J237" s="43"/>
      <c r="K237" s="44"/>
      <c r="L237" s="36">
        <f ca="1">IF(OR(AND(ISNUMBER(J237),ISBLANK(K237)),AND(ISBLANK(J237),ISBLANK(K237)),AND(ISNUMBER(J237),ISNUMBER(K237)),),IF(OR(AND(ISBLANK(J237),ISBLANK(K237)),AND(J237&gt;Fecha!$A$1,ISBLANK(K237))),1,IF(AND(NOT(ISBLANK(J237)),NOT(ISBLANK(K237)),K237&lt;=I237),2,IF(AND(NOT(ISBLANK(J237)),NOT(ISBLANK(K237)),K237&gt;I237),3,IF(AND(NOT(ISBLANK(J237)),ISBLANK(K237),J237&lt;=Fecha!$A$1,I237&gt;=Fecha!$A$1),4,IF(AND(NOT(ISBLANK(J237)),ISBLANK(K237),J237&lt;=Fecha!$A$1,I237&lt;Fecha!$A$1),5,0))))),"ERROR")</f>
        <v>1</v>
      </c>
      <c r="M237" s="36" t="str">
        <f t="shared" ca="1" si="0"/>
        <v>Por iniciar</v>
      </c>
      <c r="N237" s="38"/>
      <c r="O237" s="40"/>
      <c r="P237" s="38"/>
      <c r="Q237" s="40"/>
      <c r="R237" s="40"/>
      <c r="S237" s="41"/>
      <c r="T237" s="40"/>
      <c r="U237" s="42"/>
      <c r="V237" s="40"/>
      <c r="W237" s="40"/>
    </row>
    <row r="238" spans="1:23" ht="115.2" x14ac:dyDescent="0.3">
      <c r="A238" s="65">
        <v>2</v>
      </c>
      <c r="B238" s="66" t="s">
        <v>685</v>
      </c>
      <c r="C238" s="38" t="s">
        <v>94</v>
      </c>
      <c r="D238" s="38" t="s">
        <v>108</v>
      </c>
      <c r="E238" s="37" t="s">
        <v>78</v>
      </c>
      <c r="F238" s="37" t="s">
        <v>79</v>
      </c>
      <c r="G238" s="154" t="str">
        <f>VLOOKUP(D238:D430,'Catálogo de actividades'!B14:E237,4,FALSE)</f>
        <v>2.7</v>
      </c>
      <c r="H238" s="56">
        <v>44758</v>
      </c>
      <c r="I238" s="56">
        <v>44834</v>
      </c>
      <c r="J238" s="56">
        <v>44758</v>
      </c>
      <c r="K238" s="44">
        <v>44853</v>
      </c>
      <c r="L238" s="36">
        <f ca="1">IF(OR(AND(ISNUMBER(J238),ISBLANK(K238)),AND(ISBLANK(J238),ISBLANK(K238)),AND(ISNUMBER(J238),ISNUMBER(K238)),),IF(OR(AND(ISBLANK(J238),ISBLANK(K238)),AND(J238&gt;Fecha!$A$1,ISBLANK(K238))),1,IF(AND(NOT(ISBLANK(J238)),NOT(ISBLANK(K238)),K238&lt;=I238),2,IF(AND(NOT(ISBLANK(J238)),NOT(ISBLANK(K238)),K238&gt;I238),3,IF(AND(NOT(ISBLANK(J238)),ISBLANK(K238),J238&lt;=Fecha!$A$1,I238&gt;=Fecha!$A$1),4,IF(AND(NOT(ISBLANK(J238)),ISBLANK(K238),J238&lt;=Fecha!$A$1,I238&lt;Fecha!$A$1),5,0))))),"ERROR")</f>
        <v>3</v>
      </c>
      <c r="M238" s="36" t="str">
        <f t="shared" ca="1" si="0"/>
        <v>Concluida fuera de plazo</v>
      </c>
      <c r="N238" s="38" t="s">
        <v>688</v>
      </c>
      <c r="O238" s="40"/>
      <c r="P238" s="38"/>
      <c r="Q238" s="40" t="s">
        <v>617</v>
      </c>
      <c r="R238" s="40"/>
      <c r="S238" s="41"/>
      <c r="T238" s="40"/>
      <c r="U238" s="42"/>
      <c r="V238" s="40"/>
      <c r="W238" s="40"/>
    </row>
    <row r="239" spans="1:23" ht="28.8" x14ac:dyDescent="0.3">
      <c r="A239" s="65">
        <v>2</v>
      </c>
      <c r="B239" s="66" t="s">
        <v>685</v>
      </c>
      <c r="C239" s="38" t="s">
        <v>94</v>
      </c>
      <c r="D239" s="38" t="s">
        <v>110</v>
      </c>
      <c r="E239" s="37" t="s">
        <v>78</v>
      </c>
      <c r="F239" s="37" t="s">
        <v>111</v>
      </c>
      <c r="G239" s="154" t="str">
        <f>VLOOKUP(D239:D430,'Catálogo de actividades'!B15:E238,4,FALSE)</f>
        <v>2.8</v>
      </c>
      <c r="H239" s="56">
        <v>44858</v>
      </c>
      <c r="I239" s="52">
        <v>44861</v>
      </c>
      <c r="J239" s="52">
        <v>44858</v>
      </c>
      <c r="K239" s="52">
        <v>44861</v>
      </c>
      <c r="L239" s="36">
        <f ca="1">IF(OR(AND(ISNUMBER(J239),ISBLANK(K239)),AND(ISBLANK(J239),ISBLANK(K239)),AND(ISNUMBER(J239),ISNUMBER(K239)),),IF(OR(AND(ISBLANK(J239),ISBLANK(K239)),AND(J239&gt;Fecha!$A$1,ISBLANK(K239))),1,IF(AND(NOT(ISBLANK(J239)),NOT(ISBLANK(K239)),K239&lt;=I239),2,IF(AND(NOT(ISBLANK(J239)),NOT(ISBLANK(K239)),K239&gt;I239),3,IF(AND(NOT(ISBLANK(J239)),ISBLANK(K239),J239&lt;=Fecha!$A$1,I239&gt;=Fecha!$A$1),4,IF(AND(NOT(ISBLANK(J239)),ISBLANK(K239),J239&lt;=Fecha!$A$1,I239&lt;Fecha!$A$1),5,0))))),"ERROR")</f>
        <v>2</v>
      </c>
      <c r="M239" s="36" t="str">
        <f t="shared" ca="1" si="0"/>
        <v>Concluida dentro de plazo</v>
      </c>
      <c r="N239" s="38" t="s">
        <v>689</v>
      </c>
      <c r="O239" s="168" t="s">
        <v>690</v>
      </c>
      <c r="P239" s="40"/>
      <c r="Q239" s="40" t="s">
        <v>621</v>
      </c>
      <c r="R239" s="42">
        <v>44861</v>
      </c>
      <c r="S239" s="41"/>
      <c r="T239" s="40"/>
      <c r="U239" s="42"/>
      <c r="V239" s="40"/>
      <c r="W239" s="40"/>
    </row>
    <row r="240" spans="1:23" ht="43.2" x14ac:dyDescent="0.3">
      <c r="A240" s="65">
        <v>2</v>
      </c>
      <c r="B240" s="66" t="s">
        <v>685</v>
      </c>
      <c r="C240" s="38" t="s">
        <v>94</v>
      </c>
      <c r="D240" s="38" t="s">
        <v>113</v>
      </c>
      <c r="E240" s="37" t="s">
        <v>78</v>
      </c>
      <c r="F240" s="37" t="s">
        <v>111</v>
      </c>
      <c r="G240" s="154" t="str">
        <f>VLOOKUP(D240:D430,'Catálogo de actividades'!B16:E239,4,FALSE)</f>
        <v>2.9</v>
      </c>
      <c r="H240" s="56">
        <v>44835</v>
      </c>
      <c r="I240" s="56">
        <v>44888</v>
      </c>
      <c r="J240" s="56">
        <v>44835</v>
      </c>
      <c r="K240" s="44">
        <v>44861</v>
      </c>
      <c r="L240" s="36">
        <f ca="1">IF(OR(AND(ISNUMBER(J240),ISBLANK(K240)),AND(ISBLANK(J240),ISBLANK(K240)),AND(ISNUMBER(J240),ISNUMBER(K240)),),IF(OR(AND(ISBLANK(J240),ISBLANK(K240)),AND(J240&gt;Fecha!$A$1,ISBLANK(K240))),1,IF(AND(NOT(ISBLANK(J240)),NOT(ISBLANK(K240)),K240&lt;=I240),2,IF(AND(NOT(ISBLANK(J240)),NOT(ISBLANK(K240)),K240&gt;I240),3,IF(AND(NOT(ISBLANK(J240)),ISBLANK(K240),J240&lt;=Fecha!$A$1,I240&gt;=Fecha!$A$1),4,IF(AND(NOT(ISBLANK(J240)),ISBLANK(K240),J240&lt;=Fecha!$A$1,I240&lt;Fecha!$A$1),5,0))))),"ERROR")</f>
        <v>2</v>
      </c>
      <c r="M240" s="36" t="str">
        <f t="shared" ca="1" si="0"/>
        <v>Concluida dentro de plazo</v>
      </c>
      <c r="N240" s="38" t="s">
        <v>691</v>
      </c>
      <c r="O240" s="39" t="s">
        <v>692</v>
      </c>
      <c r="P240" s="40"/>
      <c r="Q240" s="40"/>
      <c r="R240" s="40"/>
      <c r="S240" s="41"/>
      <c r="T240" s="40"/>
      <c r="U240" s="42"/>
      <c r="V240" s="36"/>
      <c r="W240" s="36"/>
    </row>
    <row r="241" spans="1:23" ht="14.4" x14ac:dyDescent="0.3">
      <c r="A241" s="65">
        <v>2</v>
      </c>
      <c r="B241" s="66" t="s">
        <v>685</v>
      </c>
      <c r="C241" s="38" t="s">
        <v>94</v>
      </c>
      <c r="D241" s="38" t="s">
        <v>115</v>
      </c>
      <c r="E241" s="37" t="s">
        <v>78</v>
      </c>
      <c r="F241" s="37" t="s">
        <v>116</v>
      </c>
      <c r="G241" s="154" t="str">
        <f>VLOOKUP(D241:D430,'Catálogo de actividades'!B17:E240,4,FALSE)</f>
        <v>2.10</v>
      </c>
      <c r="H241" s="56">
        <v>44881</v>
      </c>
      <c r="I241" s="52">
        <v>44881</v>
      </c>
      <c r="J241" s="52">
        <v>44881</v>
      </c>
      <c r="K241" s="44"/>
      <c r="L241" s="36">
        <f ca="1">IF(OR(AND(ISNUMBER(J241),ISBLANK(K241)),AND(ISBLANK(J241),ISBLANK(K241)),AND(ISNUMBER(J241),ISNUMBER(K241)),),IF(OR(AND(ISBLANK(J241),ISBLANK(K241)),AND(J241&gt;Fecha!$A$1,ISBLANK(K241))),1,IF(AND(NOT(ISBLANK(J241)),NOT(ISBLANK(K241)),K241&lt;=I241),2,IF(AND(NOT(ISBLANK(J241)),NOT(ISBLANK(K241)),K241&gt;I241),3,IF(AND(NOT(ISBLANK(J241)),ISBLANK(K241),J241&lt;=Fecha!$A$1,I241&gt;=Fecha!$A$1),4,IF(AND(NOT(ISBLANK(J241)),ISBLANK(K241),J241&lt;=Fecha!$A$1,I241&lt;Fecha!$A$1),5,0))))),"ERROR")</f>
        <v>5</v>
      </c>
      <c r="M241" s="36" t="str">
        <f t="shared" ca="1" si="0"/>
        <v>En proceso fuera de plazo</v>
      </c>
      <c r="N241" s="38"/>
      <c r="O241" s="40"/>
      <c r="P241" s="40"/>
      <c r="Q241" s="40"/>
      <c r="R241" s="40"/>
      <c r="S241" s="41"/>
      <c r="T241" s="40"/>
      <c r="U241" s="42"/>
      <c r="V241" s="40"/>
      <c r="W241" s="40"/>
    </row>
    <row r="242" spans="1:23" ht="28.8" x14ac:dyDescent="0.3">
      <c r="A242" s="65">
        <v>2</v>
      </c>
      <c r="B242" s="66" t="s">
        <v>685</v>
      </c>
      <c r="C242" s="38" t="s">
        <v>94</v>
      </c>
      <c r="D242" s="38" t="s">
        <v>118</v>
      </c>
      <c r="E242" s="37" t="s">
        <v>78</v>
      </c>
      <c r="F242" s="37" t="s">
        <v>111</v>
      </c>
      <c r="G242" s="154" t="str">
        <f>VLOOKUP(D242:D430,'Catálogo de actividades'!B18:E241,4,FALSE)</f>
        <v>2.11</v>
      </c>
      <c r="H242" s="56">
        <v>44928</v>
      </c>
      <c r="I242" s="56">
        <v>44957</v>
      </c>
      <c r="J242" s="43"/>
      <c r="K242" s="43"/>
      <c r="L242" s="36">
        <f ca="1">IF(OR(AND(ISNUMBER(J242),ISBLANK(K242)),AND(ISBLANK(J242),ISBLANK(K242)),AND(ISNUMBER(J242),ISNUMBER(K242)),),IF(OR(AND(ISBLANK(J242),ISBLANK(K242)),AND(J242&gt;Fecha!$A$1,ISBLANK(K242))),1,IF(AND(NOT(ISBLANK(J242)),NOT(ISBLANK(K242)),K242&lt;=I242),2,IF(AND(NOT(ISBLANK(J242)),NOT(ISBLANK(K242)),K242&gt;I242),3,IF(AND(NOT(ISBLANK(J242)),ISBLANK(K242),J242&lt;=Fecha!$A$1,I242&gt;=Fecha!$A$1),4,IF(AND(NOT(ISBLANK(J242)),ISBLANK(K242),J242&lt;=Fecha!$A$1,I242&lt;Fecha!$A$1),5,0))))),"ERROR")</f>
        <v>1</v>
      </c>
      <c r="M242" s="36" t="str">
        <f t="shared" ca="1" si="0"/>
        <v>Por iniciar</v>
      </c>
      <c r="N242" s="38"/>
      <c r="O242" s="40"/>
      <c r="P242" s="40"/>
      <c r="Q242" s="40"/>
      <c r="R242" s="40"/>
      <c r="S242" s="41"/>
      <c r="T242" s="40"/>
      <c r="U242" s="42"/>
      <c r="V242" s="40"/>
      <c r="W242" s="40"/>
    </row>
    <row r="243" spans="1:23" ht="14.4" x14ac:dyDescent="0.3">
      <c r="A243" s="65">
        <v>2</v>
      </c>
      <c r="B243" s="66" t="s">
        <v>685</v>
      </c>
      <c r="C243" s="38" t="s">
        <v>120</v>
      </c>
      <c r="D243" s="38" t="s">
        <v>121</v>
      </c>
      <c r="E243" s="37" t="s">
        <v>78</v>
      </c>
      <c r="F243" s="37" t="s">
        <v>122</v>
      </c>
      <c r="G243" s="154" t="str">
        <f>VLOOKUP(D243:D430,'Catálogo de actividades'!B19:E242,4,FALSE)</f>
        <v>3.1</v>
      </c>
      <c r="H243" s="56">
        <v>44940</v>
      </c>
      <c r="I243" s="56">
        <v>44984</v>
      </c>
      <c r="J243" s="43"/>
      <c r="K243" s="43"/>
      <c r="L243" s="36">
        <f ca="1">IF(OR(AND(ISNUMBER(J243),ISBLANK(K243)),AND(ISBLANK(J243),ISBLANK(K243)),AND(ISNUMBER(J243),ISNUMBER(K243)),),IF(OR(AND(ISBLANK(J243),ISBLANK(K243)),AND(J243&gt;Fecha!$A$1,ISBLANK(K243))),1,IF(AND(NOT(ISBLANK(J243)),NOT(ISBLANK(K243)),K243&lt;=I243),2,IF(AND(NOT(ISBLANK(J243)),NOT(ISBLANK(K243)),K243&gt;I243),3,IF(AND(NOT(ISBLANK(J243)),ISBLANK(K243),J243&lt;=Fecha!$A$1,I243&gt;=Fecha!$A$1),4,IF(AND(NOT(ISBLANK(J243)),ISBLANK(K243),J243&lt;=Fecha!$A$1,I243&lt;Fecha!$A$1),5,0))))),"ERROR")</f>
        <v>1</v>
      </c>
      <c r="M243" s="36" t="str">
        <f t="shared" ca="1" si="0"/>
        <v>Por iniciar</v>
      </c>
      <c r="N243" s="38"/>
      <c r="O243" s="40"/>
      <c r="P243" s="40"/>
      <c r="Q243" s="40"/>
      <c r="R243" s="40"/>
      <c r="S243" s="41"/>
      <c r="T243" s="40"/>
      <c r="U243" s="42"/>
      <c r="V243" s="40"/>
      <c r="W243" s="40"/>
    </row>
    <row r="244" spans="1:23" ht="57.6" x14ac:dyDescent="0.3">
      <c r="A244" s="65">
        <v>2</v>
      </c>
      <c r="B244" s="66" t="s">
        <v>685</v>
      </c>
      <c r="C244" s="38" t="s">
        <v>120</v>
      </c>
      <c r="D244" s="38" t="s">
        <v>124</v>
      </c>
      <c r="E244" s="37" t="s">
        <v>78</v>
      </c>
      <c r="F244" s="37" t="s">
        <v>122</v>
      </c>
      <c r="G244" s="154" t="str">
        <f>VLOOKUP(D244:D430,'Catálogo de actividades'!B20:E243,4,FALSE)</f>
        <v>3.2</v>
      </c>
      <c r="H244" s="56">
        <v>44977</v>
      </c>
      <c r="I244" s="52">
        <v>44977</v>
      </c>
      <c r="J244" s="43"/>
      <c r="K244" s="43"/>
      <c r="L244" s="36">
        <f ca="1">IF(OR(AND(ISNUMBER(J244),ISBLANK(K244)),AND(ISBLANK(J244),ISBLANK(K244)),AND(ISNUMBER(J244),ISNUMBER(K244)),),IF(OR(AND(ISBLANK(J244),ISBLANK(K244)),AND(J244&gt;Fecha!$A$1,ISBLANK(K244))),1,IF(AND(NOT(ISBLANK(J244)),NOT(ISBLANK(K244)),K244&lt;=I244),2,IF(AND(NOT(ISBLANK(J244)),NOT(ISBLANK(K244)),K244&gt;I244),3,IF(AND(NOT(ISBLANK(J244)),ISBLANK(K244),J244&lt;=Fecha!$A$1,I244&gt;=Fecha!$A$1),4,IF(AND(NOT(ISBLANK(J244)),ISBLANK(K244),J244&lt;=Fecha!$A$1,I244&lt;Fecha!$A$1),5,0))))),"ERROR")</f>
        <v>1</v>
      </c>
      <c r="M244" s="36" t="str">
        <f t="shared" ca="1" si="0"/>
        <v>Por iniciar</v>
      </c>
      <c r="N244" s="38"/>
      <c r="O244" s="51"/>
      <c r="P244" s="40"/>
      <c r="Q244" s="40"/>
      <c r="R244" s="40"/>
      <c r="S244" s="41"/>
      <c r="T244" s="40"/>
      <c r="U244" s="42"/>
      <c r="V244" s="40"/>
      <c r="W244" s="40"/>
    </row>
    <row r="245" spans="1:23" ht="57.6" customHeight="1" x14ac:dyDescent="0.3">
      <c r="A245" s="65">
        <v>2</v>
      </c>
      <c r="B245" s="66" t="s">
        <v>685</v>
      </c>
      <c r="C245" s="38" t="s">
        <v>120</v>
      </c>
      <c r="D245" s="38" t="s">
        <v>126</v>
      </c>
      <c r="E245" s="37" t="s">
        <v>82</v>
      </c>
      <c r="F245" s="37" t="s">
        <v>122</v>
      </c>
      <c r="G245" s="154" t="str">
        <f>VLOOKUP(D245:D430,'Catálogo de actividades'!B21:E244,4,FALSE)</f>
        <v>3.3</v>
      </c>
      <c r="H245" s="56">
        <v>45005</v>
      </c>
      <c r="I245" s="52">
        <v>45005</v>
      </c>
      <c r="J245" s="43"/>
      <c r="K245" s="44"/>
      <c r="L245" s="36">
        <f ca="1">IF(OR(AND(ISNUMBER(J245),ISBLANK(K245)),AND(ISBLANK(J245),ISBLANK(K245)),AND(ISNUMBER(J245),ISNUMBER(K245)),),IF(OR(AND(ISBLANK(J245),ISBLANK(K245)),AND(J245&gt;Fecha!$A$1,ISBLANK(K245))),1,IF(AND(NOT(ISBLANK(J245)),NOT(ISBLANK(K245)),K245&lt;=I245),2,IF(AND(NOT(ISBLANK(J245)),NOT(ISBLANK(K245)),K245&gt;I245),3,IF(AND(NOT(ISBLANK(J245)),ISBLANK(K245),J245&lt;=Fecha!$A$1,I245&gt;=Fecha!$A$1),4,IF(AND(NOT(ISBLANK(J245)),ISBLANK(K245),J245&lt;=Fecha!$A$1,I245&lt;Fecha!$A$1),5,0))))),"ERROR")</f>
        <v>1</v>
      </c>
      <c r="M245" s="36" t="str">
        <f t="shared" ca="1" si="0"/>
        <v>Por iniciar</v>
      </c>
      <c r="N245" s="38"/>
      <c r="O245" s="51"/>
      <c r="P245" s="40"/>
      <c r="Q245" s="40"/>
      <c r="R245" s="40"/>
      <c r="S245" s="41"/>
      <c r="T245" s="40"/>
      <c r="U245" s="42"/>
      <c r="V245" s="40"/>
      <c r="W245" s="40"/>
    </row>
    <row r="246" spans="1:23" ht="43.2" x14ac:dyDescent="0.3">
      <c r="A246" s="65">
        <v>2</v>
      </c>
      <c r="B246" s="66" t="s">
        <v>685</v>
      </c>
      <c r="C246" s="38" t="s">
        <v>120</v>
      </c>
      <c r="D246" s="38" t="s">
        <v>128</v>
      </c>
      <c r="E246" s="37" t="s">
        <v>78</v>
      </c>
      <c r="F246" s="37" t="s">
        <v>122</v>
      </c>
      <c r="G246" s="154" t="str">
        <f>VLOOKUP(D246:D430,'Catálogo de actividades'!B22:E245,4,FALSE)</f>
        <v>3.4</v>
      </c>
      <c r="H246" s="56">
        <v>45037</v>
      </c>
      <c r="I246" s="52">
        <v>45037</v>
      </c>
      <c r="J246" s="43"/>
      <c r="K246" s="44"/>
      <c r="L246" s="36">
        <f ca="1">IF(OR(AND(ISNUMBER(J246),ISBLANK(K246)),AND(ISBLANK(J246),ISBLANK(K246)),AND(ISNUMBER(J246),ISNUMBER(K246)),),IF(OR(AND(ISBLANK(J246),ISBLANK(K246)),AND(J246&gt;Fecha!$A$1,ISBLANK(K246))),1,IF(AND(NOT(ISBLANK(J246)),NOT(ISBLANK(K246)),K246&lt;=I246),2,IF(AND(NOT(ISBLANK(J246)),NOT(ISBLANK(K246)),K246&gt;I246),3,IF(AND(NOT(ISBLANK(J246)),ISBLANK(K246),J246&lt;=Fecha!$A$1,I246&gt;=Fecha!$A$1),4,IF(AND(NOT(ISBLANK(J246)),ISBLANK(K246),J246&lt;=Fecha!$A$1,I246&lt;Fecha!$A$1),5,0))))),"ERROR")</f>
        <v>1</v>
      </c>
      <c r="M246" s="36" t="str">
        <f t="shared" ca="1" si="0"/>
        <v>Por iniciar</v>
      </c>
      <c r="N246" s="38"/>
      <c r="O246" s="40"/>
      <c r="P246" s="40"/>
      <c r="Q246" s="40"/>
      <c r="R246" s="40"/>
      <c r="S246" s="41"/>
      <c r="T246" s="40"/>
      <c r="U246" s="42"/>
      <c r="V246" s="40"/>
      <c r="W246" s="40"/>
    </row>
    <row r="247" spans="1:23" ht="28.8" x14ac:dyDescent="0.3">
      <c r="A247" s="65">
        <v>2</v>
      </c>
      <c r="B247" s="66" t="s">
        <v>685</v>
      </c>
      <c r="C247" s="38" t="s">
        <v>120</v>
      </c>
      <c r="D247" s="38" t="s">
        <v>130</v>
      </c>
      <c r="E247" s="37" t="s">
        <v>78</v>
      </c>
      <c r="F247" s="37" t="s">
        <v>122</v>
      </c>
      <c r="G247" s="154" t="str">
        <f>VLOOKUP(D247:D430,'Catálogo de actividades'!B23:E246,4,FALSE)</f>
        <v>3.5</v>
      </c>
      <c r="H247" s="56">
        <v>45058</v>
      </c>
      <c r="I247" s="52">
        <v>45058</v>
      </c>
      <c r="J247" s="43"/>
      <c r="K247" s="43"/>
      <c r="L247" s="36">
        <f ca="1">IF(OR(AND(ISNUMBER(J247),ISBLANK(K247)),AND(ISBLANK(J247),ISBLANK(K247)),AND(ISNUMBER(J247),ISNUMBER(K247)),),IF(OR(AND(ISBLANK(J247),ISBLANK(K247)),AND(J247&gt;Fecha!$A$1,ISBLANK(K247))),1,IF(AND(NOT(ISBLANK(J247)),NOT(ISBLANK(K247)),K247&lt;=I247),2,IF(AND(NOT(ISBLANK(J247)),NOT(ISBLANK(K247)),K247&gt;I247),3,IF(AND(NOT(ISBLANK(J247)),ISBLANK(K247),J247&lt;=Fecha!$A$1,I247&gt;=Fecha!$A$1),4,IF(AND(NOT(ISBLANK(J247)),ISBLANK(K247),J247&lt;=Fecha!$A$1,I247&lt;Fecha!$A$1),5,0))))),"ERROR")</f>
        <v>1</v>
      </c>
      <c r="M247" s="36" t="str">
        <f t="shared" ca="1" si="0"/>
        <v>Por iniciar</v>
      </c>
      <c r="N247" s="38"/>
      <c r="O247" s="40"/>
      <c r="P247" s="40"/>
      <c r="Q247" s="40"/>
      <c r="R247" s="40"/>
      <c r="S247" s="41"/>
      <c r="T247" s="40"/>
      <c r="U247" s="42"/>
      <c r="V247" s="40"/>
      <c r="W247" s="40"/>
    </row>
    <row r="248" spans="1:23" ht="43.2" x14ac:dyDescent="0.3">
      <c r="A248" s="65">
        <v>2</v>
      </c>
      <c r="B248" s="66" t="s">
        <v>685</v>
      </c>
      <c r="C248" s="38" t="s">
        <v>120</v>
      </c>
      <c r="D248" s="38" t="s">
        <v>132</v>
      </c>
      <c r="E248" s="37" t="s">
        <v>78</v>
      </c>
      <c r="F248" s="37" t="s">
        <v>122</v>
      </c>
      <c r="G248" s="154" t="str">
        <f>VLOOKUP(D248:D430,'Catálogo de actividades'!B24:E247,4,FALSE)</f>
        <v>3.6</v>
      </c>
      <c r="H248" s="56">
        <v>45070</v>
      </c>
      <c r="I248" s="52">
        <v>45070</v>
      </c>
      <c r="J248" s="43"/>
      <c r="K248" s="44"/>
      <c r="L248" s="36">
        <f ca="1">IF(OR(AND(ISNUMBER(J248),ISBLANK(K248)),AND(ISBLANK(J248),ISBLANK(K248)),AND(ISNUMBER(J248),ISNUMBER(K248)),),IF(OR(AND(ISBLANK(J248),ISBLANK(K248)),AND(J248&gt;Fecha!$A$1,ISBLANK(K248))),1,IF(AND(NOT(ISBLANK(J248)),NOT(ISBLANK(K248)),K248&lt;=I248),2,IF(AND(NOT(ISBLANK(J248)),NOT(ISBLANK(K248)),K248&gt;I248),3,IF(AND(NOT(ISBLANK(J248)),ISBLANK(K248),J248&lt;=Fecha!$A$1,I248&gt;=Fecha!$A$1),4,IF(AND(NOT(ISBLANK(J248)),ISBLANK(K248),J248&lt;=Fecha!$A$1,I248&lt;Fecha!$A$1),5,0))))),"ERROR")</f>
        <v>1</v>
      </c>
      <c r="M248" s="36" t="str">
        <f t="shared" ca="1" si="0"/>
        <v>Por iniciar</v>
      </c>
      <c r="N248" s="38"/>
      <c r="O248" s="40"/>
      <c r="P248" s="40"/>
      <c r="Q248" s="40"/>
      <c r="R248" s="40"/>
      <c r="S248" s="41"/>
      <c r="T248" s="40"/>
      <c r="U248" s="42"/>
      <c r="V248" s="40"/>
      <c r="W248" s="40"/>
    </row>
    <row r="249" spans="1:23" ht="43.2" x14ac:dyDescent="0.3">
      <c r="A249" s="65">
        <v>2</v>
      </c>
      <c r="B249" s="66" t="s">
        <v>685</v>
      </c>
      <c r="C249" s="38" t="s">
        <v>134</v>
      </c>
      <c r="D249" s="38" t="s">
        <v>135</v>
      </c>
      <c r="E249" s="37" t="s">
        <v>78</v>
      </c>
      <c r="F249" s="37" t="s">
        <v>122</v>
      </c>
      <c r="G249" s="154" t="str">
        <f>VLOOKUP(D249:D430,'Catálogo de actividades'!B25:E248,4,FALSE)</f>
        <v>4.1</v>
      </c>
      <c r="H249" s="56">
        <v>44805</v>
      </c>
      <c r="I249" s="52">
        <v>44964</v>
      </c>
      <c r="J249" s="56">
        <v>44805</v>
      </c>
      <c r="K249" s="44"/>
      <c r="L249" s="36">
        <f ca="1">IF(OR(AND(ISNUMBER(J249),ISBLANK(K249)),AND(ISBLANK(J249),ISBLANK(K249)),AND(ISNUMBER(J249),ISNUMBER(K249)),),IF(OR(AND(ISBLANK(J249),ISBLANK(K249)),AND(J249&gt;Fecha!$A$1,ISBLANK(K249))),1,IF(AND(NOT(ISBLANK(J249)),NOT(ISBLANK(K249)),K249&lt;=I249),2,IF(AND(NOT(ISBLANK(J249)),NOT(ISBLANK(K249)),K249&gt;I249),3,IF(AND(NOT(ISBLANK(J249)),ISBLANK(K249),J249&lt;=Fecha!$A$1,I249&gt;=Fecha!$A$1),4,IF(AND(NOT(ISBLANK(J249)),ISBLANK(K249),J249&lt;=Fecha!$A$1,I249&lt;Fecha!$A$1),5,0))))),"ERROR")</f>
        <v>4</v>
      </c>
      <c r="M249" s="37" t="str">
        <f t="shared" ca="1" si="0"/>
        <v>En proceso dentro de plazo</v>
      </c>
      <c r="N249" s="38" t="s">
        <v>618</v>
      </c>
      <c r="O249" s="40"/>
      <c r="P249" s="40"/>
      <c r="Q249" s="40"/>
      <c r="R249" s="40"/>
      <c r="S249" s="41"/>
      <c r="T249" s="40"/>
      <c r="U249" s="42"/>
      <c r="V249" s="40"/>
      <c r="W249" s="40"/>
    </row>
    <row r="250" spans="1:23" ht="43.2" x14ac:dyDescent="0.3">
      <c r="A250" s="65">
        <v>2</v>
      </c>
      <c r="B250" s="66" t="s">
        <v>685</v>
      </c>
      <c r="C250" s="38" t="s">
        <v>693</v>
      </c>
      <c r="D250" s="38" t="s">
        <v>137</v>
      </c>
      <c r="E250" s="37" t="s">
        <v>78</v>
      </c>
      <c r="F250" s="37" t="s">
        <v>122</v>
      </c>
      <c r="G250" s="154" t="str">
        <f>VLOOKUP(D250:D430,'Catálogo de actividades'!B26:E249,4,FALSE)</f>
        <v>4.2</v>
      </c>
      <c r="H250" s="56">
        <v>44805</v>
      </c>
      <c r="I250" s="52">
        <v>44970</v>
      </c>
      <c r="J250" s="56">
        <v>44805</v>
      </c>
      <c r="K250" s="44"/>
      <c r="L250" s="36">
        <f ca="1">IF(OR(AND(ISNUMBER(J250),ISBLANK(K250)),AND(ISBLANK(J250),ISBLANK(K250)),AND(ISNUMBER(J250),ISNUMBER(K250)),),IF(OR(AND(ISBLANK(J250),ISBLANK(K250)),AND(J250&gt;Fecha!$A$1,ISBLANK(K250))),1,IF(AND(NOT(ISBLANK(J250)),NOT(ISBLANK(K250)),K250&lt;=I250),2,IF(AND(NOT(ISBLANK(J250)),NOT(ISBLANK(K250)),K250&gt;I250),3,IF(AND(NOT(ISBLANK(J250)),ISBLANK(K250),J250&lt;=Fecha!$A$1,I250&gt;=Fecha!$A$1),4,IF(AND(NOT(ISBLANK(J250)),ISBLANK(K250),J250&lt;=Fecha!$A$1,I250&lt;Fecha!$A$1),5,0))))),"ERROR")</f>
        <v>4</v>
      </c>
      <c r="M250" s="37" t="str">
        <f t="shared" ca="1" si="0"/>
        <v>En proceso dentro de plazo</v>
      </c>
      <c r="N250" s="38" t="s">
        <v>618</v>
      </c>
      <c r="O250" s="40"/>
      <c r="P250" s="40"/>
      <c r="Q250" s="40"/>
      <c r="R250" s="40"/>
      <c r="S250" s="41"/>
      <c r="T250" s="40"/>
      <c r="U250" s="42"/>
      <c r="V250" s="40"/>
      <c r="W250" s="40"/>
    </row>
    <row r="251" spans="1:23" ht="43.2" x14ac:dyDescent="0.3">
      <c r="A251" s="65">
        <v>2</v>
      </c>
      <c r="B251" s="66" t="s">
        <v>685</v>
      </c>
      <c r="C251" s="38" t="s">
        <v>134</v>
      </c>
      <c r="D251" s="38" t="s">
        <v>139</v>
      </c>
      <c r="E251" s="37" t="s">
        <v>78</v>
      </c>
      <c r="F251" s="37" t="s">
        <v>122</v>
      </c>
      <c r="G251" s="154" t="str">
        <f>VLOOKUP(D251:D430,'Catálogo de actividades'!B27:E250,4,FALSE)</f>
        <v>4.3</v>
      </c>
      <c r="H251" s="56">
        <v>44805</v>
      </c>
      <c r="I251" s="52">
        <v>45033</v>
      </c>
      <c r="J251" s="56">
        <v>44805</v>
      </c>
      <c r="K251" s="43"/>
      <c r="L251" s="36">
        <f ca="1">IF(OR(AND(ISNUMBER(J251),ISBLANK(K251)),AND(ISBLANK(J251),ISBLANK(K251)),AND(ISNUMBER(J251),ISNUMBER(K251)),),IF(OR(AND(ISBLANK(J251),ISBLANK(K251)),AND(J251&gt;Fecha!$A$1,ISBLANK(K251))),1,IF(AND(NOT(ISBLANK(J251)),NOT(ISBLANK(K251)),K251&lt;=I251),2,IF(AND(NOT(ISBLANK(J251)),NOT(ISBLANK(K251)),K251&gt;I251),3,IF(AND(NOT(ISBLANK(J251)),ISBLANK(K251),J251&lt;=Fecha!$A$1,I251&gt;=Fecha!$A$1),4,IF(AND(NOT(ISBLANK(J251)),ISBLANK(K251),J251&lt;=Fecha!$A$1,I251&lt;Fecha!$A$1),5,0))))),"ERROR")</f>
        <v>4</v>
      </c>
      <c r="M251" s="37" t="str">
        <f t="shared" ca="1" si="0"/>
        <v>En proceso dentro de plazo</v>
      </c>
      <c r="N251" s="38" t="s">
        <v>618</v>
      </c>
      <c r="O251" s="40"/>
      <c r="P251" s="40"/>
      <c r="Q251" s="40"/>
      <c r="R251" s="40"/>
      <c r="S251" s="41"/>
      <c r="T251" s="40"/>
      <c r="U251" s="42"/>
      <c r="V251" s="40"/>
      <c r="W251" s="40"/>
    </row>
    <row r="252" spans="1:23" ht="28.8" x14ac:dyDescent="0.3">
      <c r="A252" s="65">
        <v>2</v>
      </c>
      <c r="B252" s="66" t="s">
        <v>685</v>
      </c>
      <c r="C252" s="38" t="s">
        <v>134</v>
      </c>
      <c r="D252" s="38" t="s">
        <v>141</v>
      </c>
      <c r="E252" s="37" t="s">
        <v>78</v>
      </c>
      <c r="F252" s="37" t="s">
        <v>122</v>
      </c>
      <c r="G252" s="154" t="str">
        <f>VLOOKUP(D252:D430,'Catálogo de actividades'!B28:E251,4,FALSE)</f>
        <v>4.4</v>
      </c>
      <c r="H252" s="56">
        <v>44971</v>
      </c>
      <c r="I252" s="52">
        <v>45065</v>
      </c>
      <c r="J252" s="43"/>
      <c r="K252" s="44"/>
      <c r="L252" s="36">
        <f ca="1">IF(OR(AND(ISNUMBER(J252),ISBLANK(K252)),AND(ISBLANK(J252),ISBLANK(K252)),AND(ISNUMBER(J252),ISNUMBER(K252)),),IF(OR(AND(ISBLANK(J252),ISBLANK(K252)),AND(J252&gt;Fecha!$A$1,ISBLANK(K252))),1,IF(AND(NOT(ISBLANK(J252)),NOT(ISBLANK(K252)),K252&lt;=I252),2,IF(AND(NOT(ISBLANK(J252)),NOT(ISBLANK(K252)),K252&gt;I252),3,IF(AND(NOT(ISBLANK(J252)),ISBLANK(K252),J252&lt;=Fecha!$A$1,I252&gt;=Fecha!$A$1),4,IF(AND(NOT(ISBLANK(J252)),ISBLANK(K252),J252&lt;=Fecha!$A$1,I252&lt;Fecha!$A$1),5,0))))),"ERROR")</f>
        <v>1</v>
      </c>
      <c r="M252" s="36" t="str">
        <f t="shared" ca="1" si="0"/>
        <v>Por iniciar</v>
      </c>
      <c r="N252" s="38"/>
      <c r="O252" s="51"/>
      <c r="P252" s="40"/>
      <c r="Q252" s="40"/>
      <c r="R252" s="40"/>
      <c r="S252" s="41"/>
      <c r="T252" s="40"/>
      <c r="U252" s="42"/>
      <c r="V252" s="40"/>
      <c r="W252" s="40"/>
    </row>
    <row r="253" spans="1:23" ht="57.6" x14ac:dyDescent="0.3">
      <c r="A253" s="65">
        <v>2</v>
      </c>
      <c r="B253" s="66" t="s">
        <v>685</v>
      </c>
      <c r="C253" s="38" t="s">
        <v>143</v>
      </c>
      <c r="D253" s="38" t="s">
        <v>144</v>
      </c>
      <c r="E253" s="37" t="s">
        <v>82</v>
      </c>
      <c r="F253" s="37" t="s">
        <v>145</v>
      </c>
      <c r="G253" s="154" t="str">
        <f>VLOOKUP(D253:D430,'Catálogo de actividades'!B29:E252,4,FALSE)</f>
        <v>5.1</v>
      </c>
      <c r="H253" s="56">
        <v>44861</v>
      </c>
      <c r="I253" s="56">
        <v>44861</v>
      </c>
      <c r="J253" s="56">
        <v>44861</v>
      </c>
      <c r="K253" s="56">
        <v>44861</v>
      </c>
      <c r="L253" s="36">
        <f ca="1">IF(OR(AND(ISNUMBER(J253),ISBLANK(K253)),AND(ISBLANK(J253),ISBLANK(K253)),AND(ISNUMBER(J253),ISNUMBER(K253)),),IF(OR(AND(ISBLANK(J253),ISBLANK(K253)),AND(J253&gt;Fecha!$A$1,ISBLANK(K253))),1,IF(AND(NOT(ISBLANK(J253)),NOT(ISBLANK(K253)),K253&lt;=I253),2,IF(AND(NOT(ISBLANK(J253)),NOT(ISBLANK(K253)),K253&gt;I253),3,IF(AND(NOT(ISBLANK(J253)),ISBLANK(K253),J253&lt;=Fecha!$A$1,I253&gt;=Fecha!$A$1),4,IF(AND(NOT(ISBLANK(J253)),ISBLANK(K253),J253&lt;=Fecha!$A$1,I253&lt;Fecha!$A$1),5,0))))),"ERROR")</f>
        <v>2</v>
      </c>
      <c r="M253" s="36" t="str">
        <f t="shared" ca="1" si="0"/>
        <v>Concluida dentro de plazo</v>
      </c>
      <c r="N253" s="38" t="s">
        <v>694</v>
      </c>
      <c r="O253" s="164" t="s">
        <v>695</v>
      </c>
      <c r="P253" s="40"/>
      <c r="Q253" s="40"/>
      <c r="R253" s="40"/>
      <c r="S253" s="41"/>
      <c r="T253" s="40"/>
      <c r="U253" s="42"/>
      <c r="V253" s="40"/>
      <c r="W253" s="40"/>
    </row>
    <row r="254" spans="1:23" ht="28.8" x14ac:dyDescent="0.3">
      <c r="A254" s="65">
        <v>2</v>
      </c>
      <c r="B254" s="66" t="s">
        <v>685</v>
      </c>
      <c r="C254" s="38" t="s">
        <v>143</v>
      </c>
      <c r="D254" s="38" t="s">
        <v>147</v>
      </c>
      <c r="E254" s="37" t="s">
        <v>82</v>
      </c>
      <c r="F254" s="37" t="s">
        <v>148</v>
      </c>
      <c r="G254" s="154" t="str">
        <f>VLOOKUP(D254:D430,'Catálogo de actividades'!B30:E253,4,FALSE)</f>
        <v>5.2</v>
      </c>
      <c r="H254" s="56">
        <v>44861</v>
      </c>
      <c r="I254" s="56">
        <v>45053</v>
      </c>
      <c r="J254" s="56">
        <v>44861</v>
      </c>
      <c r="K254" s="44"/>
      <c r="L254" s="36">
        <f ca="1">IF(OR(AND(ISNUMBER(J254),ISBLANK(K254)),AND(ISBLANK(J254),ISBLANK(K254)),AND(ISNUMBER(J254),ISNUMBER(K254)),),IF(OR(AND(ISBLANK(J254),ISBLANK(K254)),AND(J254&gt;Fecha!$A$1,ISBLANK(K254))),1,IF(AND(NOT(ISBLANK(J254)),NOT(ISBLANK(K254)),K254&lt;=I254),2,IF(AND(NOT(ISBLANK(J254)),NOT(ISBLANK(K254)),K254&gt;I254),3,IF(AND(NOT(ISBLANK(J254)),ISBLANK(K254),J254&lt;=Fecha!$A$1,I254&gt;=Fecha!$A$1),4,IF(AND(NOT(ISBLANK(J254)),ISBLANK(K254),J254&lt;=Fecha!$A$1,I254&lt;Fecha!$A$1),5,0))))),"ERROR")</f>
        <v>4</v>
      </c>
      <c r="M254" s="37" t="str">
        <f t="shared" ca="1" si="0"/>
        <v>En proceso dentro de plazo</v>
      </c>
      <c r="N254" s="38" t="s">
        <v>618</v>
      </c>
      <c r="O254" s="38"/>
      <c r="P254" s="40"/>
      <c r="Q254" s="40"/>
      <c r="R254" s="40"/>
      <c r="S254" s="41"/>
      <c r="T254" s="40"/>
      <c r="U254" s="42"/>
      <c r="V254" s="40"/>
      <c r="W254" s="40"/>
    </row>
    <row r="255" spans="1:23" ht="28.8" x14ac:dyDescent="0.3">
      <c r="A255" s="65">
        <v>2</v>
      </c>
      <c r="B255" s="66" t="s">
        <v>685</v>
      </c>
      <c r="C255" s="38" t="s">
        <v>143</v>
      </c>
      <c r="D255" s="38" t="s">
        <v>150</v>
      </c>
      <c r="E255" s="37" t="s">
        <v>82</v>
      </c>
      <c r="F255" s="37" t="s">
        <v>148</v>
      </c>
      <c r="G255" s="154" t="str">
        <f>VLOOKUP(D255:D430,'Catálogo de actividades'!B31:E254,4,FALSE)</f>
        <v>5.3</v>
      </c>
      <c r="H255" s="56">
        <v>44861</v>
      </c>
      <c r="I255" s="56">
        <v>45061</v>
      </c>
      <c r="J255" s="56">
        <v>44861</v>
      </c>
      <c r="K255" s="44"/>
      <c r="L255" s="36">
        <f ca="1">IF(OR(AND(ISNUMBER(J255),ISBLANK(K255)),AND(ISBLANK(J255),ISBLANK(K255)),AND(ISNUMBER(J255),ISNUMBER(K255)),),IF(OR(AND(ISBLANK(J255),ISBLANK(K255)),AND(J255&gt;Fecha!$A$1,ISBLANK(K255))),1,IF(AND(NOT(ISBLANK(J255)),NOT(ISBLANK(K255)),K255&lt;=I255),2,IF(AND(NOT(ISBLANK(J255)),NOT(ISBLANK(K255)),K255&gt;I255),3,IF(AND(NOT(ISBLANK(J255)),ISBLANK(K255),J255&lt;=Fecha!$A$1,I255&gt;=Fecha!$A$1),4,IF(AND(NOT(ISBLANK(J255)),ISBLANK(K255),J255&lt;=Fecha!$A$1,I255&lt;Fecha!$A$1),5,0))))),"ERROR")</f>
        <v>4</v>
      </c>
      <c r="M255" s="37" t="str">
        <f t="shared" ca="1" si="0"/>
        <v>En proceso dentro de plazo</v>
      </c>
      <c r="N255" s="38" t="s">
        <v>618</v>
      </c>
      <c r="O255" s="38"/>
      <c r="P255" s="40"/>
      <c r="Q255" s="40"/>
      <c r="R255" s="40"/>
      <c r="S255" s="41"/>
      <c r="T255" s="40"/>
      <c r="U255" s="42"/>
      <c r="V255" s="40"/>
      <c r="W255" s="40"/>
    </row>
    <row r="256" spans="1:23" ht="28.8" x14ac:dyDescent="0.3">
      <c r="A256" s="65">
        <v>2</v>
      </c>
      <c r="B256" s="66" t="s">
        <v>685</v>
      </c>
      <c r="C256" s="38" t="s">
        <v>143</v>
      </c>
      <c r="D256" s="38" t="s">
        <v>152</v>
      </c>
      <c r="E256" s="37" t="s">
        <v>78</v>
      </c>
      <c r="F256" s="37" t="s">
        <v>153</v>
      </c>
      <c r="G256" s="154" t="str">
        <f>VLOOKUP(D256:D430,'Catálogo de actividades'!B32:E255,4,FALSE)</f>
        <v>5.4</v>
      </c>
      <c r="H256" s="56">
        <v>44861</v>
      </c>
      <c r="I256" s="56">
        <v>45080</v>
      </c>
      <c r="J256" s="56">
        <v>44861</v>
      </c>
      <c r="K256" s="44"/>
      <c r="L256" s="36">
        <f ca="1">IF(OR(AND(ISNUMBER(J256),ISBLANK(K256)),AND(ISBLANK(J256),ISBLANK(K256)),AND(ISNUMBER(J256),ISNUMBER(K256)),),IF(OR(AND(ISBLANK(J256),ISBLANK(K256)),AND(J256&gt;Fecha!$A$1,ISBLANK(K256))),1,IF(AND(NOT(ISBLANK(J256)),NOT(ISBLANK(K256)),K256&lt;=I256),2,IF(AND(NOT(ISBLANK(J256)),NOT(ISBLANK(K256)),K256&gt;I256),3,IF(AND(NOT(ISBLANK(J256)),ISBLANK(K256),J256&lt;=Fecha!$A$1,I256&gt;=Fecha!$A$1),4,IF(AND(NOT(ISBLANK(J256)),ISBLANK(K256),J256&lt;=Fecha!$A$1,I256&lt;Fecha!$A$1),5,0))))),"ERROR")</f>
        <v>4</v>
      </c>
      <c r="M256" s="37" t="str">
        <f t="shared" ca="1" si="0"/>
        <v>En proceso dentro de plazo</v>
      </c>
      <c r="N256" s="38" t="s">
        <v>618</v>
      </c>
      <c r="O256" s="40"/>
      <c r="P256" s="40"/>
      <c r="Q256" s="40"/>
      <c r="R256" s="40"/>
      <c r="S256" s="41"/>
      <c r="T256" s="40"/>
      <c r="U256" s="42"/>
      <c r="V256" s="40"/>
      <c r="W256" s="40"/>
    </row>
    <row r="257" spans="1:23" ht="28.8" x14ac:dyDescent="0.3">
      <c r="A257" s="65">
        <v>2</v>
      </c>
      <c r="B257" s="66" t="s">
        <v>685</v>
      </c>
      <c r="C257" s="38" t="s">
        <v>143</v>
      </c>
      <c r="D257" s="38" t="s">
        <v>155</v>
      </c>
      <c r="E257" s="37" t="s">
        <v>78</v>
      </c>
      <c r="F257" s="37" t="s">
        <v>79</v>
      </c>
      <c r="G257" s="154" t="str">
        <f>VLOOKUP(D257:D430,'Catálogo de actividades'!B33:E256,4,FALSE)</f>
        <v>5.5</v>
      </c>
      <c r="H257" s="56">
        <v>44861</v>
      </c>
      <c r="I257" s="56">
        <v>45138</v>
      </c>
      <c r="J257" s="56">
        <v>44861</v>
      </c>
      <c r="K257" s="44"/>
      <c r="L257" s="36">
        <f ca="1">IF(OR(AND(ISNUMBER(J257),ISBLANK(K257)),AND(ISBLANK(J257),ISBLANK(K257)),AND(ISNUMBER(J257),ISNUMBER(K257)),),IF(OR(AND(ISBLANK(J257),ISBLANK(K257)),AND(J257&gt;Fecha!$A$1,ISBLANK(K257))),1,IF(AND(NOT(ISBLANK(J257)),NOT(ISBLANK(K257)),K257&lt;=I257),2,IF(AND(NOT(ISBLANK(J257)),NOT(ISBLANK(K257)),K257&gt;I257),3,IF(AND(NOT(ISBLANK(J257)),ISBLANK(K257),J257&lt;=Fecha!$A$1,I257&gt;=Fecha!$A$1),4,IF(AND(NOT(ISBLANK(J257)),ISBLANK(K257),J257&lt;=Fecha!$A$1,I257&lt;Fecha!$A$1),5,0))))),"ERROR")</f>
        <v>4</v>
      </c>
      <c r="M257" s="37" t="str">
        <f t="shared" ca="1" si="0"/>
        <v>En proceso dentro de plazo</v>
      </c>
      <c r="N257" s="38" t="s">
        <v>618</v>
      </c>
      <c r="O257" s="40"/>
      <c r="P257" s="40"/>
      <c r="Q257" s="40"/>
      <c r="R257" s="40"/>
      <c r="S257" s="41"/>
      <c r="T257" s="40"/>
      <c r="U257" s="42"/>
      <c r="V257" s="40"/>
      <c r="W257" s="40"/>
    </row>
    <row r="258" spans="1:23" ht="115.2" x14ac:dyDescent="0.3">
      <c r="A258" s="65">
        <v>2</v>
      </c>
      <c r="B258" s="66" t="s">
        <v>685</v>
      </c>
      <c r="C258" s="38" t="s">
        <v>143</v>
      </c>
      <c r="D258" s="38" t="s">
        <v>157</v>
      </c>
      <c r="E258" s="37" t="s">
        <v>82</v>
      </c>
      <c r="F258" s="37" t="s">
        <v>158</v>
      </c>
      <c r="G258" s="154" t="str">
        <f>VLOOKUP(D258:D430,'Catálogo de actividades'!B34:E257,4,FALSE)</f>
        <v>5.6</v>
      </c>
      <c r="H258" s="56">
        <v>44848</v>
      </c>
      <c r="I258" s="56">
        <v>44882</v>
      </c>
      <c r="J258" s="56">
        <v>44848</v>
      </c>
      <c r="K258" s="44">
        <v>44872</v>
      </c>
      <c r="L258" s="36">
        <f ca="1">IF(OR(AND(ISNUMBER(J258),ISBLANK(K258)),AND(ISBLANK(J258),ISBLANK(K258)),AND(ISNUMBER(J258),ISNUMBER(K258)),),IF(OR(AND(ISBLANK(J258),ISBLANK(K258)),AND(J258&gt;Fecha!$A$1,ISBLANK(K258))),1,IF(AND(NOT(ISBLANK(J258)),NOT(ISBLANK(K258)),K258&lt;=I258),2,IF(AND(NOT(ISBLANK(J258)),NOT(ISBLANK(K258)),K258&gt;I258),3,IF(AND(NOT(ISBLANK(J258)),ISBLANK(K258),J258&lt;=Fecha!$A$1,I258&gt;=Fecha!$A$1),4,IF(AND(NOT(ISBLANK(J258)),ISBLANK(K258),J258&lt;=Fecha!$A$1,I258&lt;Fecha!$A$1),5,0))))),"ERROR")</f>
        <v>2</v>
      </c>
      <c r="M258" s="37" t="str">
        <f t="shared" ca="1" si="0"/>
        <v>Concluida dentro de plazo</v>
      </c>
      <c r="N258" s="38" t="s">
        <v>696</v>
      </c>
      <c r="O258" s="39" t="s">
        <v>697</v>
      </c>
      <c r="P258" s="40"/>
      <c r="Q258" s="40"/>
      <c r="R258" s="40"/>
      <c r="S258" s="41"/>
      <c r="T258" s="40"/>
      <c r="U258" s="42"/>
      <c r="V258" s="40"/>
      <c r="W258" s="40"/>
    </row>
    <row r="259" spans="1:23" ht="28.8" x14ac:dyDescent="0.3">
      <c r="A259" s="65">
        <v>2</v>
      </c>
      <c r="B259" s="66" t="s">
        <v>685</v>
      </c>
      <c r="C259" s="38" t="s">
        <v>160</v>
      </c>
      <c r="D259" s="38" t="s">
        <v>161</v>
      </c>
      <c r="E259" s="37" t="s">
        <v>82</v>
      </c>
      <c r="F259" s="37" t="s">
        <v>162</v>
      </c>
      <c r="G259" s="154" t="str">
        <f>VLOOKUP(D259:D430,'Catálogo de actividades'!B35:E258,4,FALSE)</f>
        <v>6.1</v>
      </c>
      <c r="H259" s="56">
        <v>44941</v>
      </c>
      <c r="I259" s="52">
        <v>44972</v>
      </c>
      <c r="J259" s="43"/>
      <c r="K259" s="44"/>
      <c r="L259" s="36">
        <f ca="1">IF(OR(AND(ISNUMBER(J259),ISBLANK(K259)),AND(ISBLANK(J259),ISBLANK(K259)),AND(ISNUMBER(J259),ISNUMBER(K259)),),IF(OR(AND(ISBLANK(J259),ISBLANK(K259)),AND(J259&gt;Fecha!$A$1,ISBLANK(K259))),1,IF(AND(NOT(ISBLANK(J259)),NOT(ISBLANK(K259)),K259&lt;=I259),2,IF(AND(NOT(ISBLANK(J259)),NOT(ISBLANK(K259)),K259&gt;I259),3,IF(AND(NOT(ISBLANK(J259)),ISBLANK(K259),J259&lt;=Fecha!$A$1,I259&gt;=Fecha!$A$1),4,IF(AND(NOT(ISBLANK(J259)),ISBLANK(K259),J259&lt;=Fecha!$A$1,I259&lt;Fecha!$A$1),5,0))))),"ERROR")</f>
        <v>1</v>
      </c>
      <c r="M259" s="36" t="str">
        <f t="shared" ca="1" si="0"/>
        <v>Por iniciar</v>
      </c>
      <c r="N259" s="38"/>
      <c r="O259" s="40"/>
      <c r="P259" s="40"/>
      <c r="Q259" s="40"/>
      <c r="R259" s="40"/>
      <c r="S259" s="41"/>
      <c r="T259" s="40"/>
      <c r="U259" s="42"/>
      <c r="V259" s="40"/>
      <c r="W259" s="40"/>
    </row>
    <row r="260" spans="1:23" ht="28.8" x14ac:dyDescent="0.3">
      <c r="A260" s="65">
        <v>2</v>
      </c>
      <c r="B260" s="66" t="s">
        <v>685</v>
      </c>
      <c r="C260" s="38" t="s">
        <v>160</v>
      </c>
      <c r="D260" s="38" t="s">
        <v>164</v>
      </c>
      <c r="E260" s="37" t="s">
        <v>78</v>
      </c>
      <c r="F260" s="37" t="s">
        <v>165</v>
      </c>
      <c r="G260" s="154" t="str">
        <f>VLOOKUP(D260:D430,'Catálogo de actividades'!B36:E259,4,FALSE)</f>
        <v>6.2</v>
      </c>
      <c r="H260" s="56">
        <v>44981</v>
      </c>
      <c r="I260" s="52">
        <v>44981</v>
      </c>
      <c r="J260" s="43"/>
      <c r="K260" s="44"/>
      <c r="L260" s="36">
        <f ca="1">IF(OR(AND(ISNUMBER(J260),ISBLANK(K260)),AND(ISBLANK(J260),ISBLANK(K260)),AND(ISNUMBER(J260),ISNUMBER(K260)),),IF(OR(AND(ISBLANK(J260),ISBLANK(K260)),AND(J260&gt;Fecha!$A$1,ISBLANK(K260))),1,IF(AND(NOT(ISBLANK(J260)),NOT(ISBLANK(K260)),K260&lt;=I260),2,IF(AND(NOT(ISBLANK(J260)),NOT(ISBLANK(K260)),K260&gt;I260),3,IF(AND(NOT(ISBLANK(J260)),ISBLANK(K260),J260&lt;=Fecha!$A$1,I260&gt;=Fecha!$A$1),4,IF(AND(NOT(ISBLANK(J260)),ISBLANK(K260),J260&lt;=Fecha!$A$1,I260&lt;Fecha!$A$1),5,0))))),"ERROR")</f>
        <v>1</v>
      </c>
      <c r="M260" s="36" t="str">
        <f t="shared" ca="1" si="0"/>
        <v>Por iniciar</v>
      </c>
      <c r="N260" s="38"/>
      <c r="O260" s="54"/>
      <c r="P260" s="40"/>
      <c r="Q260" s="40"/>
      <c r="R260" s="40"/>
      <c r="S260" s="41"/>
      <c r="T260" s="40"/>
      <c r="U260" s="42"/>
      <c r="V260" s="40"/>
      <c r="W260" s="40"/>
    </row>
    <row r="261" spans="1:23" ht="28.8" x14ac:dyDescent="0.3">
      <c r="A261" s="65">
        <v>2</v>
      </c>
      <c r="B261" s="66" t="s">
        <v>685</v>
      </c>
      <c r="C261" s="38" t="s">
        <v>160</v>
      </c>
      <c r="D261" s="38" t="s">
        <v>167</v>
      </c>
      <c r="E261" s="37" t="s">
        <v>82</v>
      </c>
      <c r="F261" s="37" t="s">
        <v>168</v>
      </c>
      <c r="G261" s="154" t="str">
        <f>VLOOKUP(D261:D430,'Catálogo de actividades'!B37:E260,4,FALSE)</f>
        <v>6.3</v>
      </c>
      <c r="H261" s="56">
        <v>44982</v>
      </c>
      <c r="I261" s="52">
        <v>45000</v>
      </c>
      <c r="J261" s="43"/>
      <c r="K261" s="44"/>
      <c r="L261" s="36">
        <f ca="1">IF(OR(AND(ISNUMBER(J261),ISBLANK(K261)),AND(ISBLANK(J261),ISBLANK(K261)),AND(ISNUMBER(J261),ISNUMBER(K261)),),IF(OR(AND(ISBLANK(J261),ISBLANK(K261)),AND(J261&gt;Fecha!$A$1,ISBLANK(K261))),1,IF(AND(NOT(ISBLANK(J261)),NOT(ISBLANK(K261)),K261&lt;=I261),2,IF(AND(NOT(ISBLANK(J261)),NOT(ISBLANK(K261)),K261&gt;I261),3,IF(AND(NOT(ISBLANK(J261)),ISBLANK(K261),J261&lt;=Fecha!$A$1,I261&gt;=Fecha!$A$1),4,IF(AND(NOT(ISBLANK(J261)),ISBLANK(K261),J261&lt;=Fecha!$A$1,I261&lt;Fecha!$A$1),5,0))))),"ERROR")</f>
        <v>1</v>
      </c>
      <c r="M261" s="36" t="str">
        <f t="shared" ca="1" si="0"/>
        <v>Por iniciar</v>
      </c>
      <c r="N261" s="38"/>
      <c r="O261" s="54"/>
      <c r="P261" s="40"/>
      <c r="Q261" s="40"/>
      <c r="R261" s="40"/>
      <c r="S261" s="41"/>
      <c r="T261" s="40"/>
      <c r="U261" s="42"/>
      <c r="V261" s="40"/>
      <c r="W261" s="40"/>
    </row>
    <row r="262" spans="1:23" ht="28.8" x14ac:dyDescent="0.3">
      <c r="A262" s="65">
        <v>2</v>
      </c>
      <c r="B262" s="66" t="s">
        <v>685</v>
      </c>
      <c r="C262" s="38" t="s">
        <v>160</v>
      </c>
      <c r="D262" s="38" t="s">
        <v>170</v>
      </c>
      <c r="E262" s="37" t="s">
        <v>78</v>
      </c>
      <c r="F262" s="37" t="s">
        <v>116</v>
      </c>
      <c r="G262" s="154" t="str">
        <f>VLOOKUP(D262:D430,'Catálogo de actividades'!B38:E261,4,FALSE)</f>
        <v>6.4</v>
      </c>
      <c r="H262" s="56">
        <v>45000</v>
      </c>
      <c r="I262" s="52">
        <v>45000</v>
      </c>
      <c r="J262" s="43"/>
      <c r="K262" s="47"/>
      <c r="L262" s="36">
        <f ca="1">IF(OR(AND(ISNUMBER(J262),ISBLANK(K262)),AND(ISBLANK(J262),ISBLANK(K262)),AND(ISNUMBER(J262),ISNUMBER(K262)),),IF(OR(AND(ISBLANK(J262),ISBLANK(K262)),AND(J262&gt;Fecha!$A$1,ISBLANK(K262))),1,IF(AND(NOT(ISBLANK(J262)),NOT(ISBLANK(K262)),K262&lt;=I262),2,IF(AND(NOT(ISBLANK(J262)),NOT(ISBLANK(K262)),K262&gt;I262),3,IF(AND(NOT(ISBLANK(J262)),ISBLANK(K262),J262&lt;=Fecha!$A$1,I262&gt;=Fecha!$A$1),4,IF(AND(NOT(ISBLANK(J262)),ISBLANK(K262),J262&lt;=Fecha!$A$1,I262&lt;Fecha!$A$1),5,0))))),"ERROR")</f>
        <v>1</v>
      </c>
      <c r="M262" s="36" t="str">
        <f t="shared" ref="M262:M430" ca="1" si="1">IF(L262=1,"Por iniciar",IF(L262=2,"Concluida dentro de plazo",IF(L262=3,"Concluida fuera de plazo",IF(L262=4,"En proceso dentro de plazo",IF(L262=5,"En proceso fuera de plazo","")))))</f>
        <v>Por iniciar</v>
      </c>
      <c r="N262" s="38"/>
      <c r="O262" s="40"/>
      <c r="P262" s="40"/>
      <c r="Q262" s="40"/>
      <c r="R262" s="40"/>
      <c r="S262" s="41"/>
      <c r="T262" s="40"/>
      <c r="U262" s="42"/>
      <c r="V262" s="40"/>
      <c r="W262" s="40"/>
    </row>
    <row r="263" spans="1:23" ht="28.8" x14ac:dyDescent="0.3">
      <c r="A263" s="65">
        <v>2</v>
      </c>
      <c r="B263" s="66" t="s">
        <v>685</v>
      </c>
      <c r="C263" s="38" t="s">
        <v>160</v>
      </c>
      <c r="D263" s="38" t="s">
        <v>172</v>
      </c>
      <c r="E263" s="37" t="s">
        <v>78</v>
      </c>
      <c r="F263" s="37" t="s">
        <v>116</v>
      </c>
      <c r="G263" s="154" t="str">
        <f>VLOOKUP(D263:D430,'Catálogo de actividades'!B39:E262,4,FALSE)</f>
        <v>6.5</v>
      </c>
      <c r="H263" s="56">
        <v>45013</v>
      </c>
      <c r="I263" s="52">
        <v>45013</v>
      </c>
      <c r="J263" s="43"/>
      <c r="K263" s="47"/>
      <c r="L263" s="36">
        <f ca="1">IF(OR(AND(ISNUMBER(J263),ISBLANK(K263)),AND(ISBLANK(J263),ISBLANK(K263)),AND(ISNUMBER(J263),ISNUMBER(K263)),),IF(OR(AND(ISBLANK(J263),ISBLANK(K263)),AND(J263&gt;Fecha!$A$1,ISBLANK(K263))),1,IF(AND(NOT(ISBLANK(J263)),NOT(ISBLANK(K263)),K263&lt;=I263),2,IF(AND(NOT(ISBLANK(J263)),NOT(ISBLANK(K263)),K263&gt;I263),3,IF(AND(NOT(ISBLANK(J263)),ISBLANK(K263),J263&lt;=Fecha!$A$1,I263&gt;=Fecha!$A$1),4,IF(AND(NOT(ISBLANK(J263)),ISBLANK(K263),J263&lt;=Fecha!$A$1,I263&lt;Fecha!$A$1),5,0))))),"ERROR")</f>
        <v>1</v>
      </c>
      <c r="M263" s="36" t="str">
        <f t="shared" ca="1" si="1"/>
        <v>Por iniciar</v>
      </c>
      <c r="N263" s="38"/>
      <c r="O263" s="51"/>
      <c r="P263" s="40"/>
      <c r="Q263" s="40"/>
      <c r="R263" s="40"/>
      <c r="S263" s="41"/>
      <c r="T263" s="40"/>
      <c r="U263" s="42"/>
      <c r="V263" s="40"/>
      <c r="W263" s="40"/>
    </row>
    <row r="264" spans="1:23" ht="28.8" x14ac:dyDescent="0.3">
      <c r="A264" s="65">
        <v>2</v>
      </c>
      <c r="B264" s="66" t="s">
        <v>685</v>
      </c>
      <c r="C264" s="38" t="s">
        <v>160</v>
      </c>
      <c r="D264" s="38" t="s">
        <v>698</v>
      </c>
      <c r="E264" s="37" t="s">
        <v>78</v>
      </c>
      <c r="F264" s="37" t="s">
        <v>122</v>
      </c>
      <c r="G264" s="154" t="str">
        <f>VLOOKUP(D264:D430,'Catálogo de actividades'!B40:E263,4,FALSE)</f>
        <v>6.6</v>
      </c>
      <c r="H264" s="56">
        <v>45037</v>
      </c>
      <c r="I264" s="52">
        <v>45037</v>
      </c>
      <c r="J264" s="43"/>
      <c r="K264" s="44"/>
      <c r="L264" s="36">
        <f ca="1">IF(OR(AND(ISNUMBER(J264),ISBLANK(K264)),AND(ISBLANK(J264),ISBLANK(K264)),AND(ISNUMBER(J264),ISNUMBER(K264)),),IF(OR(AND(ISBLANK(J264),ISBLANK(K264)),AND(J264&gt;Fecha!$A$1,ISBLANK(K264))),1,IF(AND(NOT(ISBLANK(J264)),NOT(ISBLANK(K264)),K264&lt;=I264),2,IF(AND(NOT(ISBLANK(J264)),NOT(ISBLANK(K264)),K264&gt;I264),3,IF(AND(NOT(ISBLANK(J264)),ISBLANK(K264),J264&lt;=Fecha!$A$1,I264&gt;=Fecha!$A$1),4,IF(AND(NOT(ISBLANK(J264)),ISBLANK(K264),J264&lt;=Fecha!$A$1,I264&lt;Fecha!$A$1),5,0))))),"ERROR")</f>
        <v>1</v>
      </c>
      <c r="M264" s="36" t="str">
        <f t="shared" ca="1" si="1"/>
        <v>Por iniciar</v>
      </c>
      <c r="N264" s="38"/>
      <c r="O264" s="40"/>
      <c r="P264" s="40"/>
      <c r="Q264" s="40"/>
      <c r="R264" s="40"/>
      <c r="S264" s="41"/>
      <c r="T264" s="40"/>
      <c r="U264" s="42"/>
      <c r="V264" s="40"/>
      <c r="W264" s="40"/>
    </row>
    <row r="265" spans="1:23" ht="43.2" x14ac:dyDescent="0.3">
      <c r="A265" s="65">
        <v>2</v>
      </c>
      <c r="B265" s="66" t="s">
        <v>685</v>
      </c>
      <c r="C265" s="38" t="s">
        <v>160</v>
      </c>
      <c r="D265" s="38" t="s">
        <v>176</v>
      </c>
      <c r="E265" s="37" t="s">
        <v>78</v>
      </c>
      <c r="F265" s="37" t="s">
        <v>116</v>
      </c>
      <c r="G265" s="154" t="str">
        <f>VLOOKUP(D265:D430,'Catálogo de actividades'!B41:E264,4,FALSE)</f>
        <v>6.7</v>
      </c>
      <c r="H265" s="56">
        <v>45031</v>
      </c>
      <c r="I265" s="52">
        <v>45031</v>
      </c>
      <c r="J265" s="43"/>
      <c r="K265" s="44"/>
      <c r="L265" s="36">
        <f ca="1">IF(OR(AND(ISNUMBER(J265),ISBLANK(K265)),AND(ISBLANK(J265),ISBLANK(K265)),AND(ISNUMBER(J265),ISNUMBER(K265)),),IF(OR(AND(ISBLANK(J265),ISBLANK(K265)),AND(J265&gt;Fecha!$A$1,ISBLANK(K265))),1,IF(AND(NOT(ISBLANK(J265)),NOT(ISBLANK(K265)),K265&lt;=I265),2,IF(AND(NOT(ISBLANK(J265)),NOT(ISBLANK(K265)),K265&gt;I265),3,IF(AND(NOT(ISBLANK(J265)),ISBLANK(K265),J265&lt;=Fecha!$A$1,I265&gt;=Fecha!$A$1),4,IF(AND(NOT(ISBLANK(J265)),ISBLANK(K265),J265&lt;=Fecha!$A$1,I265&lt;Fecha!$A$1),5,0))))),"ERROR")</f>
        <v>1</v>
      </c>
      <c r="M265" s="36" t="str">
        <f t="shared" ca="1" si="1"/>
        <v>Por iniciar</v>
      </c>
      <c r="N265" s="38"/>
      <c r="O265" s="51"/>
      <c r="P265" s="40"/>
      <c r="Q265" s="40"/>
      <c r="R265" s="40"/>
      <c r="S265" s="41"/>
      <c r="T265" s="40"/>
      <c r="U265" s="42"/>
      <c r="V265" s="40"/>
      <c r="W265" s="40"/>
    </row>
    <row r="266" spans="1:23" ht="57.6" x14ac:dyDescent="0.3">
      <c r="A266" s="65">
        <v>2</v>
      </c>
      <c r="B266" s="66" t="s">
        <v>685</v>
      </c>
      <c r="C266" s="38" t="s">
        <v>160</v>
      </c>
      <c r="D266" s="38" t="s">
        <v>178</v>
      </c>
      <c r="E266" s="37" t="s">
        <v>78</v>
      </c>
      <c r="F266" s="37" t="s">
        <v>116</v>
      </c>
      <c r="G266" s="154" t="str">
        <f>VLOOKUP(D266:D430,'Catálogo de actividades'!B42:E265,4,FALSE)</f>
        <v>6.8</v>
      </c>
      <c r="H266" s="56">
        <v>45061</v>
      </c>
      <c r="I266" s="52">
        <v>45071</v>
      </c>
      <c r="J266" s="43"/>
      <c r="K266" s="44"/>
      <c r="L266" s="36">
        <f ca="1">IF(OR(AND(ISNUMBER(J266),ISBLANK(K266)),AND(ISBLANK(J266),ISBLANK(K266)),AND(ISNUMBER(J266),ISNUMBER(K266)),),IF(OR(AND(ISBLANK(J266),ISBLANK(K266)),AND(J266&gt;Fecha!$A$1,ISBLANK(K266))),1,IF(AND(NOT(ISBLANK(J266)),NOT(ISBLANK(K266)),K266&lt;=I266),2,IF(AND(NOT(ISBLANK(J266)),NOT(ISBLANK(K266)),K266&gt;I266),3,IF(AND(NOT(ISBLANK(J266)),ISBLANK(K266),J266&lt;=Fecha!$A$1,I266&gt;=Fecha!$A$1),4,IF(AND(NOT(ISBLANK(J266)),ISBLANK(K266),J266&lt;=Fecha!$A$1,I266&lt;Fecha!$A$1),5,0))))),"ERROR")</f>
        <v>1</v>
      </c>
      <c r="M266" s="36" t="str">
        <f t="shared" ca="1" si="1"/>
        <v>Por iniciar</v>
      </c>
      <c r="N266" s="38"/>
      <c r="O266" s="51"/>
      <c r="P266" s="40"/>
      <c r="Q266" s="40"/>
      <c r="R266" s="40"/>
      <c r="S266" s="41"/>
      <c r="T266" s="40"/>
      <c r="U266" s="42"/>
      <c r="V266" s="40"/>
      <c r="W266" s="40"/>
    </row>
    <row r="267" spans="1:23" ht="28.8" x14ac:dyDescent="0.3">
      <c r="A267" s="65">
        <v>2</v>
      </c>
      <c r="B267" s="66" t="s">
        <v>685</v>
      </c>
      <c r="C267" s="38" t="s">
        <v>160</v>
      </c>
      <c r="D267" s="38" t="s">
        <v>180</v>
      </c>
      <c r="E267" s="37" t="s">
        <v>82</v>
      </c>
      <c r="F267" s="37" t="s">
        <v>181</v>
      </c>
      <c r="G267" s="154" t="str">
        <f>VLOOKUP(D267:D430,'Catálogo de actividades'!B43:E266,4,FALSE)</f>
        <v>6.9</v>
      </c>
      <c r="H267" s="56">
        <v>45080</v>
      </c>
      <c r="I267" s="52">
        <v>45081</v>
      </c>
      <c r="J267" s="43"/>
      <c r="K267" s="44"/>
      <c r="L267" s="36">
        <f ca="1">IF(OR(AND(ISNUMBER(J267),ISBLANK(K267)),AND(ISBLANK(J267),ISBLANK(K267)),AND(ISNUMBER(J267),ISNUMBER(K267)),),IF(OR(AND(ISBLANK(J267),ISBLANK(K267)),AND(J267&gt;Fecha!$A$1,ISBLANK(K267))),1,IF(AND(NOT(ISBLANK(J267)),NOT(ISBLANK(K267)),K267&lt;=I267),2,IF(AND(NOT(ISBLANK(J267)),NOT(ISBLANK(K267)),K267&gt;I267),3,IF(AND(NOT(ISBLANK(J267)),ISBLANK(K267),J267&lt;=Fecha!$A$1,I267&gt;=Fecha!$A$1),4,IF(AND(NOT(ISBLANK(J267)),ISBLANK(K267),J267&lt;=Fecha!$A$1,I267&lt;Fecha!$A$1),5,0))))),"ERROR")</f>
        <v>1</v>
      </c>
      <c r="M267" s="36" t="str">
        <f t="shared" ca="1" si="1"/>
        <v>Por iniciar</v>
      </c>
      <c r="N267" s="38"/>
      <c r="O267" s="40"/>
      <c r="P267" s="40"/>
      <c r="Q267" s="40"/>
      <c r="R267" s="40"/>
      <c r="S267" s="41"/>
      <c r="T267" s="40"/>
      <c r="U267" s="42"/>
      <c r="V267" s="40"/>
      <c r="W267" s="40"/>
    </row>
    <row r="268" spans="1:23" ht="28.8" x14ac:dyDescent="0.3">
      <c r="A268" s="65">
        <v>2</v>
      </c>
      <c r="B268" s="66" t="s">
        <v>685</v>
      </c>
      <c r="C268" s="38" t="s">
        <v>160</v>
      </c>
      <c r="D268" s="38" t="s">
        <v>183</v>
      </c>
      <c r="E268" s="37" t="s">
        <v>78</v>
      </c>
      <c r="F268" s="37" t="s">
        <v>116</v>
      </c>
      <c r="G268" s="154" t="str">
        <f>VLOOKUP(D268:D430,'Catálogo de actividades'!B44:E267,4,FALSE)</f>
        <v>6.10</v>
      </c>
      <c r="H268" s="56">
        <v>45032</v>
      </c>
      <c r="I268" s="52">
        <v>45068</v>
      </c>
      <c r="J268" s="44"/>
      <c r="K268" s="44"/>
      <c r="L268" s="36">
        <f ca="1">IF(OR(AND(ISNUMBER(J268),ISBLANK(K268)),AND(ISBLANK(J268),ISBLANK(K268)),AND(ISNUMBER(J268),ISNUMBER(K268)),),IF(OR(AND(ISBLANK(J268),ISBLANK(K268)),AND(J268&gt;Fecha!$A$1,ISBLANK(K268))),1,IF(AND(NOT(ISBLANK(J268)),NOT(ISBLANK(K268)),K268&lt;=I268),2,IF(AND(NOT(ISBLANK(J268)),NOT(ISBLANK(K268)),K268&gt;I268),3,IF(AND(NOT(ISBLANK(J268)),ISBLANK(K268),J268&lt;=Fecha!$A$1,I268&gt;=Fecha!$A$1),4,IF(AND(NOT(ISBLANK(J268)),ISBLANK(K268),J268&lt;=Fecha!$A$1,I268&lt;Fecha!$A$1),5,0))))),"ERROR")</f>
        <v>1</v>
      </c>
      <c r="M268" s="36" t="str">
        <f t="shared" ca="1" si="1"/>
        <v>Por iniciar</v>
      </c>
      <c r="N268" s="38"/>
      <c r="O268" s="51"/>
      <c r="P268" s="40"/>
      <c r="Q268" s="40"/>
      <c r="R268" s="40"/>
      <c r="S268" s="41"/>
      <c r="T268" s="40"/>
      <c r="U268" s="42"/>
      <c r="V268" s="40"/>
      <c r="W268" s="40"/>
    </row>
    <row r="269" spans="1:23" ht="28.8" x14ac:dyDescent="0.3">
      <c r="A269" s="65">
        <v>2</v>
      </c>
      <c r="B269" s="66" t="s">
        <v>685</v>
      </c>
      <c r="C269" s="38" t="s">
        <v>160</v>
      </c>
      <c r="D269" s="38" t="s">
        <v>185</v>
      </c>
      <c r="E269" s="37" t="s">
        <v>78</v>
      </c>
      <c r="F269" s="37" t="s">
        <v>116</v>
      </c>
      <c r="G269" s="154" t="str">
        <f>VLOOKUP(D269:D430,'Catálogo de actividades'!B45:E268,4,FALSE)</f>
        <v>6.11</v>
      </c>
      <c r="H269" s="56">
        <v>45032</v>
      </c>
      <c r="I269" s="52">
        <v>45071</v>
      </c>
      <c r="J269" s="43"/>
      <c r="K269" s="44"/>
      <c r="L269" s="36">
        <f ca="1">IF(OR(AND(ISNUMBER(J269),ISBLANK(K269)),AND(ISBLANK(J269),ISBLANK(K269)),AND(ISNUMBER(J269),ISNUMBER(K269)),),IF(OR(AND(ISBLANK(J269),ISBLANK(K269)),AND(J269&gt;Fecha!$A$1,ISBLANK(K269))),1,IF(AND(NOT(ISBLANK(J269)),NOT(ISBLANK(K269)),K269&lt;=I269),2,IF(AND(NOT(ISBLANK(J269)),NOT(ISBLANK(K269)),K269&gt;I269),3,IF(AND(NOT(ISBLANK(J269)),ISBLANK(K269),J269&lt;=Fecha!$A$1,I269&gt;=Fecha!$A$1),4,IF(AND(NOT(ISBLANK(J269)),ISBLANK(K269),J269&lt;=Fecha!$A$1,I269&lt;Fecha!$A$1),5,0))))),"ERROR")</f>
        <v>1</v>
      </c>
      <c r="M269" s="36" t="str">
        <f t="shared" ca="1" si="1"/>
        <v>Por iniciar</v>
      </c>
      <c r="N269" s="38"/>
      <c r="O269" s="40"/>
      <c r="P269" s="40"/>
      <c r="Q269" s="40"/>
      <c r="R269" s="40"/>
      <c r="S269" s="41"/>
      <c r="T269" s="40"/>
      <c r="U269" s="42"/>
      <c r="V269" s="40"/>
      <c r="W269" s="40"/>
    </row>
    <row r="270" spans="1:23" ht="28.8" x14ac:dyDescent="0.3">
      <c r="A270" s="65">
        <v>2</v>
      </c>
      <c r="B270" s="66" t="s">
        <v>685</v>
      </c>
      <c r="C270" s="38" t="s">
        <v>160</v>
      </c>
      <c r="D270" s="38" t="s">
        <v>187</v>
      </c>
      <c r="E270" s="37" t="s">
        <v>78</v>
      </c>
      <c r="F270" s="37" t="s">
        <v>116</v>
      </c>
      <c r="G270" s="154" t="str">
        <f>VLOOKUP(D270:D430,'Catálogo de actividades'!B46:E269,4,FALSE)</f>
        <v>6.12</v>
      </c>
      <c r="H270" s="56">
        <v>45072</v>
      </c>
      <c r="I270" s="52">
        <v>45072</v>
      </c>
      <c r="J270" s="44"/>
      <c r="K270" s="43"/>
      <c r="L270" s="36">
        <f ca="1">IF(OR(AND(ISNUMBER(J270),ISBLANK(K270)),AND(ISBLANK(J270),ISBLANK(K270)),AND(ISNUMBER(J270),ISNUMBER(K270)),),IF(OR(AND(ISBLANK(J270),ISBLANK(K270)),AND(J270&gt;Fecha!$A$1,ISBLANK(K270))),1,IF(AND(NOT(ISBLANK(J270)),NOT(ISBLANK(K270)),K270&lt;=I270),2,IF(AND(NOT(ISBLANK(J270)),NOT(ISBLANK(K270)),K270&gt;I270),3,IF(AND(NOT(ISBLANK(J270)),ISBLANK(K270),J270&lt;=Fecha!$A$1,I270&gt;=Fecha!$A$1),4,IF(AND(NOT(ISBLANK(J270)),ISBLANK(K270),J270&lt;=Fecha!$A$1,I270&lt;Fecha!$A$1),5,0))))),"ERROR")</f>
        <v>1</v>
      </c>
      <c r="M270" s="36" t="str">
        <f t="shared" ca="1" si="1"/>
        <v>Por iniciar</v>
      </c>
      <c r="N270" s="38"/>
      <c r="O270" s="51"/>
      <c r="P270" s="40"/>
      <c r="Q270" s="40"/>
      <c r="R270" s="40"/>
      <c r="S270" s="41"/>
      <c r="T270" s="40"/>
      <c r="U270" s="42"/>
      <c r="V270" s="40"/>
      <c r="W270" s="40"/>
    </row>
    <row r="271" spans="1:23" ht="28.8" x14ac:dyDescent="0.3">
      <c r="A271" s="65">
        <v>2</v>
      </c>
      <c r="B271" s="66" t="s">
        <v>685</v>
      </c>
      <c r="C271" s="38" t="s">
        <v>160</v>
      </c>
      <c r="D271" s="38" t="s">
        <v>189</v>
      </c>
      <c r="E271" s="37" t="s">
        <v>78</v>
      </c>
      <c r="F271" s="37" t="s">
        <v>116</v>
      </c>
      <c r="G271" s="154" t="str">
        <f>VLOOKUP(D271:D430,'Catálogo de actividades'!B47:E270,4,FALSE)</f>
        <v>6.13</v>
      </c>
      <c r="H271" s="56">
        <v>45073</v>
      </c>
      <c r="I271" s="52">
        <v>45074</v>
      </c>
      <c r="J271" s="44"/>
      <c r="K271" s="44"/>
      <c r="L271" s="36">
        <f ca="1">IF(OR(AND(ISNUMBER(J271),ISBLANK(K271)),AND(ISBLANK(J271),ISBLANK(K271)),AND(ISNUMBER(J271),ISNUMBER(K271)),),IF(OR(AND(ISBLANK(J271),ISBLANK(K271)),AND(J271&gt;Fecha!$A$1,ISBLANK(K271))),1,IF(AND(NOT(ISBLANK(J271)),NOT(ISBLANK(K271)),K271&lt;=I271),2,IF(AND(NOT(ISBLANK(J271)),NOT(ISBLANK(K271)),K271&gt;I271),3,IF(AND(NOT(ISBLANK(J271)),ISBLANK(K271),J271&lt;=Fecha!$A$1,I271&gt;=Fecha!$A$1),4,IF(AND(NOT(ISBLANK(J271)),ISBLANK(K271),J271&lt;=Fecha!$A$1,I271&lt;Fecha!$A$1),5,0))))),"ERROR")</f>
        <v>1</v>
      </c>
      <c r="M271" s="36" t="str">
        <f t="shared" ca="1" si="1"/>
        <v>Por iniciar</v>
      </c>
      <c r="N271" s="38"/>
      <c r="O271" s="54"/>
      <c r="P271" s="40"/>
      <c r="Q271" s="40"/>
      <c r="R271" s="40"/>
      <c r="S271" s="41"/>
      <c r="T271" s="40"/>
      <c r="U271" s="42"/>
      <c r="V271" s="40"/>
      <c r="W271" s="40"/>
    </row>
    <row r="272" spans="1:23" ht="43.2" x14ac:dyDescent="0.3">
      <c r="A272" s="65">
        <v>2</v>
      </c>
      <c r="B272" s="66" t="s">
        <v>685</v>
      </c>
      <c r="C272" s="38" t="s">
        <v>160</v>
      </c>
      <c r="D272" s="38" t="s">
        <v>191</v>
      </c>
      <c r="E272" s="37" t="s">
        <v>82</v>
      </c>
      <c r="F272" s="37" t="s">
        <v>699</v>
      </c>
      <c r="G272" s="154" t="str">
        <f>VLOOKUP(D272:D430,'Catálogo de actividades'!B48:E271,4,FALSE)</f>
        <v>6.14</v>
      </c>
      <c r="H272" s="56">
        <v>45017</v>
      </c>
      <c r="I272" s="52">
        <v>45093</v>
      </c>
      <c r="J272" s="43"/>
      <c r="K272" s="43"/>
      <c r="L272" s="36">
        <f ca="1">IF(OR(AND(ISNUMBER(J272),ISBLANK(K272)),AND(ISBLANK(J272),ISBLANK(K272)),AND(ISNUMBER(J272),ISNUMBER(K272)),),IF(OR(AND(ISBLANK(J272),ISBLANK(K272)),AND(J272&gt;Fecha!$A$1,ISBLANK(K272))),1,IF(AND(NOT(ISBLANK(J272)),NOT(ISBLANK(K272)),K272&lt;=I272),2,IF(AND(NOT(ISBLANK(J272)),NOT(ISBLANK(K272)),K272&gt;I272),3,IF(AND(NOT(ISBLANK(J272)),ISBLANK(K272),J272&lt;=Fecha!$A$1,I272&gt;=Fecha!$A$1),4,IF(AND(NOT(ISBLANK(J272)),ISBLANK(K272),J272&lt;=Fecha!$A$1,I272&lt;Fecha!$A$1),5,0))))),"ERROR")</f>
        <v>1</v>
      </c>
      <c r="M272" s="36" t="str">
        <f t="shared" ca="1" si="1"/>
        <v>Por iniciar</v>
      </c>
      <c r="N272" s="38"/>
      <c r="O272" s="40"/>
      <c r="P272" s="40"/>
      <c r="Q272" s="40"/>
      <c r="R272" s="40"/>
      <c r="S272" s="41"/>
      <c r="T272" s="40"/>
      <c r="U272" s="42"/>
      <c r="V272" s="40"/>
      <c r="W272" s="40"/>
    </row>
    <row r="273" spans="1:23" ht="57.6" x14ac:dyDescent="0.3">
      <c r="A273" s="65">
        <v>2</v>
      </c>
      <c r="B273" s="66" t="s">
        <v>685</v>
      </c>
      <c r="C273" s="38" t="s">
        <v>160</v>
      </c>
      <c r="D273" s="38" t="s">
        <v>194</v>
      </c>
      <c r="E273" s="37" t="s">
        <v>78</v>
      </c>
      <c r="F273" s="37" t="s">
        <v>116</v>
      </c>
      <c r="G273" s="154" t="str">
        <f>VLOOKUP(D273:D430,'Catálogo de actividades'!B49:E272,4,FALSE)</f>
        <v>6.15</v>
      </c>
      <c r="H273" s="56">
        <v>45047</v>
      </c>
      <c r="I273" s="52">
        <v>45077</v>
      </c>
      <c r="J273" s="43"/>
      <c r="K273" s="44"/>
      <c r="L273" s="36">
        <f ca="1">IF(OR(AND(ISNUMBER(J273),ISBLANK(K273)),AND(ISBLANK(J273),ISBLANK(K273)),AND(ISNUMBER(J273),ISNUMBER(K273)),),IF(OR(AND(ISBLANK(J273),ISBLANK(K273)),AND(J273&gt;Fecha!$A$1,ISBLANK(K273))),1,IF(AND(NOT(ISBLANK(J273)),NOT(ISBLANK(K273)),K273&lt;=I273),2,IF(AND(NOT(ISBLANK(J273)),NOT(ISBLANK(K273)),K273&gt;I273),3,IF(AND(NOT(ISBLANK(J273)),ISBLANK(K273),J273&lt;=Fecha!$A$1,I273&gt;=Fecha!$A$1),4,IF(AND(NOT(ISBLANK(J273)),ISBLANK(K273),J273&lt;=Fecha!$A$1,I273&lt;Fecha!$A$1),5,0))))),"ERROR")</f>
        <v>1</v>
      </c>
      <c r="M273" s="36" t="str">
        <f t="shared" ca="1" si="1"/>
        <v>Por iniciar</v>
      </c>
      <c r="N273" s="40"/>
      <c r="O273" s="40"/>
      <c r="P273" s="40"/>
      <c r="Q273" s="40"/>
      <c r="R273" s="40"/>
      <c r="S273" s="41"/>
      <c r="T273" s="40"/>
      <c r="U273" s="42"/>
      <c r="V273" s="40"/>
      <c r="W273" s="40"/>
    </row>
    <row r="274" spans="1:23" ht="28.8" x14ac:dyDescent="0.3">
      <c r="A274" s="65">
        <v>2</v>
      </c>
      <c r="B274" s="66" t="s">
        <v>685</v>
      </c>
      <c r="C274" s="38" t="s">
        <v>196</v>
      </c>
      <c r="D274" s="38" t="s">
        <v>197</v>
      </c>
      <c r="E274" s="37" t="s">
        <v>78</v>
      </c>
      <c r="F274" s="37" t="s">
        <v>198</v>
      </c>
      <c r="G274" s="154" t="str">
        <f>VLOOKUP(D274:D430,'Catálogo de actividades'!B50:E273,4,FALSE)</f>
        <v>7.1</v>
      </c>
      <c r="H274" s="56">
        <v>44805</v>
      </c>
      <c r="I274" s="52">
        <v>44834</v>
      </c>
      <c r="J274" s="52">
        <v>44805</v>
      </c>
      <c r="K274" s="52">
        <v>44830</v>
      </c>
      <c r="L274" s="36">
        <f ca="1">IF(OR(AND(ISNUMBER(J274),ISBLANK(K274)),AND(ISBLANK(J274),ISBLANK(K274)),AND(ISNUMBER(J274),ISNUMBER(K274)),),IF(OR(AND(ISBLANK(J274),ISBLANK(K274)),AND(J274&gt;Fecha!$A$1,ISBLANK(K274))),1,IF(AND(NOT(ISBLANK(J274)),NOT(ISBLANK(K274)),K274&lt;=I274),2,IF(AND(NOT(ISBLANK(J274)),NOT(ISBLANK(K274)),K274&gt;I274),3,IF(AND(NOT(ISBLANK(J274)),ISBLANK(K274),J274&lt;=Fecha!$A$1,I274&gt;=Fecha!$A$1),4,IF(AND(NOT(ISBLANK(J274)),ISBLANK(K274),J274&lt;=Fecha!$A$1,I274&lt;Fecha!$A$1),5,0))))),"ERROR")</f>
        <v>2</v>
      </c>
      <c r="M274" s="37" t="str">
        <f t="shared" ca="1" si="1"/>
        <v>Concluida dentro de plazo</v>
      </c>
      <c r="N274" s="38" t="s">
        <v>639</v>
      </c>
      <c r="O274" s="40"/>
      <c r="P274" s="40"/>
      <c r="Q274" s="40"/>
      <c r="R274" s="40"/>
      <c r="S274" s="41"/>
      <c r="T274" s="40"/>
      <c r="U274" s="42"/>
      <c r="V274" s="40"/>
      <c r="W274" s="40"/>
    </row>
    <row r="275" spans="1:23" ht="43.2" x14ac:dyDescent="0.3">
      <c r="A275" s="65">
        <v>2</v>
      </c>
      <c r="B275" s="66" t="s">
        <v>685</v>
      </c>
      <c r="C275" s="38" t="s">
        <v>196</v>
      </c>
      <c r="D275" s="38" t="s">
        <v>200</v>
      </c>
      <c r="E275" s="37" t="s">
        <v>78</v>
      </c>
      <c r="F275" s="37" t="s">
        <v>198</v>
      </c>
      <c r="G275" s="154" t="str">
        <f>VLOOKUP(D275:D430,'Catálogo de actividades'!B51:E274,4,FALSE)</f>
        <v>7.2</v>
      </c>
      <c r="H275" s="56">
        <v>44896</v>
      </c>
      <c r="I275" s="52">
        <v>44926</v>
      </c>
      <c r="J275" s="43"/>
      <c r="K275" s="44"/>
      <c r="L275" s="36">
        <f ca="1">IF(OR(AND(ISNUMBER(J275),ISBLANK(K275)),AND(ISBLANK(J275),ISBLANK(K275)),AND(ISNUMBER(J275),ISNUMBER(K275)),),IF(OR(AND(ISBLANK(J275),ISBLANK(K275)),AND(J275&gt;Fecha!$A$1,ISBLANK(K275))),1,IF(AND(NOT(ISBLANK(J275)),NOT(ISBLANK(K275)),K275&lt;=I275),2,IF(AND(NOT(ISBLANK(J275)),NOT(ISBLANK(K275)),K275&gt;I275),3,IF(AND(NOT(ISBLANK(J275)),ISBLANK(K275),J275&lt;=Fecha!$A$1,I275&gt;=Fecha!$A$1),4,IF(AND(NOT(ISBLANK(J275)),ISBLANK(K275),J275&lt;=Fecha!$A$1,I275&lt;Fecha!$A$1),5,0))))),"ERROR")</f>
        <v>1</v>
      </c>
      <c r="M275" s="36" t="str">
        <f t="shared" ca="1" si="1"/>
        <v>Por iniciar</v>
      </c>
      <c r="N275" s="38"/>
      <c r="O275" s="38"/>
      <c r="P275" s="40"/>
      <c r="Q275" s="40"/>
      <c r="R275" s="40"/>
      <c r="S275" s="41"/>
      <c r="T275" s="40"/>
      <c r="U275" s="42"/>
      <c r="V275" s="40"/>
      <c r="W275" s="40"/>
    </row>
    <row r="276" spans="1:23" ht="43.2" x14ac:dyDescent="0.3">
      <c r="A276" s="65">
        <v>2</v>
      </c>
      <c r="B276" s="66" t="s">
        <v>685</v>
      </c>
      <c r="C276" s="38" t="s">
        <v>196</v>
      </c>
      <c r="D276" s="38" t="s">
        <v>202</v>
      </c>
      <c r="E276" s="37" t="s">
        <v>78</v>
      </c>
      <c r="F276" s="37" t="s">
        <v>203</v>
      </c>
      <c r="G276" s="154" t="str">
        <f>VLOOKUP(D276:D430,'Catálogo de actividades'!B52:E275,4,FALSE)</f>
        <v>7.3</v>
      </c>
      <c r="H276" s="56">
        <v>44837</v>
      </c>
      <c r="I276" s="52">
        <v>44936</v>
      </c>
      <c r="J276" s="52">
        <v>44837</v>
      </c>
      <c r="K276" s="44"/>
      <c r="L276" s="36">
        <f ca="1">IF(OR(AND(ISNUMBER(J276),ISBLANK(K276)),AND(ISBLANK(J276),ISBLANK(K276)),AND(ISNUMBER(J276),ISNUMBER(K276)),),IF(OR(AND(ISBLANK(J276),ISBLANK(K276)),AND(J276&gt;Fecha!$A$1,ISBLANK(K276))),1,IF(AND(NOT(ISBLANK(J276)),NOT(ISBLANK(K276)),K276&lt;=I276),2,IF(AND(NOT(ISBLANK(J276)),NOT(ISBLANK(K276)),K276&gt;I276),3,IF(AND(NOT(ISBLANK(J276)),ISBLANK(K276),J276&lt;=Fecha!$A$1,I276&gt;=Fecha!$A$1),4,IF(AND(NOT(ISBLANK(J276)),ISBLANK(K276),J276&lt;=Fecha!$A$1,I276&lt;Fecha!$A$1),5,0))))),"ERROR")</f>
        <v>4</v>
      </c>
      <c r="M276" s="37" t="str">
        <f t="shared" ca="1" si="1"/>
        <v>En proceso dentro de plazo</v>
      </c>
      <c r="N276" s="38" t="s">
        <v>618</v>
      </c>
      <c r="O276" s="51"/>
      <c r="P276" s="40"/>
      <c r="Q276" s="40"/>
      <c r="R276" s="40"/>
      <c r="S276" s="41"/>
      <c r="T276" s="40"/>
      <c r="U276" s="42"/>
      <c r="V276" s="40"/>
      <c r="W276" s="40"/>
    </row>
    <row r="277" spans="1:23" ht="43.2" x14ac:dyDescent="0.3">
      <c r="A277" s="65">
        <v>2</v>
      </c>
      <c r="B277" s="66" t="s">
        <v>685</v>
      </c>
      <c r="C277" s="38" t="s">
        <v>196</v>
      </c>
      <c r="D277" s="38" t="s">
        <v>205</v>
      </c>
      <c r="E277" s="37" t="s">
        <v>82</v>
      </c>
      <c r="F277" s="37" t="s">
        <v>641</v>
      </c>
      <c r="G277" s="154" t="str">
        <f>VLOOKUP(D277:D430,'Catálogo de actividades'!B53:E276,4,FALSE)</f>
        <v>7.4</v>
      </c>
      <c r="H277" s="56">
        <v>44875</v>
      </c>
      <c r="I277" s="52">
        <v>44998</v>
      </c>
      <c r="J277" s="52">
        <v>44875</v>
      </c>
      <c r="K277" s="44"/>
      <c r="L277" s="36">
        <f ca="1">IF(OR(AND(ISNUMBER(J277),ISBLANK(K277)),AND(ISBLANK(J277),ISBLANK(K277)),AND(ISNUMBER(J277),ISNUMBER(K277)),),IF(OR(AND(ISBLANK(J277),ISBLANK(K277)),AND(J277&gt;Fecha!$A$1,ISBLANK(K277))),1,IF(AND(NOT(ISBLANK(J277)),NOT(ISBLANK(K277)),K277&lt;=I277),2,IF(AND(NOT(ISBLANK(J277)),NOT(ISBLANK(K277)),K277&gt;I277),3,IF(AND(NOT(ISBLANK(J277)),ISBLANK(K277),J277&lt;=Fecha!$A$1,I277&gt;=Fecha!$A$1),4,IF(AND(NOT(ISBLANK(J277)),ISBLANK(K277),J277&lt;=Fecha!$A$1,I277&lt;Fecha!$A$1),5,0))))),"ERROR")</f>
        <v>4</v>
      </c>
      <c r="M277" s="36" t="str">
        <f t="shared" ca="1" si="1"/>
        <v>En proceso dentro de plazo</v>
      </c>
      <c r="N277" s="38"/>
      <c r="O277" s="40"/>
      <c r="P277" s="40"/>
      <c r="Q277" s="40"/>
      <c r="R277" s="40"/>
      <c r="S277" s="41"/>
      <c r="T277" s="40"/>
      <c r="U277" s="42"/>
      <c r="V277" s="40"/>
      <c r="W277" s="40"/>
    </row>
    <row r="278" spans="1:23" ht="28.8" x14ac:dyDescent="0.3">
      <c r="A278" s="65">
        <v>2</v>
      </c>
      <c r="B278" s="66" t="s">
        <v>685</v>
      </c>
      <c r="C278" s="38" t="s">
        <v>196</v>
      </c>
      <c r="D278" s="38" t="s">
        <v>208</v>
      </c>
      <c r="E278" s="37" t="s">
        <v>82</v>
      </c>
      <c r="F278" s="37" t="s">
        <v>145</v>
      </c>
      <c r="G278" s="154" t="str">
        <f>VLOOKUP(D278:D430,'Catálogo de actividades'!B54:E277,4,FALSE)</f>
        <v>7.5</v>
      </c>
      <c r="H278" s="56">
        <v>44945</v>
      </c>
      <c r="I278" s="170">
        <v>45017</v>
      </c>
      <c r="J278" s="43"/>
      <c r="K278" s="44"/>
      <c r="L278" s="36">
        <f ca="1">IF(OR(AND(ISNUMBER(J278),ISBLANK(K278)),AND(ISBLANK(J278),ISBLANK(K278)),AND(ISNUMBER(J278),ISNUMBER(K278)),),IF(OR(AND(ISBLANK(J278),ISBLANK(K278)),AND(J278&gt;Fecha!$A$1,ISBLANK(K278))),1,IF(AND(NOT(ISBLANK(J278)),NOT(ISBLANK(K278)),K278&lt;=I278),2,IF(AND(NOT(ISBLANK(J278)),NOT(ISBLANK(K278)),K278&gt;I278),3,IF(AND(NOT(ISBLANK(J278)),ISBLANK(K278),J278&lt;=Fecha!$A$1,I278&gt;=Fecha!$A$1),4,IF(AND(NOT(ISBLANK(J278)),ISBLANK(K278),J278&lt;=Fecha!$A$1,I278&lt;Fecha!$A$1),5,0))))),"ERROR")</f>
        <v>1</v>
      </c>
      <c r="M278" s="36" t="str">
        <f t="shared" ca="1" si="1"/>
        <v>Por iniciar</v>
      </c>
      <c r="N278" s="38"/>
      <c r="O278" s="40"/>
      <c r="P278" s="40"/>
      <c r="Q278" s="40"/>
      <c r="R278" s="40"/>
      <c r="S278" s="41"/>
      <c r="T278" s="40"/>
      <c r="U278" s="42"/>
      <c r="V278" s="40"/>
      <c r="W278" s="40"/>
    </row>
    <row r="279" spans="1:23" ht="28.8" x14ac:dyDescent="0.3">
      <c r="A279" s="65">
        <v>2</v>
      </c>
      <c r="B279" s="66" t="s">
        <v>685</v>
      </c>
      <c r="C279" s="38" t="s">
        <v>196</v>
      </c>
      <c r="D279" s="38" t="s">
        <v>700</v>
      </c>
      <c r="E279" s="37" t="s">
        <v>78</v>
      </c>
      <c r="F279" s="37" t="s">
        <v>222</v>
      </c>
      <c r="G279" s="154" t="str">
        <f>VLOOKUP(D279:D430,'Catálogo de actividades'!B55:E278,4,FALSE)</f>
        <v>7.6</v>
      </c>
      <c r="H279" s="56">
        <v>44866</v>
      </c>
      <c r="I279" s="52">
        <v>44945</v>
      </c>
      <c r="J279" s="52">
        <v>44866</v>
      </c>
      <c r="K279" s="44"/>
      <c r="L279" s="36">
        <f ca="1">IF(OR(AND(ISNUMBER(J279),ISBLANK(K279)),AND(ISBLANK(J279),ISBLANK(K279)),AND(ISNUMBER(J279),ISNUMBER(K279)),),IF(OR(AND(ISBLANK(J279),ISBLANK(K279)),AND(J279&gt;Fecha!$A$1,ISBLANK(K279))),1,IF(AND(NOT(ISBLANK(J279)),NOT(ISBLANK(K279)),K279&lt;=I279),2,IF(AND(NOT(ISBLANK(J279)),NOT(ISBLANK(K279)),K279&gt;I279),3,IF(AND(NOT(ISBLANK(J279)),ISBLANK(K279),J279&lt;=Fecha!$A$1,I279&gt;=Fecha!$A$1),4,IF(AND(NOT(ISBLANK(J279)),ISBLANK(K279),J279&lt;=Fecha!$A$1,I279&lt;Fecha!$A$1),5,0))))),"ERROR")</f>
        <v>4</v>
      </c>
      <c r="M279" s="37" t="str">
        <f t="shared" ca="1" si="1"/>
        <v>En proceso dentro de plazo</v>
      </c>
      <c r="N279" s="38" t="s">
        <v>618</v>
      </c>
      <c r="O279" s="40"/>
      <c r="P279" s="40"/>
      <c r="Q279" s="40"/>
      <c r="R279" s="40"/>
      <c r="S279" s="41"/>
      <c r="T279" s="40"/>
      <c r="U279" s="42"/>
      <c r="V279" s="40"/>
      <c r="W279" s="40"/>
    </row>
    <row r="280" spans="1:23" ht="28.8" x14ac:dyDescent="0.3">
      <c r="A280" s="65">
        <v>2</v>
      </c>
      <c r="B280" s="66" t="s">
        <v>685</v>
      </c>
      <c r="C280" s="38" t="s">
        <v>196</v>
      </c>
      <c r="D280" s="33" t="s">
        <v>213</v>
      </c>
      <c r="E280" s="37" t="s">
        <v>78</v>
      </c>
      <c r="F280" s="37" t="s">
        <v>214</v>
      </c>
      <c r="G280" s="154" t="str">
        <f>VLOOKUP(D280:D430,'Catálogo de actividades'!B56:E279,4,FALSE)</f>
        <v>7.7</v>
      </c>
      <c r="H280" s="56">
        <v>44866</v>
      </c>
      <c r="I280" s="52">
        <v>44945</v>
      </c>
      <c r="J280" s="52">
        <v>44866</v>
      </c>
      <c r="K280" s="44"/>
      <c r="L280" s="36">
        <f ca="1">IF(OR(AND(ISNUMBER(J280),ISBLANK(K280)),AND(ISBLANK(J280),ISBLANK(K280)),AND(ISNUMBER(J280),ISNUMBER(K280)),),IF(OR(AND(ISBLANK(J280),ISBLANK(K280)),AND(J280&gt;Fecha!$A$1,ISBLANK(K280))),1,IF(AND(NOT(ISBLANK(J280)),NOT(ISBLANK(K280)),K280&lt;=I280),2,IF(AND(NOT(ISBLANK(J280)),NOT(ISBLANK(K280)),K280&gt;I280),3,IF(AND(NOT(ISBLANK(J280)),ISBLANK(K280),J280&lt;=Fecha!$A$1,I280&gt;=Fecha!$A$1),4,IF(AND(NOT(ISBLANK(J280)),ISBLANK(K280),J280&lt;=Fecha!$A$1,I280&lt;Fecha!$A$1),5,0))))),"ERROR")</f>
        <v>4</v>
      </c>
      <c r="M280" s="37" t="str">
        <f t="shared" ca="1" si="1"/>
        <v>En proceso dentro de plazo</v>
      </c>
      <c r="N280" s="38" t="s">
        <v>618</v>
      </c>
      <c r="O280" s="40"/>
      <c r="P280" s="40"/>
      <c r="Q280" s="40"/>
      <c r="R280" s="40"/>
      <c r="S280" s="41"/>
      <c r="T280" s="40"/>
      <c r="U280" s="42"/>
      <c r="V280" s="40"/>
      <c r="W280" s="40"/>
    </row>
    <row r="281" spans="1:23" ht="28.8" x14ac:dyDescent="0.3">
      <c r="A281" s="65">
        <v>2</v>
      </c>
      <c r="B281" s="66" t="s">
        <v>685</v>
      </c>
      <c r="C281" s="38" t="s">
        <v>196</v>
      </c>
      <c r="D281" s="38" t="s">
        <v>216</v>
      </c>
      <c r="E281" s="37" t="s">
        <v>78</v>
      </c>
      <c r="F281" s="37" t="s">
        <v>217</v>
      </c>
      <c r="G281" s="154" t="str">
        <f>VLOOKUP(D281:D430,'Catálogo de actividades'!B57:E280,4,FALSE)</f>
        <v>7.8</v>
      </c>
      <c r="H281" s="56">
        <v>44949</v>
      </c>
      <c r="I281" s="52">
        <v>44953</v>
      </c>
      <c r="J281" s="43"/>
      <c r="K281" s="43"/>
      <c r="L281" s="36">
        <f ca="1">IF(OR(AND(ISNUMBER(J281),ISBLANK(K281)),AND(ISBLANK(J281),ISBLANK(K281)),AND(ISNUMBER(J281),ISNUMBER(K281)),),IF(OR(AND(ISBLANK(J281),ISBLANK(K281)),AND(J281&gt;Fecha!$A$1,ISBLANK(K281))),1,IF(AND(NOT(ISBLANK(J281)),NOT(ISBLANK(K281)),K281&lt;=I281),2,IF(AND(NOT(ISBLANK(J281)),NOT(ISBLANK(K281)),K281&gt;I281),3,IF(AND(NOT(ISBLANK(J281)),ISBLANK(K281),J281&lt;=Fecha!$A$1,I281&gt;=Fecha!$A$1),4,IF(AND(NOT(ISBLANK(J281)),ISBLANK(K281),J281&lt;=Fecha!$A$1,I281&lt;Fecha!$A$1),5,0))))),"ERROR")</f>
        <v>1</v>
      </c>
      <c r="M281" s="36" t="str">
        <f t="shared" ca="1" si="1"/>
        <v>Por iniciar</v>
      </c>
      <c r="N281" s="38"/>
      <c r="O281" s="40"/>
      <c r="P281" s="40"/>
      <c r="Q281" s="40"/>
      <c r="R281" s="40"/>
      <c r="S281" s="41"/>
      <c r="T281" s="40"/>
      <c r="U281" s="42"/>
      <c r="V281" s="40"/>
      <c r="W281" s="40"/>
    </row>
    <row r="282" spans="1:23" ht="43.2" x14ac:dyDescent="0.3">
      <c r="A282" s="65">
        <v>2</v>
      </c>
      <c r="B282" s="66" t="s">
        <v>685</v>
      </c>
      <c r="C282" s="38" t="s">
        <v>196</v>
      </c>
      <c r="D282" s="38" t="s">
        <v>219</v>
      </c>
      <c r="E282" s="37" t="s">
        <v>78</v>
      </c>
      <c r="F282" s="37" t="s">
        <v>122</v>
      </c>
      <c r="G282" s="154" t="str">
        <f>VLOOKUP(D282:D430,'Catálogo de actividades'!B58:E281,4,FALSE)</f>
        <v>7.9</v>
      </c>
      <c r="H282" s="56">
        <v>44946</v>
      </c>
      <c r="I282" s="52">
        <v>44950</v>
      </c>
      <c r="J282" s="43"/>
      <c r="K282" s="44"/>
      <c r="L282" s="36">
        <f ca="1">IF(OR(AND(ISNUMBER(J282),ISBLANK(K282)),AND(ISBLANK(J282),ISBLANK(K282)),AND(ISNUMBER(J282),ISNUMBER(K282)),),IF(OR(AND(ISBLANK(J282),ISBLANK(K282)),AND(J282&gt;Fecha!$A$1,ISBLANK(K282))),1,IF(AND(NOT(ISBLANK(J282)),NOT(ISBLANK(K282)),K282&lt;=I282),2,IF(AND(NOT(ISBLANK(J282)),NOT(ISBLANK(K282)),K282&gt;I282),3,IF(AND(NOT(ISBLANK(J282)),ISBLANK(K282),J282&lt;=Fecha!$A$1,I282&gt;=Fecha!$A$1),4,IF(AND(NOT(ISBLANK(J282)),ISBLANK(K282),J282&lt;=Fecha!$A$1,I282&lt;Fecha!$A$1),5,0))))),"ERROR")</f>
        <v>1</v>
      </c>
      <c r="M282" s="36" t="str">
        <f t="shared" ca="1" si="1"/>
        <v>Por iniciar</v>
      </c>
      <c r="N282" s="38"/>
      <c r="O282" s="40"/>
      <c r="P282" s="40"/>
      <c r="Q282" s="40"/>
      <c r="R282" s="40"/>
      <c r="S282" s="41"/>
      <c r="T282" s="40"/>
      <c r="U282" s="42"/>
      <c r="V282" s="40"/>
      <c r="W282" s="40"/>
    </row>
    <row r="283" spans="1:23" ht="14.4" x14ac:dyDescent="0.3">
      <c r="A283" s="65">
        <v>2</v>
      </c>
      <c r="B283" s="66" t="s">
        <v>685</v>
      </c>
      <c r="C283" s="38" t="s">
        <v>196</v>
      </c>
      <c r="D283" s="38" t="s">
        <v>221</v>
      </c>
      <c r="E283" s="37" t="s">
        <v>78</v>
      </c>
      <c r="F283" s="37" t="s">
        <v>222</v>
      </c>
      <c r="G283" s="154" t="str">
        <f>VLOOKUP(D283:D430,'Catálogo de actividades'!B59:E282,4,FALSE)</f>
        <v>7.10</v>
      </c>
      <c r="H283" s="56">
        <v>44958</v>
      </c>
      <c r="I283" s="52">
        <v>44964</v>
      </c>
      <c r="J283" s="43"/>
      <c r="K283" s="44"/>
      <c r="L283" s="36">
        <f ca="1">IF(OR(AND(ISNUMBER(J283),ISBLANK(K283)),AND(ISBLANK(J283),ISBLANK(K283)),AND(ISNUMBER(J283),ISNUMBER(K283)),),IF(OR(AND(ISBLANK(J283),ISBLANK(K283)),AND(J283&gt;Fecha!$A$1,ISBLANK(K283))),1,IF(AND(NOT(ISBLANK(J283)),NOT(ISBLANK(K283)),K283&lt;=I283),2,IF(AND(NOT(ISBLANK(J283)),NOT(ISBLANK(K283)),K283&gt;I283),3,IF(AND(NOT(ISBLANK(J283)),ISBLANK(K283),J283&lt;=Fecha!$A$1,I283&gt;=Fecha!$A$1),4,IF(AND(NOT(ISBLANK(J283)),ISBLANK(K283),J283&lt;=Fecha!$A$1,I283&lt;Fecha!$A$1),5,0))))),"ERROR")</f>
        <v>1</v>
      </c>
      <c r="M283" s="36" t="str">
        <f t="shared" ca="1" si="1"/>
        <v>Por iniciar</v>
      </c>
      <c r="N283" s="38"/>
      <c r="O283" s="40"/>
      <c r="P283" s="40"/>
      <c r="Q283" s="40"/>
      <c r="R283" s="40"/>
      <c r="S283" s="41"/>
      <c r="T283" s="40"/>
      <c r="U283" s="42"/>
      <c r="V283" s="40"/>
      <c r="W283" s="40"/>
    </row>
    <row r="284" spans="1:23" ht="43.2" x14ac:dyDescent="0.3">
      <c r="A284" s="65">
        <v>2</v>
      </c>
      <c r="B284" s="66" t="s">
        <v>685</v>
      </c>
      <c r="C284" s="38" t="s">
        <v>196</v>
      </c>
      <c r="D284" s="38" t="s">
        <v>224</v>
      </c>
      <c r="E284" s="37" t="s">
        <v>78</v>
      </c>
      <c r="F284" s="37" t="s">
        <v>79</v>
      </c>
      <c r="G284" s="154" t="str">
        <f>VLOOKUP(D284:D430,'Catálogo de actividades'!B60:E283,4,FALSE)</f>
        <v>7.11</v>
      </c>
      <c r="H284" s="56">
        <v>44958</v>
      </c>
      <c r="I284" s="52">
        <v>44985</v>
      </c>
      <c r="J284" s="43"/>
      <c r="K284" s="44"/>
      <c r="L284" s="36">
        <f ca="1">IF(OR(AND(ISNUMBER(J284),ISBLANK(K284)),AND(ISBLANK(J284),ISBLANK(K284)),AND(ISNUMBER(J284),ISNUMBER(K284)),),IF(OR(AND(ISBLANK(J284),ISBLANK(K284)),AND(J284&gt;Fecha!$A$1,ISBLANK(K284))),1,IF(AND(NOT(ISBLANK(J284)),NOT(ISBLANK(K284)),K284&lt;=I284),2,IF(AND(NOT(ISBLANK(J284)),NOT(ISBLANK(K284)),K284&gt;I284),3,IF(AND(NOT(ISBLANK(J284)),ISBLANK(K284),J284&lt;=Fecha!$A$1,I284&gt;=Fecha!$A$1),4,IF(AND(NOT(ISBLANK(J284)),ISBLANK(K284),J284&lt;=Fecha!$A$1,I284&lt;Fecha!$A$1),5,0))))),"ERROR")</f>
        <v>1</v>
      </c>
      <c r="M284" s="36" t="str">
        <f t="shared" ca="1" si="1"/>
        <v>Por iniciar</v>
      </c>
      <c r="N284" s="38"/>
      <c r="O284" s="40"/>
      <c r="P284" s="40"/>
      <c r="Q284" s="40"/>
      <c r="R284" s="40"/>
      <c r="S284" s="41"/>
      <c r="T284" s="40"/>
      <c r="U284" s="42"/>
      <c r="V284" s="40"/>
      <c r="W284" s="40"/>
    </row>
    <row r="285" spans="1:23" ht="14.4" x14ac:dyDescent="0.3">
      <c r="A285" s="65">
        <v>2</v>
      </c>
      <c r="B285" s="66" t="s">
        <v>685</v>
      </c>
      <c r="C285" s="38" t="s">
        <v>196</v>
      </c>
      <c r="D285" s="38" t="s">
        <v>226</v>
      </c>
      <c r="E285" s="37" t="s">
        <v>78</v>
      </c>
      <c r="F285" s="37" t="s">
        <v>116</v>
      </c>
      <c r="G285" s="154" t="str">
        <f>VLOOKUP(D285:D430,'Catálogo de actividades'!B61:E284,4,FALSE)</f>
        <v>7.12</v>
      </c>
      <c r="H285" s="56">
        <v>44966</v>
      </c>
      <c r="I285" s="52">
        <v>45016</v>
      </c>
      <c r="J285" s="43"/>
      <c r="K285" s="43"/>
      <c r="L285" s="36">
        <f ca="1">IF(OR(AND(ISNUMBER(J285),ISBLANK(K285)),AND(ISBLANK(J285),ISBLANK(K285)),AND(ISNUMBER(J285),ISNUMBER(K285)),),IF(OR(AND(ISBLANK(J285),ISBLANK(K285)),AND(J285&gt;Fecha!$A$1,ISBLANK(K285))),1,IF(AND(NOT(ISBLANK(J285)),NOT(ISBLANK(K285)),K285&lt;=I285),2,IF(AND(NOT(ISBLANK(J285)),NOT(ISBLANK(K285)),K285&gt;I285),3,IF(AND(NOT(ISBLANK(J285)),ISBLANK(K285),J285&lt;=Fecha!$A$1,I285&gt;=Fecha!$A$1),4,IF(AND(NOT(ISBLANK(J285)),ISBLANK(K285),J285&lt;=Fecha!$A$1,I285&lt;Fecha!$A$1),5,0))))),"ERROR")</f>
        <v>1</v>
      </c>
      <c r="M285" s="36" t="str">
        <f t="shared" ca="1" si="1"/>
        <v>Por iniciar</v>
      </c>
      <c r="N285" s="40"/>
      <c r="O285" s="51"/>
      <c r="P285" s="40"/>
      <c r="Q285" s="40"/>
      <c r="R285" s="40"/>
      <c r="S285" s="41"/>
      <c r="T285" s="40"/>
      <c r="U285" s="42"/>
      <c r="V285" s="40"/>
      <c r="W285" s="40"/>
    </row>
    <row r="286" spans="1:23" ht="28.8" x14ac:dyDescent="0.3">
      <c r="A286" s="65">
        <v>2</v>
      </c>
      <c r="B286" s="66" t="s">
        <v>685</v>
      </c>
      <c r="C286" s="38" t="s">
        <v>196</v>
      </c>
      <c r="D286" s="38" t="s">
        <v>228</v>
      </c>
      <c r="E286" s="37" t="s">
        <v>78</v>
      </c>
      <c r="F286" s="37" t="s">
        <v>222</v>
      </c>
      <c r="G286" s="154" t="str">
        <f>VLOOKUP(D286:D430,'Catálogo de actividades'!B62:E285,4,FALSE)</f>
        <v>7.13</v>
      </c>
      <c r="H286" s="56">
        <v>45017</v>
      </c>
      <c r="I286" s="52">
        <v>45024</v>
      </c>
      <c r="J286" s="43"/>
      <c r="K286" s="43"/>
      <c r="L286" s="36">
        <f ca="1">IF(OR(AND(ISNUMBER(J286),ISBLANK(K286)),AND(ISBLANK(J286),ISBLANK(K286)),AND(ISNUMBER(J286),ISNUMBER(K286)),),IF(OR(AND(ISBLANK(J286),ISBLANK(K286)),AND(J286&gt;Fecha!$A$1,ISBLANK(K286))),1,IF(AND(NOT(ISBLANK(J286)),NOT(ISBLANK(K286)),K286&lt;=I286),2,IF(AND(NOT(ISBLANK(J286)),NOT(ISBLANK(K286)),K286&gt;I286),3,IF(AND(NOT(ISBLANK(J286)),ISBLANK(K286),J286&lt;=Fecha!$A$1,I286&gt;=Fecha!$A$1),4,IF(AND(NOT(ISBLANK(J286)),ISBLANK(K286),J286&lt;=Fecha!$A$1,I286&lt;Fecha!$A$1),5,0))))),"ERROR")</f>
        <v>1</v>
      </c>
      <c r="M286" s="36" t="str">
        <f t="shared" ca="1" si="1"/>
        <v>Por iniciar</v>
      </c>
      <c r="N286" s="38"/>
      <c r="O286" s="38"/>
      <c r="P286" s="40"/>
      <c r="Q286" s="40"/>
      <c r="R286" s="40"/>
      <c r="S286" s="41"/>
      <c r="T286" s="40"/>
      <c r="U286" s="42"/>
      <c r="V286" s="40"/>
      <c r="W286" s="40"/>
    </row>
    <row r="287" spans="1:23" ht="28.8" x14ac:dyDescent="0.3">
      <c r="A287" s="65">
        <v>2</v>
      </c>
      <c r="B287" s="66" t="s">
        <v>685</v>
      </c>
      <c r="C287" s="38" t="s">
        <v>196</v>
      </c>
      <c r="D287" s="38" t="s">
        <v>230</v>
      </c>
      <c r="E287" s="37" t="s">
        <v>78</v>
      </c>
      <c r="F287" s="37" t="s">
        <v>116</v>
      </c>
      <c r="G287" s="154" t="str">
        <f>VLOOKUP(D287:D430,'Catálogo de actividades'!B63:E286,4,FALSE)</f>
        <v>7.14</v>
      </c>
      <c r="H287" s="56">
        <v>45025</v>
      </c>
      <c r="I287" s="52">
        <v>45080</v>
      </c>
      <c r="J287" s="43"/>
      <c r="K287" s="43"/>
      <c r="L287" s="36">
        <f ca="1">IF(OR(AND(ISNUMBER(J287),ISBLANK(K287)),AND(ISBLANK(J287),ISBLANK(K287)),AND(ISNUMBER(J287),ISNUMBER(K287)),),IF(OR(AND(ISBLANK(J287),ISBLANK(K287)),AND(J287&gt;Fecha!$A$1,ISBLANK(K287))),1,IF(AND(NOT(ISBLANK(J287)),NOT(ISBLANK(K287)),K287&lt;=I287),2,IF(AND(NOT(ISBLANK(J287)),NOT(ISBLANK(K287)),K287&gt;I287),3,IF(AND(NOT(ISBLANK(J287)),ISBLANK(K287),J287&lt;=Fecha!$A$1,I287&gt;=Fecha!$A$1),4,IF(AND(NOT(ISBLANK(J287)),ISBLANK(K287),J287&lt;=Fecha!$A$1,I287&lt;Fecha!$A$1),5,0))))),"ERROR")</f>
        <v>1</v>
      </c>
      <c r="M287" s="36" t="str">
        <f t="shared" ca="1" si="1"/>
        <v>Por iniciar</v>
      </c>
      <c r="N287" s="38"/>
      <c r="O287" s="38"/>
      <c r="P287" s="40"/>
      <c r="Q287" s="40"/>
      <c r="R287" s="40"/>
      <c r="S287" s="41"/>
      <c r="T287" s="40"/>
      <c r="U287" s="42"/>
      <c r="V287" s="40"/>
      <c r="W287" s="40"/>
    </row>
    <row r="288" spans="1:23" ht="28.8" x14ac:dyDescent="0.3">
      <c r="A288" s="65">
        <v>2</v>
      </c>
      <c r="B288" s="66" t="s">
        <v>685</v>
      </c>
      <c r="C288" s="38" t="s">
        <v>196</v>
      </c>
      <c r="D288" s="38" t="s">
        <v>232</v>
      </c>
      <c r="E288" s="37" t="s">
        <v>78</v>
      </c>
      <c r="F288" s="37" t="s">
        <v>116</v>
      </c>
      <c r="G288" s="154" t="str">
        <f>VLOOKUP(D288:D430,'Catálogo de actividades'!B64:E287,4,FALSE)</f>
        <v>7.15</v>
      </c>
      <c r="H288" s="48">
        <v>45081</v>
      </c>
      <c r="I288" s="52">
        <v>45088</v>
      </c>
      <c r="J288" s="43"/>
      <c r="K288" s="43"/>
      <c r="L288" s="36">
        <f ca="1">IF(OR(AND(ISNUMBER(J288),ISBLANK(K288)),AND(ISBLANK(J288),ISBLANK(K288)),AND(ISNUMBER(J288),ISNUMBER(K288)),),IF(OR(AND(ISBLANK(J288),ISBLANK(K288)),AND(J288&gt;Fecha!$A$1,ISBLANK(K288))),1,IF(AND(NOT(ISBLANK(J288)),NOT(ISBLANK(K288)),K288&lt;=I288),2,IF(AND(NOT(ISBLANK(J288)),NOT(ISBLANK(K288)),K288&gt;I288),3,IF(AND(NOT(ISBLANK(J288)),ISBLANK(K288),J288&lt;=Fecha!$A$1,I288&gt;=Fecha!$A$1),4,IF(AND(NOT(ISBLANK(J288)),ISBLANK(K288),J288&lt;=Fecha!$A$1,I288&lt;Fecha!$A$1),5,0))))),"ERROR")</f>
        <v>1</v>
      </c>
      <c r="M288" s="36" t="str">
        <f t="shared" ca="1" si="1"/>
        <v>Por iniciar</v>
      </c>
      <c r="N288" s="38"/>
      <c r="O288" s="40"/>
      <c r="P288" s="40"/>
      <c r="Q288" s="40"/>
      <c r="R288" s="40"/>
      <c r="S288" s="41"/>
      <c r="T288" s="40"/>
      <c r="U288" s="42"/>
      <c r="V288" s="40"/>
      <c r="W288" s="40"/>
    </row>
    <row r="289" spans="1:23" ht="28.8" x14ac:dyDescent="0.3">
      <c r="A289" s="65">
        <v>2</v>
      </c>
      <c r="B289" s="66" t="s">
        <v>685</v>
      </c>
      <c r="C289" s="38" t="s">
        <v>234</v>
      </c>
      <c r="D289" s="38" t="s">
        <v>235</v>
      </c>
      <c r="E289" s="37" t="s">
        <v>78</v>
      </c>
      <c r="F289" s="37" t="s">
        <v>236</v>
      </c>
      <c r="G289" s="154" t="str">
        <f>VLOOKUP(D289:D430,'Catálogo de actividades'!B65:E288,4,FALSE)</f>
        <v>8.1</v>
      </c>
      <c r="H289" s="56">
        <v>44835</v>
      </c>
      <c r="I289" s="53">
        <v>45081</v>
      </c>
      <c r="J289" s="52">
        <v>44835</v>
      </c>
      <c r="K289" s="43"/>
      <c r="L289" s="36">
        <f ca="1">IF(OR(AND(ISNUMBER(J289),ISBLANK(K289)),AND(ISBLANK(J289),ISBLANK(K289)),AND(ISNUMBER(J289),ISNUMBER(K289)),),IF(OR(AND(ISBLANK(J289),ISBLANK(K289)),AND(J289&gt;Fecha!$A$1,ISBLANK(K289))),1,IF(AND(NOT(ISBLANK(J289)),NOT(ISBLANK(K289)),K289&lt;=I289),2,IF(AND(NOT(ISBLANK(J289)),NOT(ISBLANK(K289)),K289&gt;I289),3,IF(AND(NOT(ISBLANK(J289)),ISBLANK(K289),J289&lt;=Fecha!$A$1,I289&gt;=Fecha!$A$1),4,IF(AND(NOT(ISBLANK(J289)),ISBLANK(K289),J289&lt;=Fecha!$A$1,I289&lt;Fecha!$A$1),5,0))))),"ERROR")</f>
        <v>4</v>
      </c>
      <c r="M289" s="37" t="str">
        <f t="shared" ca="1" si="1"/>
        <v>En proceso dentro de plazo</v>
      </c>
      <c r="N289" s="38" t="s">
        <v>618</v>
      </c>
      <c r="O289" s="40"/>
      <c r="P289" s="40"/>
      <c r="Q289" s="40"/>
      <c r="R289" s="40"/>
      <c r="S289" s="41"/>
      <c r="T289" s="40"/>
      <c r="U289" s="42"/>
      <c r="V289" s="40"/>
      <c r="W289" s="40"/>
    </row>
    <row r="290" spans="1:23" ht="28.8" x14ac:dyDescent="0.3">
      <c r="A290" s="65">
        <v>2</v>
      </c>
      <c r="B290" s="66" t="s">
        <v>685</v>
      </c>
      <c r="C290" s="38" t="s">
        <v>234</v>
      </c>
      <c r="D290" s="38" t="s">
        <v>238</v>
      </c>
      <c r="E290" s="37" t="s">
        <v>78</v>
      </c>
      <c r="F290" s="37" t="s">
        <v>236</v>
      </c>
      <c r="G290" s="154" t="str">
        <f>VLOOKUP(D290:D430,'Catálogo de actividades'!B66:E289,4,FALSE)</f>
        <v>8.2</v>
      </c>
      <c r="H290" s="147">
        <v>44910</v>
      </c>
      <c r="I290" s="53">
        <v>45011</v>
      </c>
      <c r="J290" s="43"/>
      <c r="K290" s="43"/>
      <c r="L290" s="36">
        <f ca="1">IF(OR(AND(ISNUMBER(J290),ISBLANK(K290)),AND(ISBLANK(J290),ISBLANK(K290)),AND(ISNUMBER(J290),ISNUMBER(K290)),),IF(OR(AND(ISBLANK(J290),ISBLANK(K290)),AND(J290&gt;Fecha!$A$1,ISBLANK(K290))),1,IF(AND(NOT(ISBLANK(J290)),NOT(ISBLANK(K290)),K290&lt;=I290),2,IF(AND(NOT(ISBLANK(J290)),NOT(ISBLANK(K290)),K290&gt;I290),3,IF(AND(NOT(ISBLANK(J290)),ISBLANK(K290),J290&lt;=Fecha!$A$1,I290&gt;=Fecha!$A$1),4,IF(AND(NOT(ISBLANK(J290)),ISBLANK(K290),J290&lt;=Fecha!$A$1,I290&lt;Fecha!$A$1),5,0))))),"ERROR")</f>
        <v>1</v>
      </c>
      <c r="M290" s="36" t="str">
        <f t="shared" ca="1" si="1"/>
        <v>Por iniciar</v>
      </c>
      <c r="N290" s="38"/>
      <c r="O290" s="40"/>
      <c r="P290" s="40"/>
      <c r="Q290" s="40"/>
      <c r="R290" s="40"/>
      <c r="S290" s="41"/>
      <c r="T290" s="40"/>
      <c r="U290" s="42"/>
      <c r="V290" s="40"/>
      <c r="W290" s="40"/>
    </row>
    <row r="291" spans="1:23" ht="14.4" x14ac:dyDescent="0.3">
      <c r="A291" s="65">
        <v>2</v>
      </c>
      <c r="B291" s="66" t="s">
        <v>685</v>
      </c>
      <c r="C291" s="38" t="s">
        <v>234</v>
      </c>
      <c r="D291" s="38" t="s">
        <v>240</v>
      </c>
      <c r="E291" s="37" t="s">
        <v>78</v>
      </c>
      <c r="F291" s="37" t="s">
        <v>236</v>
      </c>
      <c r="G291" s="154" t="str">
        <f>VLOOKUP(D291:D430,'Catálogo de actividades'!B67:E290,4,FALSE)</f>
        <v>8.3</v>
      </c>
      <c r="H291" s="147">
        <v>45019</v>
      </c>
      <c r="I291" s="53">
        <v>45130</v>
      </c>
      <c r="J291" s="43"/>
      <c r="K291" s="43"/>
      <c r="L291" s="36">
        <f ca="1">IF(OR(AND(ISNUMBER(J291),ISBLANK(K291)),AND(ISBLANK(J291),ISBLANK(K291)),AND(ISNUMBER(J291),ISNUMBER(K291)),),IF(OR(AND(ISBLANK(J291),ISBLANK(K291)),AND(J291&gt;Fecha!$A$1,ISBLANK(K291))),1,IF(AND(NOT(ISBLANK(J291)),NOT(ISBLANK(K291)),K291&lt;=I291),2,IF(AND(NOT(ISBLANK(J291)),NOT(ISBLANK(K291)),K291&gt;I291),3,IF(AND(NOT(ISBLANK(J291)),ISBLANK(K291),J291&lt;=Fecha!$A$1,I291&gt;=Fecha!$A$1),4,IF(AND(NOT(ISBLANK(J291)),ISBLANK(K291),J291&lt;=Fecha!$A$1,I291&lt;Fecha!$A$1),5,0))))),"ERROR")</f>
        <v>1</v>
      </c>
      <c r="M291" s="36" t="str">
        <f t="shared" ca="1" si="1"/>
        <v>Por iniciar</v>
      </c>
      <c r="N291" s="38"/>
      <c r="O291" s="40"/>
      <c r="P291" s="40"/>
      <c r="Q291" s="40"/>
      <c r="R291" s="40"/>
      <c r="S291" s="41"/>
      <c r="T291" s="40"/>
      <c r="U291" s="42"/>
      <c r="V291" s="40"/>
      <c r="W291" s="40"/>
    </row>
    <row r="292" spans="1:23" ht="43.2" x14ac:dyDescent="0.3">
      <c r="A292" s="65">
        <v>2</v>
      </c>
      <c r="B292" s="66" t="s">
        <v>685</v>
      </c>
      <c r="C292" s="38" t="s">
        <v>701</v>
      </c>
      <c r="D292" s="38" t="s">
        <v>243</v>
      </c>
      <c r="E292" s="37" t="s">
        <v>86</v>
      </c>
      <c r="F292" s="37" t="s">
        <v>79</v>
      </c>
      <c r="G292" s="154" t="str">
        <f>VLOOKUP(D292:D430,'Catálogo de actividades'!B68:E291,4,FALSE)</f>
        <v>9.1</v>
      </c>
      <c r="H292" s="171">
        <v>44927</v>
      </c>
      <c r="I292" s="169">
        <v>44939</v>
      </c>
      <c r="J292" s="43"/>
      <c r="K292" s="43"/>
      <c r="L292" s="36">
        <f ca="1">IF(OR(AND(ISNUMBER(J292),ISBLANK(K292)),AND(ISBLANK(J292),ISBLANK(K292)),AND(ISNUMBER(J292),ISNUMBER(K292)),),IF(OR(AND(ISBLANK(J292),ISBLANK(K292)),AND(J292&gt;Fecha!$A$1,ISBLANK(K292))),1,IF(AND(NOT(ISBLANK(J292)),NOT(ISBLANK(K292)),K292&lt;=I292),2,IF(AND(NOT(ISBLANK(J292)),NOT(ISBLANK(K292)),K292&gt;I292),3,IF(AND(NOT(ISBLANK(J292)),ISBLANK(K292),J292&lt;=Fecha!$A$1,I292&gt;=Fecha!$A$1),4,IF(AND(NOT(ISBLANK(J292)),ISBLANK(K292),J292&lt;=Fecha!$A$1,I292&lt;Fecha!$A$1),5,0))))),"ERROR")</f>
        <v>1</v>
      </c>
      <c r="M292" s="36" t="str">
        <f t="shared" ca="1" si="1"/>
        <v>Por iniciar</v>
      </c>
      <c r="N292" s="38"/>
      <c r="O292" s="40"/>
      <c r="P292" s="40"/>
      <c r="Q292" s="40"/>
      <c r="R292" s="40"/>
      <c r="S292" s="41"/>
      <c r="T292" s="40"/>
      <c r="U292" s="42"/>
      <c r="V292" s="40"/>
      <c r="W292" s="40"/>
    </row>
    <row r="293" spans="1:23" ht="57.6" x14ac:dyDescent="0.3">
      <c r="A293" s="65">
        <v>2</v>
      </c>
      <c r="B293" s="66" t="s">
        <v>685</v>
      </c>
      <c r="C293" s="38" t="s">
        <v>701</v>
      </c>
      <c r="D293" s="38" t="s">
        <v>247</v>
      </c>
      <c r="E293" s="37" t="s">
        <v>86</v>
      </c>
      <c r="F293" s="37" t="s">
        <v>79</v>
      </c>
      <c r="G293" s="154" t="str">
        <f>VLOOKUP(D293:D430,'Catálogo de actividades'!B69:E292,4,FALSE)</f>
        <v>9.3</v>
      </c>
      <c r="H293" s="56">
        <v>44927</v>
      </c>
      <c r="I293" s="56">
        <v>44933</v>
      </c>
      <c r="J293" s="43"/>
      <c r="K293" s="44"/>
      <c r="L293" s="36">
        <f ca="1">IF(OR(AND(ISNUMBER(J293),ISBLANK(K293)),AND(ISBLANK(J293),ISBLANK(K293)),AND(ISNUMBER(J293),ISNUMBER(K293)),),IF(OR(AND(ISBLANK(J293),ISBLANK(K293)),AND(J293&gt;Fecha!$A$1,ISBLANK(K293))),1,IF(AND(NOT(ISBLANK(J293)),NOT(ISBLANK(K293)),K293&lt;=I293),2,IF(AND(NOT(ISBLANK(J293)),NOT(ISBLANK(K293)),K293&gt;I293),3,IF(AND(NOT(ISBLANK(J293)),ISBLANK(K293),J293&lt;=Fecha!$A$1,I293&gt;=Fecha!$A$1),4,IF(AND(NOT(ISBLANK(J293)),ISBLANK(K293),J293&lt;=Fecha!$A$1,I293&lt;Fecha!$A$1),5,0))))),"ERROR")</f>
        <v>1</v>
      </c>
      <c r="M293" s="36" t="str">
        <f t="shared" ca="1" si="1"/>
        <v>Por iniciar</v>
      </c>
      <c r="N293" s="38"/>
      <c r="O293" s="168"/>
      <c r="P293" s="40"/>
      <c r="Q293" s="40"/>
      <c r="R293" s="40"/>
      <c r="S293" s="41"/>
      <c r="T293" s="40"/>
      <c r="U293" s="42"/>
      <c r="V293" s="40"/>
      <c r="W293" s="40"/>
    </row>
    <row r="294" spans="1:23" ht="43.2" x14ac:dyDescent="0.3">
      <c r="A294" s="65">
        <v>2</v>
      </c>
      <c r="B294" s="66" t="s">
        <v>685</v>
      </c>
      <c r="C294" s="38" t="s">
        <v>701</v>
      </c>
      <c r="D294" s="38" t="s">
        <v>251</v>
      </c>
      <c r="E294" s="37" t="s">
        <v>86</v>
      </c>
      <c r="F294" s="37" t="s">
        <v>79</v>
      </c>
      <c r="G294" s="154" t="str">
        <f>VLOOKUP(D294:D430,'Catálogo de actividades'!B70:E293,4,FALSE)</f>
        <v>9.5</v>
      </c>
      <c r="H294" s="56">
        <v>44866</v>
      </c>
      <c r="I294" s="172">
        <v>44874</v>
      </c>
      <c r="J294" s="56">
        <v>44866</v>
      </c>
      <c r="K294" s="44">
        <v>44872</v>
      </c>
      <c r="L294" s="36">
        <f ca="1">IF(OR(AND(ISNUMBER(J294),ISBLANK(K294)),AND(ISBLANK(J294),ISBLANK(K294)),AND(ISNUMBER(J294),ISNUMBER(K294)),),IF(OR(AND(ISBLANK(J294),ISBLANK(K294)),AND(J294&gt;Fecha!$A$1,ISBLANK(K294))),1,IF(AND(NOT(ISBLANK(J294)),NOT(ISBLANK(K294)),K294&lt;=I294),2,IF(AND(NOT(ISBLANK(J294)),NOT(ISBLANK(K294)),K294&gt;I294),3,IF(AND(NOT(ISBLANK(J294)),ISBLANK(K294),J294&lt;=Fecha!$A$1,I294&gt;=Fecha!$A$1),4,IF(AND(NOT(ISBLANK(J294)),ISBLANK(K294),J294&lt;=Fecha!$A$1,I294&lt;Fecha!$A$1),5,0))))),"ERROR")</f>
        <v>2</v>
      </c>
      <c r="M294" s="37" t="str">
        <f t="shared" ca="1" si="1"/>
        <v>Concluida dentro de plazo</v>
      </c>
      <c r="N294" s="38" t="s">
        <v>702</v>
      </c>
      <c r="O294" s="39" t="s">
        <v>703</v>
      </c>
      <c r="P294" s="40"/>
      <c r="Q294" s="40"/>
      <c r="R294" s="40"/>
      <c r="S294" s="41"/>
      <c r="T294" s="40"/>
      <c r="U294" s="42"/>
      <c r="V294" s="40"/>
      <c r="W294" s="40"/>
    </row>
    <row r="295" spans="1:23" ht="43.2" x14ac:dyDescent="0.3">
      <c r="A295" s="65">
        <v>2</v>
      </c>
      <c r="B295" s="66" t="s">
        <v>685</v>
      </c>
      <c r="C295" s="38" t="s">
        <v>701</v>
      </c>
      <c r="D295" s="38" t="s">
        <v>255</v>
      </c>
      <c r="E295" s="37" t="s">
        <v>86</v>
      </c>
      <c r="F295" s="37" t="s">
        <v>79</v>
      </c>
      <c r="G295" s="154" t="str">
        <f>VLOOKUP(D295:D430,'Catálogo de actividades'!B71:E294,4,FALSE)</f>
        <v>9.7</v>
      </c>
      <c r="H295" s="56">
        <v>44927</v>
      </c>
      <c r="I295" s="172">
        <v>45018</v>
      </c>
      <c r="J295" s="44"/>
      <c r="K295" s="44"/>
      <c r="L295" s="36">
        <f ca="1">IF(OR(AND(ISNUMBER(J295),ISBLANK(K295)),AND(ISBLANK(J295),ISBLANK(K295)),AND(ISNUMBER(J295),ISNUMBER(K295)),),IF(OR(AND(ISBLANK(J295),ISBLANK(K295)),AND(J295&gt;Fecha!$A$1,ISBLANK(K295))),1,IF(AND(NOT(ISBLANK(J295)),NOT(ISBLANK(K295)),K295&lt;=I295),2,IF(AND(NOT(ISBLANK(J295)),NOT(ISBLANK(K295)),K295&gt;I295),3,IF(AND(NOT(ISBLANK(J295)),ISBLANK(K295),J295&lt;=Fecha!$A$1,I295&gt;=Fecha!$A$1),4,IF(AND(NOT(ISBLANK(J295)),ISBLANK(K295),J295&lt;=Fecha!$A$1,I295&lt;Fecha!$A$1),5,0))))),"ERROR")</f>
        <v>1</v>
      </c>
      <c r="M295" s="36" t="str">
        <f t="shared" ca="1" si="1"/>
        <v>Por iniciar</v>
      </c>
      <c r="N295" s="38"/>
      <c r="O295" s="40"/>
      <c r="P295" s="38"/>
      <c r="Q295" s="40"/>
      <c r="R295" s="40"/>
      <c r="S295" s="41"/>
      <c r="T295" s="40"/>
      <c r="U295" s="42"/>
      <c r="V295" s="40"/>
      <c r="W295" s="40"/>
    </row>
    <row r="296" spans="1:23" ht="57.6" x14ac:dyDescent="0.3">
      <c r="A296" s="65">
        <v>2</v>
      </c>
      <c r="B296" s="66" t="s">
        <v>685</v>
      </c>
      <c r="C296" s="67" t="s">
        <v>259</v>
      </c>
      <c r="D296" s="38" t="s">
        <v>260</v>
      </c>
      <c r="E296" s="37" t="s">
        <v>86</v>
      </c>
      <c r="F296" s="37" t="s">
        <v>79</v>
      </c>
      <c r="G296" s="154" t="str">
        <f>VLOOKUP(D296:D430,'Catálogo de actividades'!B72:E295,4,FALSE)</f>
        <v>10.1</v>
      </c>
      <c r="H296" s="68">
        <v>44846</v>
      </c>
      <c r="I296" s="68">
        <v>44854</v>
      </c>
      <c r="J296" s="172">
        <v>44835</v>
      </c>
      <c r="K296" s="43">
        <v>44846</v>
      </c>
      <c r="L296" s="36">
        <f ca="1">IF(OR(AND(ISNUMBER(J296),ISBLANK(K296)),AND(ISBLANK(J296),ISBLANK(K296)),AND(ISNUMBER(J296),ISNUMBER(K296)),),IF(OR(AND(ISBLANK(J296),ISBLANK(K296)),AND(J296&gt;Fecha!$A$1,ISBLANK(K296))),1,IF(AND(NOT(ISBLANK(J296)),NOT(ISBLANK(K296)),K296&lt;=I296),2,IF(AND(NOT(ISBLANK(J296)),NOT(ISBLANK(K296)),K296&gt;I296),3,IF(AND(NOT(ISBLANK(J296)),ISBLANK(K296),J296&lt;=Fecha!$A$1,I296&gt;=Fecha!$A$1),4,IF(AND(NOT(ISBLANK(J296)),ISBLANK(K296),J296&lt;=Fecha!$A$1,I296&lt;Fecha!$A$1),5,0))))),"ERROR")</f>
        <v>2</v>
      </c>
      <c r="M296" s="36" t="str">
        <f t="shared" ca="1" si="1"/>
        <v>Concluida dentro de plazo</v>
      </c>
      <c r="N296" s="38" t="s">
        <v>704</v>
      </c>
      <c r="O296" s="54" t="s">
        <v>705</v>
      </c>
      <c r="P296" s="40"/>
      <c r="Q296" s="40"/>
      <c r="R296" s="40"/>
      <c r="S296" s="41"/>
      <c r="T296" s="40"/>
      <c r="U296" s="42"/>
      <c r="V296" s="40"/>
      <c r="W296" s="40"/>
    </row>
    <row r="297" spans="1:23" ht="43.2" x14ac:dyDescent="0.3">
      <c r="A297" s="65">
        <v>2</v>
      </c>
      <c r="B297" s="66" t="s">
        <v>685</v>
      </c>
      <c r="C297" s="38" t="s">
        <v>259</v>
      </c>
      <c r="D297" s="38" t="s">
        <v>262</v>
      </c>
      <c r="E297" s="37" t="s">
        <v>86</v>
      </c>
      <c r="F297" s="37" t="s">
        <v>100</v>
      </c>
      <c r="G297" s="154" t="str">
        <f>VLOOKUP(D297:D430,'Catálogo de actividades'!B73:E296,4,FALSE)</f>
        <v>10.2</v>
      </c>
      <c r="H297" s="69">
        <v>44847</v>
      </c>
      <c r="I297" s="173">
        <v>44890</v>
      </c>
      <c r="J297" s="52">
        <v>44847</v>
      </c>
      <c r="K297" s="44"/>
      <c r="L297" s="36">
        <f ca="1">IF(OR(AND(ISNUMBER(J297),ISBLANK(K297)),AND(ISBLANK(J297),ISBLANK(K297)),AND(ISNUMBER(J297),ISNUMBER(K297)),),IF(OR(AND(ISBLANK(J297),ISBLANK(K297)),AND(J297&gt;Fecha!$A$1,ISBLANK(K297))),1,IF(AND(NOT(ISBLANK(J297)),NOT(ISBLANK(K297)),K297&lt;=I297),2,IF(AND(NOT(ISBLANK(J297)),NOT(ISBLANK(K297)),K297&gt;I297),3,IF(AND(NOT(ISBLANK(J297)),ISBLANK(K297),J297&lt;=Fecha!$A$1,I297&gt;=Fecha!$A$1),4,IF(AND(NOT(ISBLANK(J297)),ISBLANK(K297),J297&lt;=Fecha!$A$1,I297&lt;Fecha!$A$1),5,0))))),"ERROR")</f>
        <v>4</v>
      </c>
      <c r="M297" s="37" t="str">
        <f t="shared" ca="1" si="1"/>
        <v>En proceso dentro de plazo</v>
      </c>
      <c r="N297" s="38" t="s">
        <v>618</v>
      </c>
      <c r="O297" s="51"/>
      <c r="P297" s="40"/>
      <c r="Q297" s="40"/>
      <c r="R297" s="40"/>
      <c r="S297" s="41"/>
      <c r="T297" s="40"/>
      <c r="U297" s="42"/>
      <c r="V297" s="40"/>
      <c r="W297" s="40"/>
    </row>
    <row r="298" spans="1:23" ht="43.2" x14ac:dyDescent="0.3">
      <c r="A298" s="65">
        <v>2</v>
      </c>
      <c r="B298" s="66" t="s">
        <v>685</v>
      </c>
      <c r="C298" s="38" t="s">
        <v>259</v>
      </c>
      <c r="D298" s="38" t="s">
        <v>266</v>
      </c>
      <c r="E298" s="37" t="s">
        <v>86</v>
      </c>
      <c r="F298" s="37" t="s">
        <v>79</v>
      </c>
      <c r="G298" s="154" t="str">
        <f>VLOOKUP(D298:D430,'Catálogo de actividades'!B74:E297,4,FALSE)</f>
        <v>10.4</v>
      </c>
      <c r="H298" s="174">
        <v>44909</v>
      </c>
      <c r="I298" s="173">
        <v>44909</v>
      </c>
      <c r="J298" s="43"/>
      <c r="K298" s="44"/>
      <c r="L298" s="36">
        <f ca="1">IF(OR(AND(ISNUMBER(J298),ISBLANK(K298)),AND(ISBLANK(J298),ISBLANK(K298)),AND(ISNUMBER(J298),ISNUMBER(K298)),),IF(OR(AND(ISBLANK(J298),ISBLANK(K298)),AND(J298&gt;Fecha!$A$1,ISBLANK(K298))),1,IF(AND(NOT(ISBLANK(J298)),NOT(ISBLANK(K298)),K298&lt;=I298),2,IF(AND(NOT(ISBLANK(J298)),NOT(ISBLANK(K298)),K298&gt;I298),3,IF(AND(NOT(ISBLANK(J298)),ISBLANK(K298),J298&lt;=Fecha!$A$1,I298&gt;=Fecha!$A$1),4,IF(AND(NOT(ISBLANK(J298)),ISBLANK(K298),J298&lt;=Fecha!$A$1,I298&lt;Fecha!$A$1),5,0))))),"ERROR")</f>
        <v>1</v>
      </c>
      <c r="M298" s="36" t="str">
        <f t="shared" ca="1" si="1"/>
        <v>Por iniciar</v>
      </c>
      <c r="N298" s="38"/>
      <c r="O298" s="40"/>
      <c r="P298" s="40"/>
      <c r="Q298" s="40"/>
      <c r="R298" s="40"/>
      <c r="S298" s="41"/>
      <c r="T298" s="40"/>
      <c r="U298" s="42"/>
      <c r="V298" s="40"/>
      <c r="W298" s="40"/>
    </row>
    <row r="299" spans="1:23" ht="28.8" x14ac:dyDescent="0.3">
      <c r="A299" s="65">
        <v>2</v>
      </c>
      <c r="B299" s="66" t="s">
        <v>685</v>
      </c>
      <c r="C299" s="38" t="s">
        <v>259</v>
      </c>
      <c r="D299" s="38" t="s">
        <v>270</v>
      </c>
      <c r="E299" s="37" t="s">
        <v>86</v>
      </c>
      <c r="F299" s="37" t="s">
        <v>100</v>
      </c>
      <c r="G299" s="154" t="str">
        <f>VLOOKUP(D299:D430,'Catálogo de actividades'!B75:E298,4,FALSE)</f>
        <v>10.6</v>
      </c>
      <c r="H299" s="174">
        <v>44910</v>
      </c>
      <c r="I299" s="173">
        <v>44969</v>
      </c>
      <c r="J299" s="43"/>
      <c r="K299" s="44"/>
      <c r="L299" s="36">
        <f ca="1">IF(OR(AND(ISNUMBER(J299),ISBLANK(K299)),AND(ISBLANK(J299),ISBLANK(K299)),AND(ISNUMBER(J299),ISNUMBER(K299)),),IF(OR(AND(ISBLANK(J299),ISBLANK(K299)),AND(J299&gt;Fecha!$A$1,ISBLANK(K299))),1,IF(AND(NOT(ISBLANK(J299)),NOT(ISBLANK(K299)),K299&lt;=I299),2,IF(AND(NOT(ISBLANK(J299)),NOT(ISBLANK(K299)),K299&gt;I299),3,IF(AND(NOT(ISBLANK(J299)),ISBLANK(K299),J299&lt;=Fecha!$A$1,I299&gt;=Fecha!$A$1),4,IF(AND(NOT(ISBLANK(J299)),ISBLANK(K299),J299&lt;=Fecha!$A$1,I299&lt;Fecha!$A$1),5,0))))),"ERROR")</f>
        <v>1</v>
      </c>
      <c r="M299" s="36" t="str">
        <f t="shared" ca="1" si="1"/>
        <v>Por iniciar</v>
      </c>
      <c r="N299" s="38"/>
      <c r="O299" s="40"/>
      <c r="P299" s="40"/>
      <c r="Q299" s="40"/>
      <c r="R299" s="40"/>
      <c r="S299" s="41"/>
      <c r="T299" s="40"/>
      <c r="U299" s="42"/>
      <c r="V299" s="40"/>
      <c r="W299" s="40"/>
    </row>
    <row r="300" spans="1:23" ht="57.6" x14ac:dyDescent="0.3">
      <c r="A300" s="65">
        <v>2</v>
      </c>
      <c r="B300" s="66" t="s">
        <v>685</v>
      </c>
      <c r="C300" s="38" t="s">
        <v>259</v>
      </c>
      <c r="D300" s="67" t="s">
        <v>274</v>
      </c>
      <c r="E300" s="37" t="s">
        <v>82</v>
      </c>
      <c r="F300" s="37" t="s">
        <v>122</v>
      </c>
      <c r="G300" s="154" t="str">
        <f>VLOOKUP(D300:D430,'Catálogo de actividades'!B76:E299,4,FALSE)</f>
        <v>10.8</v>
      </c>
      <c r="H300" s="175">
        <v>44910</v>
      </c>
      <c r="I300" s="176">
        <v>44969</v>
      </c>
      <c r="J300" s="43"/>
      <c r="K300" s="44"/>
      <c r="L300" s="36">
        <f ca="1">IF(OR(AND(ISNUMBER(J300),ISBLANK(K300)),AND(ISBLANK(J300),ISBLANK(K300)),AND(ISNUMBER(J300),ISNUMBER(K300)),),IF(OR(AND(ISBLANK(J300),ISBLANK(K300)),AND(J300&gt;Fecha!$A$1,ISBLANK(K300))),1,IF(AND(NOT(ISBLANK(J300)),NOT(ISBLANK(K300)),K300&lt;=I300),2,IF(AND(NOT(ISBLANK(J300)),NOT(ISBLANK(K300)),K300&gt;I300),3,IF(AND(NOT(ISBLANK(J300)),ISBLANK(K300),J300&lt;=Fecha!$A$1,I300&gt;=Fecha!$A$1),4,IF(AND(NOT(ISBLANK(J300)),ISBLANK(K300),J300&lt;=Fecha!$A$1,I300&lt;Fecha!$A$1),5,0))))),"ERROR")</f>
        <v>1</v>
      </c>
      <c r="M300" s="36" t="str">
        <f t="shared" ca="1" si="1"/>
        <v>Por iniciar</v>
      </c>
      <c r="N300" s="38"/>
      <c r="O300" s="40"/>
      <c r="P300" s="40"/>
      <c r="Q300" s="40"/>
      <c r="R300" s="40"/>
      <c r="S300" s="41"/>
      <c r="T300" s="40"/>
      <c r="U300" s="42"/>
      <c r="V300" s="40"/>
      <c r="W300" s="40"/>
    </row>
    <row r="301" spans="1:23" ht="43.2" x14ac:dyDescent="0.3">
      <c r="A301" s="65">
        <v>2</v>
      </c>
      <c r="B301" s="66" t="s">
        <v>685</v>
      </c>
      <c r="C301" s="38" t="s">
        <v>259</v>
      </c>
      <c r="D301" s="38" t="s">
        <v>276</v>
      </c>
      <c r="E301" s="37" t="s">
        <v>86</v>
      </c>
      <c r="F301" s="37" t="s">
        <v>79</v>
      </c>
      <c r="G301" s="154" t="str">
        <f>VLOOKUP(D301:D430,'Catálogo de actividades'!B77:E300,4,FALSE)</f>
        <v>10.9</v>
      </c>
      <c r="H301" s="174">
        <v>44991</v>
      </c>
      <c r="I301" s="173">
        <v>44994</v>
      </c>
      <c r="J301" s="43"/>
      <c r="K301" s="44"/>
      <c r="L301" s="36">
        <f ca="1">IF(OR(AND(ISNUMBER(J301),ISBLANK(K301)),AND(ISBLANK(J301),ISBLANK(K301)),AND(ISNUMBER(J301),ISNUMBER(K301)),),IF(OR(AND(ISBLANK(J301),ISBLANK(K301)),AND(J301&gt;Fecha!$A$1,ISBLANK(K301))),1,IF(AND(NOT(ISBLANK(J301)),NOT(ISBLANK(K301)),K301&lt;=I301),2,IF(AND(NOT(ISBLANK(J301)),NOT(ISBLANK(K301)),K301&gt;I301),3,IF(AND(NOT(ISBLANK(J301)),ISBLANK(K301),J301&lt;=Fecha!$A$1,I301&gt;=Fecha!$A$1),4,IF(AND(NOT(ISBLANK(J301)),ISBLANK(K301),J301&lt;=Fecha!$A$1,I301&lt;Fecha!$A$1),5,0))))),"ERROR")</f>
        <v>1</v>
      </c>
      <c r="M301" s="36" t="str">
        <f t="shared" ca="1" si="1"/>
        <v>Por iniciar</v>
      </c>
      <c r="N301" s="38"/>
      <c r="O301" s="54"/>
      <c r="P301" s="40"/>
      <c r="Q301" s="40"/>
      <c r="R301" s="40"/>
      <c r="S301" s="41"/>
      <c r="T301" s="40"/>
      <c r="U301" s="42"/>
      <c r="V301" s="40"/>
      <c r="W301" s="40"/>
    </row>
    <row r="302" spans="1:23" ht="28.8" x14ac:dyDescent="0.3">
      <c r="A302" s="65">
        <v>2</v>
      </c>
      <c r="B302" s="66" t="s">
        <v>685</v>
      </c>
      <c r="C302" s="38" t="s">
        <v>281</v>
      </c>
      <c r="D302" s="38" t="s">
        <v>282</v>
      </c>
      <c r="E302" s="37" t="s">
        <v>86</v>
      </c>
      <c r="F302" s="37" t="s">
        <v>79</v>
      </c>
      <c r="G302" s="154" t="str">
        <f>VLOOKUP(D302:D430,'Catálogo de actividades'!B78:E301,4,FALSE)</f>
        <v>11.1</v>
      </c>
      <c r="H302" s="56">
        <v>44927</v>
      </c>
      <c r="I302" s="172">
        <v>45018</v>
      </c>
      <c r="J302" s="43"/>
      <c r="K302" s="44"/>
      <c r="L302" s="36">
        <f ca="1">IF(OR(AND(ISNUMBER(J302),ISBLANK(K302)),AND(ISBLANK(J302),ISBLANK(K302)),AND(ISNUMBER(J302),ISNUMBER(K302)),),IF(OR(AND(ISBLANK(J302),ISBLANK(K302)),AND(J302&gt;Fecha!$A$1,ISBLANK(K302))),1,IF(AND(NOT(ISBLANK(J302)),NOT(ISBLANK(K302)),K302&lt;=I302),2,IF(AND(NOT(ISBLANK(J302)),NOT(ISBLANK(K302)),K302&gt;I302),3,IF(AND(NOT(ISBLANK(J302)),ISBLANK(K302),J302&lt;=Fecha!$A$1,I302&gt;=Fecha!$A$1),4,IF(AND(NOT(ISBLANK(J302)),ISBLANK(K302),J302&lt;=Fecha!$A$1,I302&lt;Fecha!$A$1),5,0))))),"ERROR")</f>
        <v>1</v>
      </c>
      <c r="M302" s="36" t="str">
        <f t="shared" ca="1" si="1"/>
        <v>Por iniciar</v>
      </c>
      <c r="N302" s="38"/>
      <c r="O302" s="40"/>
      <c r="P302" s="40"/>
      <c r="Q302" s="40"/>
      <c r="R302" s="40"/>
      <c r="S302" s="41"/>
      <c r="T302" s="40"/>
      <c r="U302" s="42"/>
      <c r="V302" s="40"/>
      <c r="W302" s="40"/>
    </row>
    <row r="303" spans="1:23" ht="14.4" x14ac:dyDescent="0.3">
      <c r="A303" s="65">
        <v>2</v>
      </c>
      <c r="B303" s="66" t="s">
        <v>685</v>
      </c>
      <c r="C303" s="38" t="s">
        <v>281</v>
      </c>
      <c r="D303" s="38" t="s">
        <v>284</v>
      </c>
      <c r="E303" s="37" t="s">
        <v>86</v>
      </c>
      <c r="F303" s="37" t="s">
        <v>79</v>
      </c>
      <c r="G303" s="154" t="str">
        <f>VLOOKUP(D303:D430,'Catálogo de actividades'!B79:E302,4,FALSE)</f>
        <v>11.2</v>
      </c>
      <c r="H303" s="177">
        <v>44998</v>
      </c>
      <c r="I303" s="172">
        <v>45002</v>
      </c>
      <c r="J303" s="43"/>
      <c r="K303" s="44"/>
      <c r="L303" s="36">
        <f ca="1">IF(OR(AND(ISNUMBER(J303),ISBLANK(K303)),AND(ISBLANK(J303),ISBLANK(K303)),AND(ISNUMBER(J303),ISNUMBER(K303)),),IF(OR(AND(ISBLANK(J303),ISBLANK(K303)),AND(J303&gt;Fecha!$A$1,ISBLANK(K303))),1,IF(AND(NOT(ISBLANK(J303)),NOT(ISBLANK(K303)),K303&lt;=I303),2,IF(AND(NOT(ISBLANK(J303)),NOT(ISBLANK(K303)),K303&gt;I303),3,IF(AND(NOT(ISBLANK(J303)),ISBLANK(K303),J303&lt;=Fecha!$A$1,I303&gt;=Fecha!$A$1),4,IF(AND(NOT(ISBLANK(J303)),ISBLANK(K303),J303&lt;=Fecha!$A$1,I303&lt;Fecha!$A$1),5,0))))),"ERROR")</f>
        <v>1</v>
      </c>
      <c r="M303" s="36" t="str">
        <f t="shared" ca="1" si="1"/>
        <v>Por iniciar</v>
      </c>
      <c r="N303" s="38"/>
      <c r="O303" s="51"/>
      <c r="P303" s="40"/>
      <c r="Q303" s="40"/>
      <c r="R303" s="40"/>
      <c r="S303" s="41"/>
      <c r="T303" s="40"/>
      <c r="U303" s="42"/>
      <c r="V303" s="40"/>
      <c r="W303" s="40"/>
    </row>
    <row r="304" spans="1:23" ht="28.8" x14ac:dyDescent="0.3">
      <c r="A304" s="65">
        <v>2</v>
      </c>
      <c r="B304" s="66" t="s">
        <v>685</v>
      </c>
      <c r="C304" s="38" t="s">
        <v>281</v>
      </c>
      <c r="D304" s="38" t="s">
        <v>286</v>
      </c>
      <c r="E304" s="37" t="s">
        <v>86</v>
      </c>
      <c r="F304" s="37" t="s">
        <v>79</v>
      </c>
      <c r="G304" s="154" t="str">
        <f>VLOOKUP(D304:D430,'Catálogo de actividades'!B80:E303,4,FALSE)</f>
        <v>11.3</v>
      </c>
      <c r="H304" s="69">
        <v>44909</v>
      </c>
      <c r="I304" s="172">
        <v>44940</v>
      </c>
      <c r="J304" s="43"/>
      <c r="K304" s="44"/>
      <c r="L304" s="36">
        <f ca="1">IF(OR(AND(ISNUMBER(J304),ISBLANK(K304)),AND(ISBLANK(J304),ISBLANK(K304)),AND(ISNUMBER(J304),ISNUMBER(K304)),),IF(OR(AND(ISBLANK(J304),ISBLANK(K304)),AND(J304&gt;Fecha!$A$1,ISBLANK(K304))),1,IF(AND(NOT(ISBLANK(J304)),NOT(ISBLANK(K304)),K304&lt;=I304),2,IF(AND(NOT(ISBLANK(J304)),NOT(ISBLANK(K304)),K304&gt;I304),3,IF(AND(NOT(ISBLANK(J304)),ISBLANK(K304),J304&lt;=Fecha!$A$1,I304&gt;=Fecha!$A$1),4,IF(AND(NOT(ISBLANK(J304)),ISBLANK(K304),J304&lt;=Fecha!$A$1,I304&lt;Fecha!$A$1),5,0))))),"ERROR")</f>
        <v>1</v>
      </c>
      <c r="M304" s="36" t="str">
        <f t="shared" ca="1" si="1"/>
        <v>Por iniciar</v>
      </c>
      <c r="N304" s="38"/>
      <c r="O304" s="54"/>
      <c r="P304" s="40"/>
      <c r="Q304" s="40"/>
      <c r="R304" s="40"/>
      <c r="S304" s="41"/>
      <c r="T304" s="40"/>
      <c r="U304" s="42"/>
      <c r="V304" s="40"/>
      <c r="W304" s="40"/>
    </row>
    <row r="305" spans="1:23" ht="14.4" x14ac:dyDescent="0.3">
      <c r="A305" s="65">
        <v>2</v>
      </c>
      <c r="B305" s="66" t="s">
        <v>685</v>
      </c>
      <c r="C305" s="38" t="s">
        <v>281</v>
      </c>
      <c r="D305" s="38" t="s">
        <v>290</v>
      </c>
      <c r="E305" s="37" t="s">
        <v>86</v>
      </c>
      <c r="F305" s="37" t="s">
        <v>79</v>
      </c>
      <c r="G305" s="154" t="str">
        <f>VLOOKUP(D305:D430,'Catálogo de actividades'!B81:E304,4,FALSE)</f>
        <v>11.5</v>
      </c>
      <c r="H305" s="69">
        <v>44919</v>
      </c>
      <c r="I305" s="172">
        <v>44950</v>
      </c>
      <c r="J305" s="43"/>
      <c r="K305" s="44"/>
      <c r="L305" s="36">
        <f ca="1">IF(OR(AND(ISNUMBER(J305),ISBLANK(K305)),AND(ISBLANK(J305),ISBLANK(K305)),AND(ISNUMBER(J305),ISNUMBER(K305)),),IF(OR(AND(ISBLANK(J305),ISBLANK(K305)),AND(J305&gt;Fecha!$A$1,ISBLANK(K305))),1,IF(AND(NOT(ISBLANK(J305)),NOT(ISBLANK(K305)),K305&lt;=I305),2,IF(AND(NOT(ISBLANK(J305)),NOT(ISBLANK(K305)),K305&gt;I305),3,IF(AND(NOT(ISBLANK(J305)),ISBLANK(K305),J305&lt;=Fecha!$A$1,I305&gt;=Fecha!$A$1),4,IF(AND(NOT(ISBLANK(J305)),ISBLANK(K305),J305&lt;=Fecha!$A$1,I305&lt;Fecha!$A$1),5,0))))),"ERROR")</f>
        <v>1</v>
      </c>
      <c r="M305" s="36" t="str">
        <f t="shared" ca="1" si="1"/>
        <v>Por iniciar</v>
      </c>
      <c r="N305" s="38"/>
      <c r="O305" s="54"/>
      <c r="P305" s="40"/>
      <c r="Q305" s="40"/>
      <c r="R305" s="40"/>
      <c r="S305" s="41"/>
      <c r="T305" s="40"/>
      <c r="U305" s="42"/>
      <c r="V305" s="40"/>
      <c r="W305" s="40"/>
    </row>
    <row r="306" spans="1:23" ht="14.4" x14ac:dyDescent="0.3">
      <c r="A306" s="65">
        <v>2</v>
      </c>
      <c r="B306" s="66" t="s">
        <v>685</v>
      </c>
      <c r="C306" s="38" t="s">
        <v>281</v>
      </c>
      <c r="D306" s="38" t="s">
        <v>294</v>
      </c>
      <c r="E306" s="37" t="s">
        <v>86</v>
      </c>
      <c r="F306" s="37" t="s">
        <v>79</v>
      </c>
      <c r="G306" s="154" t="str">
        <f>VLOOKUP(D306:D430,'Catálogo de actividades'!B82:E305,4,FALSE)</f>
        <v>11.7</v>
      </c>
      <c r="H306" s="177">
        <v>44940</v>
      </c>
      <c r="I306" s="173">
        <v>44969</v>
      </c>
      <c r="J306" s="43"/>
      <c r="K306" s="44"/>
      <c r="L306" s="36">
        <f ca="1">IF(OR(AND(ISNUMBER(J306),ISBLANK(K306)),AND(ISBLANK(J306),ISBLANK(K306)),AND(ISNUMBER(J306),ISNUMBER(K306)),),IF(OR(AND(ISBLANK(J306),ISBLANK(K306)),AND(J306&gt;Fecha!$A$1,ISBLANK(K306))),1,IF(AND(NOT(ISBLANK(J306)),NOT(ISBLANK(K306)),K306&lt;=I306),2,IF(AND(NOT(ISBLANK(J306)),NOT(ISBLANK(K306)),K306&gt;I306),3,IF(AND(NOT(ISBLANK(J306)),ISBLANK(K306),J306&lt;=Fecha!$A$1,I306&gt;=Fecha!$A$1),4,IF(AND(NOT(ISBLANK(J306)),ISBLANK(K306),J306&lt;=Fecha!$A$1,I306&lt;Fecha!$A$1),5,0))))),"ERROR")</f>
        <v>1</v>
      </c>
      <c r="M306" s="36" t="str">
        <f t="shared" ca="1" si="1"/>
        <v>Por iniciar</v>
      </c>
      <c r="N306" s="38"/>
      <c r="O306" s="40"/>
      <c r="P306" s="40"/>
      <c r="Q306" s="40"/>
      <c r="R306" s="40"/>
      <c r="S306" s="41"/>
      <c r="T306" s="40"/>
      <c r="U306" s="42"/>
      <c r="V306" s="40"/>
      <c r="W306" s="40"/>
    </row>
    <row r="307" spans="1:23" ht="14.4" x14ac:dyDescent="0.3">
      <c r="A307" s="65">
        <v>2</v>
      </c>
      <c r="B307" s="66" t="s">
        <v>685</v>
      </c>
      <c r="C307" s="38" t="s">
        <v>281</v>
      </c>
      <c r="D307" s="38" t="s">
        <v>298</v>
      </c>
      <c r="E307" s="37" t="s">
        <v>86</v>
      </c>
      <c r="F307" s="37" t="s">
        <v>279</v>
      </c>
      <c r="G307" s="154" t="str">
        <f>VLOOKUP(D307:D430,'Catálogo de actividades'!B83:E306,4,FALSE)</f>
        <v>11.9</v>
      </c>
      <c r="H307" s="177">
        <v>45003</v>
      </c>
      <c r="I307" s="172">
        <v>45012</v>
      </c>
      <c r="J307" s="43"/>
      <c r="K307" s="44"/>
      <c r="L307" s="36">
        <f ca="1">IF(OR(AND(ISNUMBER(J307),ISBLANK(K307)),AND(ISBLANK(J307),ISBLANK(K307)),AND(ISNUMBER(J307),ISNUMBER(K307)),),IF(OR(AND(ISBLANK(J307),ISBLANK(K307)),AND(J307&gt;Fecha!$A$1,ISBLANK(K307))),1,IF(AND(NOT(ISBLANK(J307)),NOT(ISBLANK(K307)),K307&lt;=I307),2,IF(AND(NOT(ISBLANK(J307)),NOT(ISBLANK(K307)),K307&gt;I307),3,IF(AND(NOT(ISBLANK(J307)),ISBLANK(K307),J307&lt;=Fecha!$A$1,I307&gt;=Fecha!$A$1),4,IF(AND(NOT(ISBLANK(J307)),ISBLANK(K307),J307&lt;=Fecha!$A$1,I307&lt;Fecha!$A$1),5,0))))),"ERROR")</f>
        <v>1</v>
      </c>
      <c r="M307" s="36" t="str">
        <f t="shared" ca="1" si="1"/>
        <v>Por iniciar</v>
      </c>
      <c r="N307" s="38"/>
      <c r="O307" s="54"/>
      <c r="P307" s="40"/>
      <c r="Q307" s="40"/>
      <c r="R307" s="40"/>
      <c r="S307" s="41"/>
      <c r="T307" s="40"/>
      <c r="U307" s="42"/>
      <c r="V307" s="40"/>
      <c r="W307" s="40"/>
    </row>
    <row r="308" spans="1:23" ht="14.4" x14ac:dyDescent="0.3">
      <c r="A308" s="65">
        <v>2</v>
      </c>
      <c r="B308" s="66" t="s">
        <v>685</v>
      </c>
      <c r="C308" s="38" t="s">
        <v>281</v>
      </c>
      <c r="D308" s="38" t="s">
        <v>304</v>
      </c>
      <c r="E308" s="37" t="s">
        <v>86</v>
      </c>
      <c r="F308" s="37" t="s">
        <v>79</v>
      </c>
      <c r="G308" s="154" t="str">
        <f>VLOOKUP(D308:D430,'Catálogo de actividades'!B84:E307,4,FALSE)</f>
        <v>11.12</v>
      </c>
      <c r="H308" s="177">
        <v>45018</v>
      </c>
      <c r="I308" s="172">
        <v>45018</v>
      </c>
      <c r="J308" s="43"/>
      <c r="K308" s="44"/>
      <c r="L308" s="36">
        <f ca="1">IF(OR(AND(ISNUMBER(J308),ISBLANK(K308)),AND(ISBLANK(J308),ISBLANK(K308)),AND(ISNUMBER(J308),ISNUMBER(K308)),),IF(OR(AND(ISBLANK(J308),ISBLANK(K308)),AND(J308&gt;Fecha!$A$1,ISBLANK(K308))),1,IF(AND(NOT(ISBLANK(J308)),NOT(ISBLANK(K308)),K308&lt;=I308),2,IF(AND(NOT(ISBLANK(J308)),NOT(ISBLANK(K308)),K308&gt;I308),3,IF(AND(NOT(ISBLANK(J308)),ISBLANK(K308),J308&lt;=Fecha!$A$1,I308&gt;=Fecha!$A$1),4,IF(AND(NOT(ISBLANK(J308)),ISBLANK(K308),J308&lt;=Fecha!$A$1,I308&lt;Fecha!$A$1),5,0))))),"ERROR")</f>
        <v>1</v>
      </c>
      <c r="M308" s="36" t="str">
        <f t="shared" ca="1" si="1"/>
        <v>Por iniciar</v>
      </c>
      <c r="N308" s="38"/>
      <c r="O308" s="51"/>
      <c r="P308" s="40"/>
      <c r="Q308" s="40"/>
      <c r="R308" s="40"/>
      <c r="S308" s="41"/>
      <c r="T308" s="40"/>
      <c r="U308" s="42"/>
      <c r="V308" s="40"/>
      <c r="W308" s="40"/>
    </row>
    <row r="309" spans="1:23" ht="28.8" x14ac:dyDescent="0.3">
      <c r="A309" s="65">
        <v>2</v>
      </c>
      <c r="B309" s="66" t="s">
        <v>685</v>
      </c>
      <c r="C309" s="38" t="s">
        <v>281</v>
      </c>
      <c r="D309" s="38" t="s">
        <v>310</v>
      </c>
      <c r="E309" s="37" t="s">
        <v>86</v>
      </c>
      <c r="F309" s="37" t="s">
        <v>79</v>
      </c>
      <c r="G309" s="154" t="str">
        <f>VLOOKUP(D309:D430,'Catálogo de actividades'!B85:E308,4,FALSE)</f>
        <v>11.15</v>
      </c>
      <c r="H309" s="174">
        <v>44909</v>
      </c>
      <c r="I309" s="173">
        <v>44940</v>
      </c>
      <c r="J309" s="43"/>
      <c r="K309" s="44"/>
      <c r="L309" s="36">
        <f ca="1">IF(OR(AND(ISNUMBER(J309),ISBLANK(K309)),AND(ISBLANK(J309),ISBLANK(K309)),AND(ISNUMBER(J309),ISNUMBER(K309)),),IF(OR(AND(ISBLANK(J309),ISBLANK(K309)),AND(J309&gt;Fecha!$A$1,ISBLANK(K309))),1,IF(AND(NOT(ISBLANK(J309)),NOT(ISBLANK(K309)),K309&lt;=I309),2,IF(AND(NOT(ISBLANK(J309)),NOT(ISBLANK(K309)),K309&gt;I309),3,IF(AND(NOT(ISBLANK(J309)),ISBLANK(K309),J309&lt;=Fecha!$A$1,I309&gt;=Fecha!$A$1),4,IF(AND(NOT(ISBLANK(J309)),ISBLANK(K309),J309&lt;=Fecha!$A$1,I309&lt;Fecha!$A$1),5,0))))),"ERROR")</f>
        <v>1</v>
      </c>
      <c r="M309" s="36" t="str">
        <f t="shared" ca="1" si="1"/>
        <v>Por iniciar</v>
      </c>
      <c r="N309" s="38"/>
      <c r="O309" s="54"/>
      <c r="P309" s="40"/>
      <c r="Q309" s="40"/>
      <c r="R309" s="40"/>
      <c r="S309" s="41"/>
      <c r="T309" s="40"/>
      <c r="U309" s="42"/>
      <c r="V309" s="40"/>
      <c r="W309" s="40"/>
    </row>
    <row r="310" spans="1:23" ht="28.8" x14ac:dyDescent="0.3">
      <c r="A310" s="65">
        <v>2</v>
      </c>
      <c r="B310" s="66" t="s">
        <v>685</v>
      </c>
      <c r="C310" s="38" t="s">
        <v>281</v>
      </c>
      <c r="D310" s="38" t="s">
        <v>706</v>
      </c>
      <c r="E310" s="37" t="s">
        <v>86</v>
      </c>
      <c r="F310" s="37" t="s">
        <v>79</v>
      </c>
      <c r="G310" s="154" t="str">
        <f>VLOOKUP(D310:D430,'Catálogo de actividades'!B86:E309,4,FALSE)</f>
        <v>11.16</v>
      </c>
      <c r="H310" s="174">
        <v>44914</v>
      </c>
      <c r="I310" s="173">
        <v>44945</v>
      </c>
      <c r="J310" s="43"/>
      <c r="K310" s="44"/>
      <c r="L310" s="36">
        <f ca="1">IF(OR(AND(ISNUMBER(J310),ISBLANK(K310)),AND(ISBLANK(J310),ISBLANK(K310)),AND(ISNUMBER(J310),ISNUMBER(K310)),),IF(OR(AND(ISBLANK(J310),ISBLANK(K310)),AND(J310&gt;Fecha!$A$1,ISBLANK(K310))),1,IF(AND(NOT(ISBLANK(J310)),NOT(ISBLANK(K310)),K310&lt;=I310),2,IF(AND(NOT(ISBLANK(J310)),NOT(ISBLANK(K310)),K310&gt;I310),3,IF(AND(NOT(ISBLANK(J310)),ISBLANK(K310),J310&lt;=Fecha!$A$1,I310&gt;=Fecha!$A$1),4,IF(AND(NOT(ISBLANK(J310)),ISBLANK(K310),J310&lt;=Fecha!$A$1,I310&lt;Fecha!$A$1),5,0))))),"ERROR")</f>
        <v>1</v>
      </c>
      <c r="M310" s="36" t="str">
        <f t="shared" ca="1" si="1"/>
        <v>Por iniciar</v>
      </c>
      <c r="N310" s="40"/>
      <c r="O310" s="40"/>
      <c r="P310" s="40"/>
      <c r="Q310" s="40"/>
      <c r="R310" s="40"/>
      <c r="S310" s="41"/>
      <c r="T310" s="40"/>
      <c r="U310" s="42"/>
      <c r="V310" s="40"/>
      <c r="W310" s="40"/>
    </row>
    <row r="311" spans="1:23" ht="14.4" x14ac:dyDescent="0.3">
      <c r="A311" s="65">
        <v>2</v>
      </c>
      <c r="B311" s="66" t="s">
        <v>685</v>
      </c>
      <c r="C311" s="38" t="s">
        <v>281</v>
      </c>
      <c r="D311" s="38" t="s">
        <v>314</v>
      </c>
      <c r="E311" s="37" t="s">
        <v>86</v>
      </c>
      <c r="F311" s="37" t="s">
        <v>79</v>
      </c>
      <c r="G311" s="154" t="str">
        <f>VLOOKUP(D311:D430,'Catálogo de actividades'!B87:E310,4,FALSE)</f>
        <v>11.17</v>
      </c>
      <c r="H311" s="177">
        <v>45019</v>
      </c>
      <c r="I311" s="56">
        <v>45077</v>
      </c>
      <c r="J311" s="43"/>
      <c r="K311" s="44"/>
      <c r="L311" s="36">
        <f ca="1">IF(OR(AND(ISNUMBER(J311),ISBLANK(K311)),AND(ISBLANK(J311),ISBLANK(K311)),AND(ISNUMBER(J311),ISNUMBER(K311)),),IF(OR(AND(ISBLANK(J311),ISBLANK(K311)),AND(J311&gt;Fecha!$A$1,ISBLANK(K311))),1,IF(AND(NOT(ISBLANK(J311)),NOT(ISBLANK(K311)),K311&lt;=I311),2,IF(AND(NOT(ISBLANK(J311)),NOT(ISBLANK(K311)),K311&gt;I311),3,IF(AND(NOT(ISBLANK(J311)),ISBLANK(K311),J311&lt;=Fecha!$A$1,I311&gt;=Fecha!$A$1),4,IF(AND(NOT(ISBLANK(J311)),ISBLANK(K311),J311&lt;=Fecha!$A$1,I311&lt;Fecha!$A$1),5,0))))),"ERROR")</f>
        <v>1</v>
      </c>
      <c r="M311" s="36" t="str">
        <f t="shared" ca="1" si="1"/>
        <v>Por iniciar</v>
      </c>
      <c r="N311" s="38"/>
      <c r="O311" s="40"/>
      <c r="P311" s="40"/>
      <c r="Q311" s="40"/>
      <c r="R311" s="40"/>
      <c r="S311" s="41"/>
      <c r="T311" s="40"/>
      <c r="U311" s="42"/>
      <c r="V311" s="40"/>
      <c r="W311" s="40"/>
    </row>
    <row r="312" spans="1:23" ht="72.75" customHeight="1" x14ac:dyDescent="0.3">
      <c r="A312" s="65">
        <v>2</v>
      </c>
      <c r="B312" s="66" t="s">
        <v>685</v>
      </c>
      <c r="C312" s="32" t="s">
        <v>318</v>
      </c>
      <c r="D312" s="33" t="s">
        <v>319</v>
      </c>
      <c r="E312" s="55" t="s">
        <v>86</v>
      </c>
      <c r="F312" s="55" t="s">
        <v>79</v>
      </c>
      <c r="G312" s="154" t="str">
        <f>VLOOKUP(D312:D431,'Catálogo de actividades'!B88:E311,4,FALSE)</f>
        <v>12.1</v>
      </c>
      <c r="H312" s="177">
        <v>44816</v>
      </c>
      <c r="I312" s="56">
        <v>44816</v>
      </c>
      <c r="J312" s="172">
        <v>44816</v>
      </c>
      <c r="K312" s="44">
        <v>44816</v>
      </c>
      <c r="L312" s="36">
        <f ca="1">IF(OR(AND(ISNUMBER(J312),ISBLANK(K312)),AND(ISBLANK(J312),ISBLANK(K312)),AND(ISNUMBER(J312),ISNUMBER(K312)),),IF(OR(AND(ISBLANK(J312),ISBLANK(K312)),AND(J312&gt;Fecha!$A$1,ISBLANK(K312))),1,IF(AND(NOT(ISBLANK(J312)),NOT(ISBLANK(K312)),K312&lt;=I312),2,IF(AND(NOT(ISBLANK(J312)),NOT(ISBLANK(K312)),K312&gt;I312),3,IF(AND(NOT(ISBLANK(J312)),ISBLANK(K312),J312&lt;=Fecha!$A$1,I312&gt;=Fecha!$A$1),4,IF(AND(NOT(ISBLANK(J312)),ISBLANK(K312),J312&lt;=Fecha!$A$1,I312&lt;Fecha!$A$1),5,0))))),"ERROR")</f>
        <v>2</v>
      </c>
      <c r="M312" s="37" t="str">
        <f t="shared" ca="1" si="1"/>
        <v>Concluida dentro de plazo</v>
      </c>
      <c r="N312" s="38" t="s">
        <v>707</v>
      </c>
      <c r="O312" s="39" t="s">
        <v>708</v>
      </c>
      <c r="P312" s="40"/>
      <c r="Q312" s="40"/>
      <c r="R312" s="40"/>
      <c r="S312" s="41"/>
      <c r="T312" s="40"/>
      <c r="U312" s="42"/>
      <c r="V312" s="40"/>
      <c r="W312" s="40"/>
    </row>
    <row r="313" spans="1:23" ht="50.25" customHeight="1" x14ac:dyDescent="0.3">
      <c r="A313" s="65">
        <v>2</v>
      </c>
      <c r="B313" s="66" t="s">
        <v>685</v>
      </c>
      <c r="C313" s="32" t="s">
        <v>318</v>
      </c>
      <c r="D313" s="33" t="s">
        <v>321</v>
      </c>
      <c r="E313" s="55" t="s">
        <v>86</v>
      </c>
      <c r="F313" s="55" t="s">
        <v>79</v>
      </c>
      <c r="G313" s="154" t="str">
        <f>VLOOKUP(D313:D432,'Catálogo de actividades'!B89:E312,4,FALSE)</f>
        <v>12.2</v>
      </c>
      <c r="H313" s="177">
        <v>44816</v>
      </c>
      <c r="I313" s="56">
        <v>44816</v>
      </c>
      <c r="J313" s="172">
        <v>44816</v>
      </c>
      <c r="K313" s="43">
        <v>44816</v>
      </c>
      <c r="L313" s="36">
        <f ca="1">IF(OR(AND(ISNUMBER(J313),ISBLANK(K313)),AND(ISBLANK(J313),ISBLANK(K313)),AND(ISNUMBER(J313),ISNUMBER(K313)),),IF(OR(AND(ISBLANK(J313),ISBLANK(K313)),AND(J313&gt;Fecha!$A$1,ISBLANK(K313))),1,IF(AND(NOT(ISBLANK(J313)),NOT(ISBLANK(K313)),K313&lt;=I313),2,IF(AND(NOT(ISBLANK(J313)),NOT(ISBLANK(K313)),K313&gt;I313),3,IF(AND(NOT(ISBLANK(J313)),ISBLANK(K313),J313&lt;=Fecha!$A$1,I313&gt;=Fecha!$A$1),4,IF(AND(NOT(ISBLANK(J313)),ISBLANK(K313),J313&lt;=Fecha!$A$1,I313&lt;Fecha!$A$1),5,0))))),"ERROR")</f>
        <v>2</v>
      </c>
      <c r="M313" s="37" t="str">
        <f t="shared" ca="1" si="1"/>
        <v>Concluida dentro de plazo</v>
      </c>
      <c r="N313" s="38" t="s">
        <v>709</v>
      </c>
      <c r="O313" s="39" t="s">
        <v>708</v>
      </c>
      <c r="P313" s="38"/>
      <c r="Q313" s="40"/>
      <c r="R313" s="40"/>
      <c r="S313" s="41"/>
      <c r="T313" s="40"/>
      <c r="U313" s="42"/>
      <c r="V313" s="40"/>
      <c r="W313" s="40"/>
    </row>
    <row r="314" spans="1:23" ht="28.8" x14ac:dyDescent="0.3">
      <c r="A314" s="65">
        <v>2</v>
      </c>
      <c r="B314" s="66" t="s">
        <v>685</v>
      </c>
      <c r="C314" s="32" t="s">
        <v>318</v>
      </c>
      <c r="D314" s="33" t="s">
        <v>323</v>
      </c>
      <c r="E314" s="55" t="s">
        <v>86</v>
      </c>
      <c r="F314" s="55" t="s">
        <v>79</v>
      </c>
      <c r="G314" s="154" t="str">
        <f>VLOOKUP(D314:D433,'Catálogo de actividades'!B90:E313,4,FALSE)</f>
        <v>12.3</v>
      </c>
      <c r="H314" s="177">
        <v>44866</v>
      </c>
      <c r="I314" s="56">
        <v>45082</v>
      </c>
      <c r="J314" s="172">
        <v>44866</v>
      </c>
      <c r="K314" s="43"/>
      <c r="L314" s="36">
        <f ca="1">IF(OR(AND(ISNUMBER(J314),ISBLANK(K314)),AND(ISBLANK(J314),ISBLANK(K314)),AND(ISNUMBER(J314),ISNUMBER(K314)),),IF(OR(AND(ISBLANK(J314),ISBLANK(K314)),AND(J314&gt;Fecha!$A$1,ISBLANK(K314))),1,IF(AND(NOT(ISBLANK(J314)),NOT(ISBLANK(K314)),K314&lt;=I314),2,IF(AND(NOT(ISBLANK(J314)),NOT(ISBLANK(K314)),K314&gt;I314),3,IF(AND(NOT(ISBLANK(J314)),ISBLANK(K314),J314&lt;=Fecha!$A$1,I314&gt;=Fecha!$A$1),4,IF(AND(NOT(ISBLANK(J314)),ISBLANK(K314),J314&lt;=Fecha!$A$1,I314&lt;Fecha!$A$1),5,0))))),"ERROR")</f>
        <v>4</v>
      </c>
      <c r="M314" s="37" t="str">
        <f t="shared" ca="1" si="1"/>
        <v>En proceso dentro de plazo</v>
      </c>
      <c r="N314" s="38" t="s">
        <v>710</v>
      </c>
      <c r="O314" s="40"/>
      <c r="P314" s="40"/>
      <c r="Q314" s="40"/>
      <c r="R314" s="40"/>
      <c r="S314" s="41"/>
      <c r="T314" s="40"/>
      <c r="U314" s="42"/>
      <c r="V314" s="40"/>
      <c r="W314" s="40"/>
    </row>
    <row r="315" spans="1:23" ht="57.6" x14ac:dyDescent="0.3">
      <c r="A315" s="65">
        <v>2</v>
      </c>
      <c r="B315" s="66" t="s">
        <v>685</v>
      </c>
      <c r="C315" s="32" t="s">
        <v>318</v>
      </c>
      <c r="D315" s="33" t="s">
        <v>325</v>
      </c>
      <c r="E315" s="55" t="s">
        <v>86</v>
      </c>
      <c r="F315" s="55" t="s">
        <v>79</v>
      </c>
      <c r="G315" s="154" t="str">
        <f>VLOOKUP(D315:D434,'Catálogo de actividades'!B91:E314,4,FALSE)</f>
        <v>12.4</v>
      </c>
      <c r="H315" s="177">
        <v>44835</v>
      </c>
      <c r="I315" s="56">
        <v>44838</v>
      </c>
      <c r="J315" s="172">
        <v>44835</v>
      </c>
      <c r="K315" s="43">
        <v>44837</v>
      </c>
      <c r="L315" s="36">
        <f ca="1">IF(OR(AND(ISNUMBER(J315),ISBLANK(K315)),AND(ISBLANK(J315),ISBLANK(K315)),AND(ISNUMBER(J315),ISNUMBER(K315)),),IF(OR(AND(ISBLANK(J315),ISBLANK(K315)),AND(J315&gt;Fecha!$A$1,ISBLANK(K315))),1,IF(AND(NOT(ISBLANK(J315)),NOT(ISBLANK(K315)),K315&lt;=I315),2,IF(AND(NOT(ISBLANK(J315)),NOT(ISBLANK(K315)),K315&gt;I315),3,IF(AND(NOT(ISBLANK(J315)),ISBLANK(K315),J315&lt;=Fecha!$A$1,I315&gt;=Fecha!$A$1),4,IF(AND(NOT(ISBLANK(J315)),ISBLANK(K315),J315&lt;=Fecha!$A$1,I315&lt;Fecha!$A$1),5,0))))),"ERROR")</f>
        <v>2</v>
      </c>
      <c r="M315" s="36" t="str">
        <f t="shared" ca="1" si="1"/>
        <v>Concluida dentro de plazo</v>
      </c>
      <c r="N315" s="38" t="s">
        <v>711</v>
      </c>
      <c r="O315" s="168" t="s">
        <v>712</v>
      </c>
      <c r="P315" s="40"/>
      <c r="Q315" s="40"/>
      <c r="R315" s="40"/>
      <c r="S315" s="41"/>
      <c r="T315" s="40"/>
      <c r="U315" s="42"/>
      <c r="V315" s="40"/>
      <c r="W315" s="40"/>
    </row>
    <row r="316" spans="1:23" ht="28.8" x14ac:dyDescent="0.3">
      <c r="A316" s="65">
        <v>2</v>
      </c>
      <c r="B316" s="66" t="s">
        <v>685</v>
      </c>
      <c r="C316" s="32" t="s">
        <v>318</v>
      </c>
      <c r="D316" s="33" t="s">
        <v>327</v>
      </c>
      <c r="E316" s="55" t="s">
        <v>86</v>
      </c>
      <c r="F316" s="55" t="s">
        <v>79</v>
      </c>
      <c r="G316" s="154" t="str">
        <f>VLOOKUP(D316:D435,'Catálogo de actividades'!B92:E315,4,FALSE)</f>
        <v>12.5</v>
      </c>
      <c r="H316" s="177">
        <v>44866</v>
      </c>
      <c r="I316" s="56">
        <v>44869</v>
      </c>
      <c r="J316" s="172">
        <v>44866</v>
      </c>
      <c r="K316" s="43">
        <v>44869</v>
      </c>
      <c r="L316" s="36">
        <f ca="1">IF(OR(AND(ISNUMBER(J316),ISBLANK(K316)),AND(ISBLANK(J316),ISBLANK(K316)),AND(ISNUMBER(J316),ISNUMBER(K316)),),IF(OR(AND(ISBLANK(J316),ISBLANK(K316)),AND(J316&gt;Fecha!$A$1,ISBLANK(K316))),1,IF(AND(NOT(ISBLANK(J316)),NOT(ISBLANK(K316)),K316&lt;=I316),2,IF(AND(NOT(ISBLANK(J316)),NOT(ISBLANK(K316)),K316&gt;I316),3,IF(AND(NOT(ISBLANK(J316)),ISBLANK(K316),J316&lt;=Fecha!$A$1,I316&gt;=Fecha!$A$1),4,IF(AND(NOT(ISBLANK(J316)),ISBLANK(K316),J316&lt;=Fecha!$A$1,I316&lt;Fecha!$A$1),5,0))))),"ERROR")</f>
        <v>2</v>
      </c>
      <c r="M316" s="37" t="str">
        <f t="shared" ca="1" si="1"/>
        <v>Concluida dentro de plazo</v>
      </c>
      <c r="N316" s="38" t="s">
        <v>713</v>
      </c>
      <c r="O316" s="38"/>
      <c r="P316" s="40"/>
      <c r="Q316" s="40"/>
      <c r="R316" s="40"/>
      <c r="S316" s="41"/>
      <c r="T316" s="40"/>
      <c r="U316" s="42"/>
      <c r="V316" s="40"/>
      <c r="W316" s="40"/>
    </row>
    <row r="317" spans="1:23" ht="28.8" x14ac:dyDescent="0.3">
      <c r="A317" s="65">
        <v>2</v>
      </c>
      <c r="B317" s="66" t="s">
        <v>685</v>
      </c>
      <c r="C317" s="32" t="s">
        <v>318</v>
      </c>
      <c r="D317" s="33" t="s">
        <v>329</v>
      </c>
      <c r="E317" s="55" t="s">
        <v>86</v>
      </c>
      <c r="F317" s="55" t="s">
        <v>79</v>
      </c>
      <c r="G317" s="154" t="str">
        <f>VLOOKUP(D317:D436,'Catálogo de actividades'!B93:E316,4,FALSE)</f>
        <v>12.6</v>
      </c>
      <c r="H317" s="177">
        <v>44927</v>
      </c>
      <c r="I317" s="56">
        <v>44930</v>
      </c>
      <c r="J317" s="43"/>
      <c r="K317" s="43"/>
      <c r="L317" s="36">
        <f ca="1">IF(OR(AND(ISNUMBER(J317),ISBLANK(K317)),AND(ISBLANK(J317),ISBLANK(K317)),AND(ISNUMBER(J317),ISNUMBER(K317)),),IF(OR(AND(ISBLANK(J317),ISBLANK(K317)),AND(J317&gt;Fecha!$A$1,ISBLANK(K317))),1,IF(AND(NOT(ISBLANK(J317)),NOT(ISBLANK(K317)),K317&lt;=I317),2,IF(AND(NOT(ISBLANK(J317)),NOT(ISBLANK(K317)),K317&gt;I317),3,IF(AND(NOT(ISBLANK(J317)),ISBLANK(K317),J317&lt;=Fecha!$A$1,I317&gt;=Fecha!$A$1),4,IF(AND(NOT(ISBLANK(J317)),ISBLANK(K317),J317&lt;=Fecha!$A$1,I317&lt;Fecha!$A$1),5,0))))),"ERROR")</f>
        <v>1</v>
      </c>
      <c r="M317" s="36" t="str">
        <f t="shared" ca="1" si="1"/>
        <v>Por iniciar</v>
      </c>
      <c r="N317" s="38"/>
      <c r="O317" s="54"/>
      <c r="P317" s="40"/>
      <c r="Q317" s="40"/>
      <c r="R317" s="40"/>
      <c r="S317" s="41"/>
      <c r="T317" s="40"/>
      <c r="U317" s="42"/>
      <c r="V317" s="40"/>
      <c r="W317" s="40"/>
    </row>
    <row r="318" spans="1:23" ht="28.8" x14ac:dyDescent="0.3">
      <c r="A318" s="65">
        <v>2</v>
      </c>
      <c r="B318" s="66" t="s">
        <v>685</v>
      </c>
      <c r="C318" s="32" t="s">
        <v>318</v>
      </c>
      <c r="D318" s="33" t="s">
        <v>331</v>
      </c>
      <c r="E318" s="55" t="s">
        <v>86</v>
      </c>
      <c r="F318" s="55" t="s">
        <v>79</v>
      </c>
      <c r="G318" s="154" t="str">
        <f>VLOOKUP(D318:D437,'Catálogo de actividades'!B94:E317,4,FALSE)</f>
        <v>12.7</v>
      </c>
      <c r="H318" s="177">
        <v>45014</v>
      </c>
      <c r="I318" s="56">
        <v>45018</v>
      </c>
      <c r="J318" s="43"/>
      <c r="K318" s="44"/>
      <c r="L318" s="36">
        <f ca="1">IF(OR(AND(ISNUMBER(J318),ISBLANK(K318)),AND(ISBLANK(J318),ISBLANK(K318)),AND(ISNUMBER(J318),ISNUMBER(K318)),),IF(OR(AND(ISBLANK(J318),ISBLANK(K318)),AND(J318&gt;Fecha!$A$1,ISBLANK(K318))),1,IF(AND(NOT(ISBLANK(J318)),NOT(ISBLANK(K318)),K318&lt;=I318),2,IF(AND(NOT(ISBLANK(J318)),NOT(ISBLANK(K318)),K318&gt;I318),3,IF(AND(NOT(ISBLANK(J318)),ISBLANK(K318),J318&lt;=Fecha!$A$1,I318&gt;=Fecha!$A$1),4,IF(AND(NOT(ISBLANK(J318)),ISBLANK(K318),J318&lt;=Fecha!$A$1,I318&lt;Fecha!$A$1),5,0))))),"ERROR")</f>
        <v>1</v>
      </c>
      <c r="M318" s="36" t="str">
        <f t="shared" ca="1" si="1"/>
        <v>Por iniciar</v>
      </c>
      <c r="N318" s="38"/>
      <c r="O318" s="40"/>
      <c r="P318" s="40"/>
      <c r="Q318" s="40"/>
      <c r="R318" s="40"/>
      <c r="S318" s="41"/>
      <c r="T318" s="40"/>
      <c r="U318" s="42"/>
      <c r="V318" s="40"/>
      <c r="W318" s="40"/>
    </row>
    <row r="319" spans="1:23" ht="28.8" x14ac:dyDescent="0.3">
      <c r="A319" s="65">
        <v>2</v>
      </c>
      <c r="B319" s="66" t="s">
        <v>685</v>
      </c>
      <c r="C319" s="32" t="s">
        <v>318</v>
      </c>
      <c r="D319" s="33" t="s">
        <v>333</v>
      </c>
      <c r="E319" s="55" t="s">
        <v>86</v>
      </c>
      <c r="F319" s="55" t="s">
        <v>279</v>
      </c>
      <c r="G319" s="154" t="str">
        <f>VLOOKUP(D319:D438,'Catálogo de actividades'!B95:E318,4,FALSE)</f>
        <v>12.8</v>
      </c>
      <c r="H319" s="177">
        <v>45018</v>
      </c>
      <c r="I319" s="56">
        <v>45082</v>
      </c>
      <c r="J319" s="43"/>
      <c r="K319" s="44"/>
      <c r="L319" s="36">
        <f ca="1">IF(OR(AND(ISNUMBER(J319),ISBLANK(K319)),AND(ISBLANK(J319),ISBLANK(K319)),AND(ISNUMBER(J319),ISNUMBER(K319)),),IF(OR(AND(ISBLANK(J319),ISBLANK(K319)),AND(J319&gt;Fecha!$A$1,ISBLANK(K319))),1,IF(AND(NOT(ISBLANK(J319)),NOT(ISBLANK(K319)),K319&lt;=I319),2,IF(AND(NOT(ISBLANK(J319)),NOT(ISBLANK(K319)),K319&gt;I319),3,IF(AND(NOT(ISBLANK(J319)),ISBLANK(K319),J319&lt;=Fecha!$A$1,I319&gt;=Fecha!$A$1),4,IF(AND(NOT(ISBLANK(J319)),ISBLANK(K319),J319&lt;=Fecha!$A$1,I319&lt;Fecha!$A$1),5,0))))),"ERROR")</f>
        <v>1</v>
      </c>
      <c r="M319" s="36" t="str">
        <f t="shared" ca="1" si="1"/>
        <v>Por iniciar</v>
      </c>
      <c r="N319" s="38"/>
      <c r="O319" s="51"/>
      <c r="P319" s="40"/>
      <c r="Q319" s="40"/>
      <c r="R319" s="40"/>
      <c r="S319" s="41"/>
      <c r="T319" s="40"/>
      <c r="U319" s="42"/>
      <c r="V319" s="40"/>
      <c r="W319" s="40"/>
    </row>
    <row r="320" spans="1:23" ht="43.2" x14ac:dyDescent="0.3">
      <c r="A320" s="65">
        <v>2</v>
      </c>
      <c r="B320" s="66" t="s">
        <v>685</v>
      </c>
      <c r="C320" s="32" t="s">
        <v>318</v>
      </c>
      <c r="D320" s="33" t="s">
        <v>335</v>
      </c>
      <c r="E320" s="55" t="s">
        <v>86</v>
      </c>
      <c r="F320" s="55" t="s">
        <v>79</v>
      </c>
      <c r="G320" s="154" t="str">
        <f>VLOOKUP(D320:D440,'Catálogo de actividades'!B97:E320,4,FALSE)</f>
        <v>12.9</v>
      </c>
      <c r="H320" s="177">
        <v>44958</v>
      </c>
      <c r="I320" s="56">
        <v>44961</v>
      </c>
      <c r="J320" s="43"/>
      <c r="K320" s="44"/>
      <c r="L320" s="36">
        <f ca="1">IF(OR(AND(ISNUMBER(J320),ISBLANK(K320)),AND(ISBLANK(J320),ISBLANK(K320)),AND(ISNUMBER(J320),ISNUMBER(K320)),),IF(OR(AND(ISBLANK(J320),ISBLANK(K320)),AND(J320&gt;Fecha!$A$1,ISBLANK(K320))),1,IF(AND(NOT(ISBLANK(J320)),NOT(ISBLANK(K320)),K320&lt;=I320),2,IF(AND(NOT(ISBLANK(J320)),NOT(ISBLANK(K320)),K320&gt;I320),3,IF(AND(NOT(ISBLANK(J320)),ISBLANK(K320),J320&lt;=Fecha!$A$1,I320&gt;=Fecha!$A$1),4,IF(AND(NOT(ISBLANK(J320)),ISBLANK(K320),J320&lt;=Fecha!$A$1,I320&lt;Fecha!$A$1),5,0))))),"ERROR")</f>
        <v>1</v>
      </c>
      <c r="M320" s="36" t="str">
        <f t="shared" ca="1" si="1"/>
        <v>Por iniciar</v>
      </c>
      <c r="N320" s="38"/>
      <c r="O320" s="51"/>
      <c r="P320" s="40"/>
      <c r="Q320" s="40"/>
      <c r="R320" s="40"/>
      <c r="S320" s="41"/>
      <c r="T320" s="40"/>
      <c r="U320" s="42"/>
      <c r="V320" s="40"/>
      <c r="W320" s="40"/>
    </row>
    <row r="321" spans="1:23" ht="28.8" x14ac:dyDescent="0.3">
      <c r="A321" s="65">
        <v>2</v>
      </c>
      <c r="B321" s="66" t="s">
        <v>685</v>
      </c>
      <c r="C321" s="32" t="s">
        <v>318</v>
      </c>
      <c r="D321" s="33" t="s">
        <v>337</v>
      </c>
      <c r="E321" s="55" t="s">
        <v>86</v>
      </c>
      <c r="F321" s="55" t="s">
        <v>79</v>
      </c>
      <c r="G321" s="154" t="str">
        <f>VLOOKUP(D321:D441,'Catálogo de actividades'!B98:E321,4,FALSE)</f>
        <v>12.10</v>
      </c>
      <c r="H321" s="177">
        <v>44927</v>
      </c>
      <c r="I321" s="56">
        <v>45020</v>
      </c>
      <c r="J321" s="43"/>
      <c r="K321" s="44"/>
      <c r="L321" s="36">
        <f ca="1">IF(OR(AND(ISNUMBER(J321),ISBLANK(K321)),AND(ISBLANK(J321),ISBLANK(K321)),AND(ISNUMBER(J321),ISNUMBER(K321)),),IF(OR(AND(ISBLANK(J321),ISBLANK(K321)),AND(J321&gt;Fecha!$A$1,ISBLANK(K321))),1,IF(AND(NOT(ISBLANK(J321)),NOT(ISBLANK(K321)),K321&lt;=I321),2,IF(AND(NOT(ISBLANK(J321)),NOT(ISBLANK(K321)),K321&gt;I321),3,IF(AND(NOT(ISBLANK(J321)),ISBLANK(K321),J321&lt;=Fecha!$A$1,I321&gt;=Fecha!$A$1),4,IF(AND(NOT(ISBLANK(J321)),ISBLANK(K321),J321&lt;=Fecha!$A$1,I321&lt;Fecha!$A$1),5,0))))),"ERROR")</f>
        <v>1</v>
      </c>
      <c r="M321" s="36" t="str">
        <f t="shared" ca="1" si="1"/>
        <v>Por iniciar</v>
      </c>
      <c r="N321" s="38"/>
      <c r="O321" s="54"/>
      <c r="P321" s="40"/>
      <c r="Q321" s="40"/>
      <c r="R321" s="40"/>
      <c r="S321" s="41"/>
      <c r="T321" s="40"/>
      <c r="U321" s="42"/>
      <c r="V321" s="40"/>
      <c r="W321" s="40"/>
    </row>
    <row r="322" spans="1:23" ht="43.2" x14ac:dyDescent="0.3">
      <c r="A322" s="65">
        <v>2</v>
      </c>
      <c r="B322" s="66" t="s">
        <v>685</v>
      </c>
      <c r="C322" s="32" t="s">
        <v>318</v>
      </c>
      <c r="D322" s="33" t="s">
        <v>339</v>
      </c>
      <c r="E322" s="55" t="s">
        <v>86</v>
      </c>
      <c r="F322" s="55" t="s">
        <v>79</v>
      </c>
      <c r="G322" s="154" t="str">
        <f>VLOOKUP(D322:D442,'Catálogo de actividades'!B99:E322,4,FALSE)</f>
        <v>12.11</v>
      </c>
      <c r="H322" s="177">
        <v>44962</v>
      </c>
      <c r="I322" s="56">
        <v>45011</v>
      </c>
      <c r="J322" s="43"/>
      <c r="K322" s="44"/>
      <c r="L322" s="36">
        <f ca="1">IF(OR(AND(ISNUMBER(J322),ISBLANK(K322)),AND(ISBLANK(J322),ISBLANK(K322)),AND(ISNUMBER(J322),ISNUMBER(K322)),),IF(OR(AND(ISBLANK(J322),ISBLANK(K322)),AND(J322&gt;Fecha!$A$1,ISBLANK(K322))),1,IF(AND(NOT(ISBLANK(J322)),NOT(ISBLANK(K322)),K322&lt;=I322),2,IF(AND(NOT(ISBLANK(J322)),NOT(ISBLANK(K322)),K322&gt;I322),3,IF(AND(NOT(ISBLANK(J322)),ISBLANK(K322),J322&lt;=Fecha!$A$1,I322&gt;=Fecha!$A$1),4,IF(AND(NOT(ISBLANK(J322)),ISBLANK(K322),J322&lt;=Fecha!$A$1,I322&lt;Fecha!$A$1),5,0))))),"ERROR")</f>
        <v>1</v>
      </c>
      <c r="M322" s="36" t="str">
        <f t="shared" ca="1" si="1"/>
        <v>Por iniciar</v>
      </c>
      <c r="N322" s="38"/>
      <c r="O322" s="40"/>
      <c r="P322" s="40"/>
      <c r="Q322" s="40"/>
      <c r="R322" s="40"/>
      <c r="S322" s="41"/>
      <c r="T322" s="40"/>
      <c r="U322" s="42"/>
      <c r="V322" s="40"/>
      <c r="W322" s="40"/>
    </row>
    <row r="323" spans="1:23" ht="43.2" x14ac:dyDescent="0.3">
      <c r="A323" s="65">
        <v>2</v>
      </c>
      <c r="B323" s="66" t="s">
        <v>685</v>
      </c>
      <c r="C323" s="32" t="s">
        <v>318</v>
      </c>
      <c r="D323" s="33" t="s">
        <v>341</v>
      </c>
      <c r="E323" s="55" t="s">
        <v>86</v>
      </c>
      <c r="F323" s="55" t="s">
        <v>79</v>
      </c>
      <c r="G323" s="154" t="str">
        <f>VLOOKUP(D323:D443,'Catálogo de actividades'!B100:E323,4,FALSE)</f>
        <v>12.12</v>
      </c>
      <c r="H323" s="48">
        <v>45042</v>
      </c>
      <c r="I323" s="35">
        <v>45042</v>
      </c>
      <c r="J323" s="43"/>
      <c r="K323" s="44"/>
      <c r="L323" s="36">
        <f ca="1">IF(OR(AND(ISNUMBER(J323),ISBLANK(K323)),AND(ISBLANK(J323),ISBLANK(K323)),AND(ISNUMBER(J323),ISNUMBER(K323)),),IF(OR(AND(ISBLANK(J323),ISBLANK(K323)),AND(J323&gt;Fecha!$A$1,ISBLANK(K323))),1,IF(AND(NOT(ISBLANK(J323)),NOT(ISBLANK(K323)),K323&lt;=I323),2,IF(AND(NOT(ISBLANK(J323)),NOT(ISBLANK(K323)),K323&gt;I323),3,IF(AND(NOT(ISBLANK(J323)),ISBLANK(K323),J323&lt;=Fecha!$A$1,I323&gt;=Fecha!$A$1),4,IF(AND(NOT(ISBLANK(J323)),ISBLANK(K323),J323&lt;=Fecha!$A$1,I323&lt;Fecha!$A$1),5,0))))),"ERROR")</f>
        <v>1</v>
      </c>
      <c r="M323" s="36" t="str">
        <f t="shared" ca="1" si="1"/>
        <v>Por iniciar</v>
      </c>
      <c r="N323" s="38"/>
      <c r="O323" s="51"/>
      <c r="P323" s="40"/>
      <c r="Q323" s="40"/>
      <c r="R323" s="40"/>
      <c r="S323" s="41"/>
      <c r="T323" s="40"/>
      <c r="U323" s="42"/>
      <c r="V323" s="40"/>
      <c r="W323" s="40"/>
    </row>
    <row r="324" spans="1:23" ht="28.8" x14ac:dyDescent="0.3">
      <c r="A324" s="65">
        <v>2</v>
      </c>
      <c r="B324" s="66" t="s">
        <v>685</v>
      </c>
      <c r="C324" s="32" t="s">
        <v>318</v>
      </c>
      <c r="D324" s="33" t="s">
        <v>343</v>
      </c>
      <c r="E324" s="55" t="s">
        <v>86</v>
      </c>
      <c r="F324" s="55" t="s">
        <v>344</v>
      </c>
      <c r="G324" s="154" t="str">
        <f>VLOOKUP(D324:D444,'Catálogo de actividades'!B101:E324,4,FALSE)</f>
        <v>12.13</v>
      </c>
      <c r="H324" s="48">
        <v>45043</v>
      </c>
      <c r="I324" s="35">
        <v>45043</v>
      </c>
      <c r="J324" s="43"/>
      <c r="K324" s="44"/>
      <c r="L324" s="36">
        <f ca="1">IF(OR(AND(ISNUMBER(J324),ISBLANK(K324)),AND(ISBLANK(J324),ISBLANK(K324)),AND(ISNUMBER(J324),ISNUMBER(K324)),),IF(OR(AND(ISBLANK(J324),ISBLANK(K324)),AND(J324&gt;Fecha!$A$1,ISBLANK(K324))),1,IF(AND(NOT(ISBLANK(J324)),NOT(ISBLANK(K324)),K324&lt;=I324),2,IF(AND(NOT(ISBLANK(J324)),NOT(ISBLANK(K324)),K324&gt;I324),3,IF(AND(NOT(ISBLANK(J324)),ISBLANK(K324),J324&lt;=Fecha!$A$1,I324&gt;=Fecha!$A$1),4,IF(AND(NOT(ISBLANK(J324)),ISBLANK(K324),J324&lt;=Fecha!$A$1,I324&lt;Fecha!$A$1),5,0))))),"ERROR")</f>
        <v>1</v>
      </c>
      <c r="M324" s="36" t="str">
        <f t="shared" ca="1" si="1"/>
        <v>Por iniciar</v>
      </c>
      <c r="N324" s="38"/>
      <c r="O324" s="54"/>
      <c r="P324" s="40"/>
      <c r="Q324" s="40"/>
      <c r="R324" s="40"/>
      <c r="S324" s="41"/>
      <c r="T324" s="40"/>
      <c r="U324" s="42"/>
      <c r="V324" s="40"/>
      <c r="W324" s="40"/>
    </row>
    <row r="325" spans="1:23" ht="43.2" x14ac:dyDescent="0.3">
      <c r="A325" s="65">
        <v>2</v>
      </c>
      <c r="B325" s="66" t="s">
        <v>685</v>
      </c>
      <c r="C325" s="32" t="s">
        <v>318</v>
      </c>
      <c r="D325" s="33" t="s">
        <v>346</v>
      </c>
      <c r="E325" s="55" t="s">
        <v>86</v>
      </c>
      <c r="F325" s="55" t="s">
        <v>79</v>
      </c>
      <c r="G325" s="154" t="str">
        <f>VLOOKUP(D325:D445,'Catálogo de actividades'!B102:E325,4,FALSE)</f>
        <v>12.14</v>
      </c>
      <c r="H325" s="48">
        <v>45075</v>
      </c>
      <c r="I325" s="35">
        <v>45075</v>
      </c>
      <c r="J325" s="43"/>
      <c r="K325" s="44"/>
      <c r="L325" s="36">
        <f ca="1">IF(OR(AND(ISNUMBER(J325),ISBLANK(K325)),AND(ISBLANK(J325),ISBLANK(K325)),AND(ISNUMBER(J325),ISNUMBER(K325)),),IF(OR(AND(ISBLANK(J325),ISBLANK(K325)),AND(J325&gt;Fecha!$A$1,ISBLANK(K325))),1,IF(AND(NOT(ISBLANK(J325)),NOT(ISBLANK(K325)),K325&lt;=I325),2,IF(AND(NOT(ISBLANK(J325)),NOT(ISBLANK(K325)),K325&gt;I325),3,IF(AND(NOT(ISBLANK(J325)),ISBLANK(K325),J325&lt;=Fecha!$A$1,I325&gt;=Fecha!$A$1),4,IF(AND(NOT(ISBLANK(J325)),ISBLANK(K325),J325&lt;=Fecha!$A$1,I325&lt;Fecha!$A$1),5,0))))),"ERROR")</f>
        <v>1</v>
      </c>
      <c r="M325" s="36" t="str">
        <f t="shared" ca="1" si="1"/>
        <v>Por iniciar</v>
      </c>
      <c r="N325" s="38"/>
      <c r="O325" s="40"/>
      <c r="P325" s="38"/>
      <c r="Q325" s="40"/>
      <c r="R325" s="40"/>
      <c r="S325" s="41"/>
      <c r="T325" s="40"/>
      <c r="U325" s="42"/>
      <c r="V325" s="40"/>
      <c r="W325" s="40"/>
    </row>
    <row r="326" spans="1:23" ht="43.2" x14ac:dyDescent="0.3">
      <c r="A326" s="65">
        <v>2</v>
      </c>
      <c r="B326" s="66" t="s">
        <v>685</v>
      </c>
      <c r="C326" s="32" t="s">
        <v>318</v>
      </c>
      <c r="D326" s="33" t="s">
        <v>348</v>
      </c>
      <c r="E326" s="55" t="s">
        <v>86</v>
      </c>
      <c r="F326" s="55" t="s">
        <v>344</v>
      </c>
      <c r="G326" s="154" t="str">
        <f>VLOOKUP(D326:D446,'Catálogo de actividades'!B103:E326,4,FALSE)</f>
        <v>12.15</v>
      </c>
      <c r="H326" s="48">
        <v>45076</v>
      </c>
      <c r="I326" s="35">
        <v>45076</v>
      </c>
      <c r="J326" s="43"/>
      <c r="K326" s="44"/>
      <c r="L326" s="36">
        <f ca="1">IF(OR(AND(ISNUMBER(J326),ISBLANK(K326)),AND(ISBLANK(J326),ISBLANK(K326)),AND(ISNUMBER(J326),ISNUMBER(K326)),),IF(OR(AND(ISBLANK(J326),ISBLANK(K326)),AND(J326&gt;Fecha!$A$1,ISBLANK(K326))),1,IF(AND(NOT(ISBLANK(J326)),NOT(ISBLANK(K326)),K326&lt;=I326),2,IF(AND(NOT(ISBLANK(J326)),NOT(ISBLANK(K326)),K326&gt;I326),3,IF(AND(NOT(ISBLANK(J326)),ISBLANK(K326),J326&lt;=Fecha!$A$1,I326&gt;=Fecha!$A$1),4,IF(AND(NOT(ISBLANK(J326)),ISBLANK(K326),J326&lt;=Fecha!$A$1,I326&lt;Fecha!$A$1),5,0))))),"ERROR")</f>
        <v>1</v>
      </c>
      <c r="M326" s="36" t="str">
        <f t="shared" ca="1" si="1"/>
        <v>Por iniciar</v>
      </c>
      <c r="N326" s="38"/>
      <c r="O326" s="40"/>
      <c r="P326" s="40"/>
      <c r="Q326" s="40"/>
      <c r="R326" s="40"/>
      <c r="S326" s="41"/>
      <c r="T326" s="40"/>
      <c r="U326" s="42"/>
      <c r="V326" s="40"/>
      <c r="W326" s="40"/>
    </row>
    <row r="327" spans="1:23" ht="57.6" x14ac:dyDescent="0.3">
      <c r="A327" s="65">
        <v>2</v>
      </c>
      <c r="B327" s="66" t="s">
        <v>685</v>
      </c>
      <c r="C327" s="32" t="s">
        <v>318</v>
      </c>
      <c r="D327" s="33" t="s">
        <v>350</v>
      </c>
      <c r="E327" s="55" t="s">
        <v>86</v>
      </c>
      <c r="F327" s="55" t="s">
        <v>79</v>
      </c>
      <c r="G327" s="154" t="str">
        <f>VLOOKUP(D327:D447,'Catálogo de actividades'!B104:E327,4,FALSE)</f>
        <v>12.16</v>
      </c>
      <c r="H327" s="177">
        <v>45200</v>
      </c>
      <c r="I327" s="56">
        <v>45203</v>
      </c>
      <c r="J327" s="43"/>
      <c r="K327" s="44"/>
      <c r="L327" s="36">
        <f ca="1">IF(OR(AND(ISNUMBER(J327),ISBLANK(K327)),AND(ISBLANK(J327),ISBLANK(K327)),AND(ISNUMBER(J327),ISNUMBER(K327)),),IF(OR(AND(ISBLANK(J327),ISBLANK(K327)),AND(J327&gt;Fecha!$A$1,ISBLANK(K327))),1,IF(AND(NOT(ISBLANK(J327)),NOT(ISBLANK(K327)),K327&lt;=I327),2,IF(AND(NOT(ISBLANK(J327)),NOT(ISBLANK(K327)),K327&gt;I327),3,IF(AND(NOT(ISBLANK(J327)),ISBLANK(K327),J327&lt;=Fecha!$A$1,I327&gt;=Fecha!$A$1),4,IF(AND(NOT(ISBLANK(J327)),ISBLANK(K327),J327&lt;=Fecha!$A$1,I327&lt;Fecha!$A$1),5,0))))),"ERROR")</f>
        <v>1</v>
      </c>
      <c r="M327" s="36" t="str">
        <f t="shared" ca="1" si="1"/>
        <v>Por iniciar</v>
      </c>
      <c r="N327" s="38"/>
      <c r="O327" s="40"/>
      <c r="P327" s="40"/>
      <c r="Q327" s="40"/>
      <c r="R327" s="40"/>
      <c r="S327" s="41"/>
      <c r="T327" s="40"/>
      <c r="U327" s="42"/>
      <c r="V327" s="40"/>
      <c r="W327" s="40"/>
    </row>
    <row r="328" spans="1:23" ht="43.2" x14ac:dyDescent="0.3">
      <c r="A328" s="65">
        <v>2</v>
      </c>
      <c r="B328" s="66" t="s">
        <v>685</v>
      </c>
      <c r="C328" s="32" t="s">
        <v>318</v>
      </c>
      <c r="D328" s="33" t="s">
        <v>352</v>
      </c>
      <c r="E328" s="55" t="s">
        <v>86</v>
      </c>
      <c r="F328" s="55" t="s">
        <v>79</v>
      </c>
      <c r="G328" s="154" t="str">
        <f>VLOOKUP(D328:D448,'Catálogo de actividades'!B105:E328,4,FALSE)</f>
        <v>12.17</v>
      </c>
      <c r="H328" s="177">
        <v>45204</v>
      </c>
      <c r="I328" s="56">
        <v>45208</v>
      </c>
      <c r="J328" s="43"/>
      <c r="K328" s="44"/>
      <c r="L328" s="36">
        <f ca="1">IF(OR(AND(ISNUMBER(J328),ISBLANK(K328)),AND(ISBLANK(J328),ISBLANK(K328)),AND(ISNUMBER(J328),ISNUMBER(K328)),),IF(OR(AND(ISBLANK(J328),ISBLANK(K328)),AND(J328&gt;Fecha!$A$1,ISBLANK(K328))),1,IF(AND(NOT(ISBLANK(J328)),NOT(ISBLANK(K328)),K328&lt;=I328),2,IF(AND(NOT(ISBLANK(J328)),NOT(ISBLANK(K328)),K328&gt;I328),3,IF(AND(NOT(ISBLANK(J328)),ISBLANK(K328),J328&lt;=Fecha!$A$1,I328&gt;=Fecha!$A$1),4,IF(AND(NOT(ISBLANK(J328)),ISBLANK(K328),J328&lt;=Fecha!$A$1,I328&lt;Fecha!$A$1),5,0))))),"ERROR")</f>
        <v>1</v>
      </c>
      <c r="M328" s="36" t="str">
        <f t="shared" ca="1" si="1"/>
        <v>Por iniciar</v>
      </c>
      <c r="N328" s="38"/>
      <c r="O328" s="40"/>
      <c r="P328" s="40"/>
      <c r="Q328" s="40"/>
      <c r="R328" s="40"/>
      <c r="S328" s="41"/>
      <c r="T328" s="40"/>
      <c r="U328" s="42"/>
      <c r="V328" s="40"/>
      <c r="W328" s="40"/>
    </row>
    <row r="329" spans="1:23" ht="43.2" x14ac:dyDescent="0.3">
      <c r="A329" s="65">
        <v>2</v>
      </c>
      <c r="B329" s="66" t="s">
        <v>685</v>
      </c>
      <c r="C329" s="38" t="s">
        <v>354</v>
      </c>
      <c r="D329" s="38" t="s">
        <v>355</v>
      </c>
      <c r="E329" s="37" t="s">
        <v>78</v>
      </c>
      <c r="F329" s="37" t="s">
        <v>356</v>
      </c>
      <c r="G329" s="154" t="str">
        <f>VLOOKUP(D329:D430,'Catálogo de actividades'!B88:E311,4,FALSE)</f>
        <v>13.1</v>
      </c>
      <c r="H329" s="56">
        <v>44988</v>
      </c>
      <c r="I329" s="52">
        <v>45017</v>
      </c>
      <c r="J329" s="43"/>
      <c r="K329" s="44"/>
      <c r="L329" s="36">
        <f ca="1">IF(OR(AND(ISNUMBER(J329),ISBLANK(K329)),AND(ISBLANK(J329),ISBLANK(K329)),AND(ISNUMBER(J329),ISNUMBER(K329)),),IF(OR(AND(ISBLANK(J329),ISBLANK(K329)),AND(J329&gt;Fecha!$A$1,ISBLANK(K329))),1,IF(AND(NOT(ISBLANK(J329)),NOT(ISBLANK(K329)),K329&lt;=I329),2,IF(AND(NOT(ISBLANK(J329)),NOT(ISBLANK(K329)),K329&gt;I329),3,IF(AND(NOT(ISBLANK(J329)),ISBLANK(K329),J329&lt;=Fecha!$A$1,I329&gt;=Fecha!$A$1),4,IF(AND(NOT(ISBLANK(J329)),ISBLANK(K329),J329&lt;=Fecha!$A$1,I329&lt;Fecha!$A$1),5,0))))),"ERROR")</f>
        <v>1</v>
      </c>
      <c r="M329" s="36" t="str">
        <f t="shared" ca="1" si="1"/>
        <v>Por iniciar</v>
      </c>
      <c r="N329" s="38"/>
      <c r="O329" s="40"/>
      <c r="P329" s="40"/>
      <c r="Q329" s="40"/>
      <c r="R329" s="40"/>
      <c r="S329" s="41"/>
      <c r="T329" s="40"/>
      <c r="U329" s="42"/>
      <c r="V329" s="40"/>
      <c r="W329" s="40"/>
    </row>
    <row r="330" spans="1:23" ht="43.2" x14ac:dyDescent="0.3">
      <c r="A330" s="65">
        <v>2</v>
      </c>
      <c r="B330" s="66" t="s">
        <v>685</v>
      </c>
      <c r="C330" s="38" t="s">
        <v>354</v>
      </c>
      <c r="D330" s="38" t="s">
        <v>358</v>
      </c>
      <c r="E330" s="37" t="s">
        <v>78</v>
      </c>
      <c r="F330" s="37" t="s">
        <v>359</v>
      </c>
      <c r="G330" s="154" t="str">
        <f>VLOOKUP(D330:D430,'Catálogo de actividades'!B89:E312,4,FALSE)</f>
        <v>13.2</v>
      </c>
      <c r="H330" s="56">
        <v>45009</v>
      </c>
      <c r="I330" s="52">
        <v>45017</v>
      </c>
      <c r="J330" s="43"/>
      <c r="K330" s="44"/>
      <c r="L330" s="36">
        <f ca="1">IF(OR(AND(ISNUMBER(J330),ISBLANK(K330)),AND(ISBLANK(J330),ISBLANK(K330)),AND(ISNUMBER(J330),ISNUMBER(K330)),),IF(OR(AND(ISBLANK(J330),ISBLANK(K330)),AND(J330&gt;Fecha!$A$1,ISBLANK(K330))),1,IF(AND(NOT(ISBLANK(J330)),NOT(ISBLANK(K330)),K330&lt;=I330),2,IF(AND(NOT(ISBLANK(J330)),NOT(ISBLANK(K330)),K330&gt;I330),3,IF(AND(NOT(ISBLANK(J330)),ISBLANK(K330),J330&lt;=Fecha!$A$1,I330&gt;=Fecha!$A$1),4,IF(AND(NOT(ISBLANK(J330)),ISBLANK(K330),J330&lt;=Fecha!$A$1,I330&lt;Fecha!$A$1),5,0))))),"ERROR")</f>
        <v>1</v>
      </c>
      <c r="M330" s="36" t="str">
        <f t="shared" ca="1" si="1"/>
        <v>Por iniciar</v>
      </c>
      <c r="N330" s="38"/>
      <c r="O330" s="51"/>
      <c r="P330" s="40"/>
      <c r="Q330" s="40"/>
      <c r="R330" s="40"/>
      <c r="S330" s="41"/>
      <c r="T330" s="40"/>
      <c r="U330" s="42"/>
      <c r="V330" s="40"/>
      <c r="W330" s="40"/>
    </row>
    <row r="331" spans="1:23" ht="28.8" x14ac:dyDescent="0.3">
      <c r="A331" s="65">
        <v>2</v>
      </c>
      <c r="B331" s="66" t="s">
        <v>685</v>
      </c>
      <c r="C331" s="38" t="s">
        <v>361</v>
      </c>
      <c r="D331" s="38" t="s">
        <v>362</v>
      </c>
      <c r="E331" s="37" t="s">
        <v>86</v>
      </c>
      <c r="F331" s="37" t="s">
        <v>79</v>
      </c>
      <c r="G331" s="154" t="str">
        <f>VLOOKUP(D331:D430,'Catálogo de actividades'!B90:E313,4,FALSE)</f>
        <v>14.1</v>
      </c>
      <c r="H331" s="56">
        <v>44927</v>
      </c>
      <c r="I331" s="172">
        <v>45018</v>
      </c>
      <c r="J331" s="43"/>
      <c r="K331" s="44"/>
      <c r="L331" s="36">
        <f ca="1">IF(OR(AND(ISNUMBER(J331),ISBLANK(K331)),AND(ISBLANK(J331),ISBLANK(K331)),AND(ISNUMBER(J331),ISNUMBER(K331)),),IF(OR(AND(ISBLANK(J331),ISBLANK(K331)),AND(J331&gt;Fecha!$A$1,ISBLANK(K331))),1,IF(AND(NOT(ISBLANK(J331)),NOT(ISBLANK(K331)),K331&lt;=I331),2,IF(AND(NOT(ISBLANK(J331)),NOT(ISBLANK(K331)),K331&gt;I331),3,IF(AND(NOT(ISBLANK(J331)),ISBLANK(K331),J331&lt;=Fecha!$A$1,I331&gt;=Fecha!$A$1),4,IF(AND(NOT(ISBLANK(J331)),ISBLANK(K331),J331&lt;=Fecha!$A$1,I331&lt;Fecha!$A$1),5,0))))),"ERROR")</f>
        <v>1</v>
      </c>
      <c r="M331" s="36" t="str">
        <f t="shared" ca="1" si="1"/>
        <v>Por iniciar</v>
      </c>
      <c r="N331" s="38"/>
      <c r="O331" s="51"/>
      <c r="P331" s="40"/>
      <c r="Q331" s="40"/>
      <c r="R331" s="40"/>
      <c r="S331" s="41"/>
      <c r="T331" s="40"/>
      <c r="U331" s="42"/>
      <c r="V331" s="40"/>
      <c r="W331" s="40"/>
    </row>
    <row r="332" spans="1:23" ht="14.4" x14ac:dyDescent="0.3">
      <c r="A332" s="65">
        <v>2</v>
      </c>
      <c r="B332" s="66" t="s">
        <v>685</v>
      </c>
      <c r="C332" s="38" t="s">
        <v>361</v>
      </c>
      <c r="D332" s="38" t="s">
        <v>364</v>
      </c>
      <c r="E332" s="37" t="s">
        <v>86</v>
      </c>
      <c r="F332" s="37" t="s">
        <v>79</v>
      </c>
      <c r="G332" s="154" t="str">
        <f>VLOOKUP(D332:D430,'Catálogo de actividades'!B91:E314,4,FALSE)</f>
        <v>14.2</v>
      </c>
      <c r="H332" s="177">
        <v>45019</v>
      </c>
      <c r="I332" s="56">
        <v>45077</v>
      </c>
      <c r="J332" s="43"/>
      <c r="K332" s="44"/>
      <c r="L332" s="36">
        <f ca="1">IF(OR(AND(ISNUMBER(J332),ISBLANK(K332)),AND(ISBLANK(J332),ISBLANK(K332)),AND(ISNUMBER(J332),ISNUMBER(K332)),),IF(OR(AND(ISBLANK(J332),ISBLANK(K332)),AND(J332&gt;Fecha!$A$1,ISBLANK(K332))),1,IF(AND(NOT(ISBLANK(J332)),NOT(ISBLANK(K332)),K332&lt;=I332),2,IF(AND(NOT(ISBLANK(J332)),NOT(ISBLANK(K332)),K332&gt;I332),3,IF(AND(NOT(ISBLANK(J332)),ISBLANK(K332),J332&lt;=Fecha!$A$1,I332&gt;=Fecha!$A$1),4,IF(AND(NOT(ISBLANK(J332)),ISBLANK(K332),J332&lt;=Fecha!$A$1,I332&lt;Fecha!$A$1),5,0))))),"ERROR")</f>
        <v>1</v>
      </c>
      <c r="M332" s="36" t="str">
        <f t="shared" ca="1" si="1"/>
        <v>Por iniciar</v>
      </c>
      <c r="N332" s="38"/>
      <c r="O332" s="40"/>
      <c r="P332" s="40"/>
      <c r="Q332" s="40"/>
      <c r="R332" s="40"/>
      <c r="S332" s="41"/>
      <c r="T332" s="40"/>
      <c r="U332" s="42"/>
      <c r="V332" s="40"/>
      <c r="W332" s="40"/>
    </row>
    <row r="333" spans="1:23" ht="14.4" x14ac:dyDescent="0.3">
      <c r="A333" s="65">
        <v>2</v>
      </c>
      <c r="B333" s="66" t="s">
        <v>685</v>
      </c>
      <c r="C333" s="38" t="s">
        <v>361</v>
      </c>
      <c r="D333" s="38" t="s">
        <v>366</v>
      </c>
      <c r="E333" s="37" t="s">
        <v>86</v>
      </c>
      <c r="F333" s="37" t="s">
        <v>79</v>
      </c>
      <c r="G333" s="154" t="str">
        <f>VLOOKUP(D333:D430,'Catálogo de actividades'!B92:E315,4,FALSE)</f>
        <v>14.3</v>
      </c>
      <c r="H333" s="177">
        <v>45019</v>
      </c>
      <c r="I333" s="56">
        <v>45077</v>
      </c>
      <c r="J333" s="43"/>
      <c r="K333" s="44"/>
      <c r="L333" s="36">
        <f ca="1">IF(OR(AND(ISNUMBER(J333),ISBLANK(K333)),AND(ISBLANK(J333),ISBLANK(K333)),AND(ISNUMBER(J333),ISNUMBER(K333)),),IF(OR(AND(ISBLANK(J333),ISBLANK(K333)),AND(J333&gt;Fecha!$A$1,ISBLANK(K333))),1,IF(AND(NOT(ISBLANK(J333)),NOT(ISBLANK(K333)),K333&lt;=I333),2,IF(AND(NOT(ISBLANK(J333)),NOT(ISBLANK(K333)),K333&gt;I333),3,IF(AND(NOT(ISBLANK(J333)),ISBLANK(K333),J333&lt;=Fecha!$A$1,I333&gt;=Fecha!$A$1),4,IF(AND(NOT(ISBLANK(J333)),ISBLANK(K333),J333&lt;=Fecha!$A$1,I333&lt;Fecha!$A$1),5,0))))),"ERROR")</f>
        <v>1</v>
      </c>
      <c r="M333" s="36" t="str">
        <f t="shared" ca="1" si="1"/>
        <v>Por iniciar</v>
      </c>
      <c r="N333" s="38"/>
      <c r="O333" s="40"/>
      <c r="P333" s="40"/>
      <c r="Q333" s="40"/>
      <c r="R333" s="40"/>
      <c r="S333" s="41"/>
      <c r="T333" s="40"/>
      <c r="U333" s="42"/>
      <c r="V333" s="40"/>
      <c r="W333" s="40"/>
    </row>
    <row r="334" spans="1:23" ht="43.2" x14ac:dyDescent="0.3">
      <c r="A334" s="65">
        <v>2</v>
      </c>
      <c r="B334" s="66" t="s">
        <v>685</v>
      </c>
      <c r="C334" s="38" t="s">
        <v>368</v>
      </c>
      <c r="D334" s="38" t="s">
        <v>369</v>
      </c>
      <c r="E334" s="37" t="s">
        <v>86</v>
      </c>
      <c r="F334" s="37" t="s">
        <v>79</v>
      </c>
      <c r="G334" s="154" t="str">
        <f>VLOOKUP(D334:D430,'Catálogo de actividades'!B93:E316,4,FALSE)</f>
        <v>15.1</v>
      </c>
      <c r="H334" s="56">
        <v>44805</v>
      </c>
      <c r="I334" s="52">
        <v>44834</v>
      </c>
      <c r="J334" s="52">
        <v>44805</v>
      </c>
      <c r="K334" s="43">
        <v>44834</v>
      </c>
      <c r="L334" s="36">
        <f ca="1">IF(OR(AND(ISNUMBER(J334),ISBLANK(K334)),AND(ISBLANK(J334),ISBLANK(K334)),AND(ISNUMBER(J334),ISNUMBER(K334)),),IF(OR(AND(ISBLANK(J334),ISBLANK(K334)),AND(J334&gt;Fecha!$A$1,ISBLANK(K334))),1,IF(AND(NOT(ISBLANK(J334)),NOT(ISBLANK(K334)),K334&lt;=I334),2,IF(AND(NOT(ISBLANK(J334)),NOT(ISBLANK(K334)),K334&gt;I334),3,IF(AND(NOT(ISBLANK(J334)),ISBLANK(K334),J334&lt;=Fecha!$A$1,I334&gt;=Fecha!$A$1),4,IF(AND(NOT(ISBLANK(J334)),ISBLANK(K334),J334&lt;=Fecha!$A$1,I334&lt;Fecha!$A$1),5,0))))),"ERROR")</f>
        <v>2</v>
      </c>
      <c r="M334" s="36" t="str">
        <f t="shared" ca="1" si="1"/>
        <v>Concluida dentro de plazo</v>
      </c>
      <c r="N334" s="38" t="s">
        <v>714</v>
      </c>
      <c r="O334" s="39" t="s">
        <v>715</v>
      </c>
      <c r="P334" s="40"/>
      <c r="Q334" s="40"/>
      <c r="R334" s="40"/>
      <c r="S334" s="41"/>
      <c r="T334" s="40"/>
      <c r="U334" s="42"/>
      <c r="V334" s="40"/>
      <c r="W334" s="40"/>
    </row>
    <row r="335" spans="1:23" ht="57.6" x14ac:dyDescent="0.3">
      <c r="A335" s="65">
        <v>2</v>
      </c>
      <c r="B335" s="66" t="s">
        <v>685</v>
      </c>
      <c r="C335" s="38" t="s">
        <v>368</v>
      </c>
      <c r="D335" s="38" t="s">
        <v>371</v>
      </c>
      <c r="E335" s="37" t="s">
        <v>78</v>
      </c>
      <c r="F335" s="37" t="s">
        <v>372</v>
      </c>
      <c r="G335" s="154" t="str">
        <f>VLOOKUP(D335:D430,'Catálogo de actividades'!B94:E317,4,FALSE)</f>
        <v>15.2</v>
      </c>
      <c r="H335" s="56">
        <v>44819</v>
      </c>
      <c r="I335" s="52">
        <v>44910</v>
      </c>
      <c r="J335" s="52">
        <v>44819</v>
      </c>
      <c r="K335" s="43">
        <v>44837</v>
      </c>
      <c r="L335" s="36">
        <f ca="1">IF(OR(AND(ISNUMBER(J335),ISBLANK(K335)),AND(ISBLANK(J335),ISBLANK(K335)),AND(ISNUMBER(J335),ISNUMBER(K335)),),IF(OR(AND(ISBLANK(J335),ISBLANK(K335)),AND(J335&gt;Fecha!$A$1,ISBLANK(K335))),1,IF(AND(NOT(ISBLANK(J335)),NOT(ISBLANK(K335)),K335&lt;=I335),2,IF(AND(NOT(ISBLANK(J335)),NOT(ISBLANK(K335)),K335&gt;I335),3,IF(AND(NOT(ISBLANK(J335)),ISBLANK(K335),J335&lt;=Fecha!$A$1,I335&gt;=Fecha!$A$1),4,IF(AND(NOT(ISBLANK(J335)),ISBLANK(K335),J335&lt;=Fecha!$A$1,I335&lt;Fecha!$A$1),5,0))))),"ERROR")</f>
        <v>2</v>
      </c>
      <c r="M335" s="36" t="str">
        <f t="shared" ca="1" si="1"/>
        <v>Concluida dentro de plazo</v>
      </c>
      <c r="N335" s="38" t="s">
        <v>716</v>
      </c>
      <c r="O335" s="39" t="s">
        <v>717</v>
      </c>
      <c r="P335" s="40"/>
      <c r="Q335" s="40"/>
      <c r="R335" s="40"/>
      <c r="S335" s="41"/>
      <c r="T335" s="40"/>
      <c r="U335" s="42"/>
      <c r="V335" s="40"/>
      <c r="W335" s="40"/>
    </row>
    <row r="336" spans="1:23" ht="57.6" x14ac:dyDescent="0.3">
      <c r="A336" s="65">
        <v>2</v>
      </c>
      <c r="B336" s="66" t="s">
        <v>685</v>
      </c>
      <c r="C336" s="38" t="s">
        <v>368</v>
      </c>
      <c r="D336" s="38" t="s">
        <v>374</v>
      </c>
      <c r="E336" s="37" t="s">
        <v>86</v>
      </c>
      <c r="F336" s="37" t="s">
        <v>79</v>
      </c>
      <c r="G336" s="154" t="str">
        <f>VLOOKUP(D336:D430,'Catálogo de actividades'!B95:E318,4,FALSE)</f>
        <v>15.3</v>
      </c>
      <c r="H336" s="56">
        <v>44819</v>
      </c>
      <c r="I336" s="52">
        <v>44911</v>
      </c>
      <c r="J336" s="52">
        <v>44819</v>
      </c>
      <c r="K336" s="43">
        <v>44840</v>
      </c>
      <c r="L336" s="36">
        <f ca="1">IF(OR(AND(ISNUMBER(J336),ISBLANK(K336)),AND(ISBLANK(J336),ISBLANK(K336)),AND(ISNUMBER(J336),ISNUMBER(K336)),),IF(OR(AND(ISBLANK(J336),ISBLANK(K336)),AND(J336&gt;Fecha!$A$1,ISBLANK(K336))),1,IF(AND(NOT(ISBLANK(J336)),NOT(ISBLANK(K336)),K336&lt;=I336),2,IF(AND(NOT(ISBLANK(J336)),NOT(ISBLANK(K336)),K336&gt;I336),3,IF(AND(NOT(ISBLANK(J336)),ISBLANK(K336),J336&lt;=Fecha!$A$1,I336&gt;=Fecha!$A$1),4,IF(AND(NOT(ISBLANK(J336)),ISBLANK(K336),J336&lt;=Fecha!$A$1,I336&lt;Fecha!$A$1),5,0))))),"ERROR")</f>
        <v>2</v>
      </c>
      <c r="M336" s="36" t="str">
        <f t="shared" ca="1" si="1"/>
        <v>Concluida dentro de plazo</v>
      </c>
      <c r="N336" s="38" t="s">
        <v>718</v>
      </c>
      <c r="O336" s="51" t="s">
        <v>719</v>
      </c>
      <c r="P336" s="38"/>
      <c r="Q336" s="40"/>
      <c r="R336" s="40"/>
      <c r="S336" s="41"/>
      <c r="T336" s="40"/>
      <c r="U336" s="42"/>
      <c r="V336" s="40"/>
      <c r="W336" s="40"/>
    </row>
    <row r="337" spans="1:23" ht="100.8" x14ac:dyDescent="0.3">
      <c r="A337" s="65">
        <v>2</v>
      </c>
      <c r="B337" s="66" t="s">
        <v>685</v>
      </c>
      <c r="C337" s="38" t="s">
        <v>368</v>
      </c>
      <c r="D337" s="38" t="s">
        <v>376</v>
      </c>
      <c r="E337" s="37" t="s">
        <v>78</v>
      </c>
      <c r="F337" s="37" t="s">
        <v>377</v>
      </c>
      <c r="G337" s="154" t="str">
        <f>VLOOKUP(D337:D430,'Catálogo de actividades'!B96:E319,4,FALSE)</f>
        <v>15.4</v>
      </c>
      <c r="H337" s="56">
        <v>44864</v>
      </c>
      <c r="I337" s="52">
        <v>44910</v>
      </c>
      <c r="J337" s="52">
        <v>44864</v>
      </c>
      <c r="K337" s="44">
        <v>44865</v>
      </c>
      <c r="L337" s="36">
        <f ca="1">IF(OR(AND(ISNUMBER(J337),ISBLANK(K337)),AND(ISBLANK(J337),ISBLANK(K337)),AND(ISNUMBER(J337),ISNUMBER(K337)),),IF(OR(AND(ISBLANK(J337),ISBLANK(K337)),AND(J337&gt;Fecha!$A$1,ISBLANK(K337))),1,IF(AND(NOT(ISBLANK(J337)),NOT(ISBLANK(K337)),K337&lt;=I337),2,IF(AND(NOT(ISBLANK(J337)),NOT(ISBLANK(K337)),K337&gt;I337),3,IF(AND(NOT(ISBLANK(J337)),ISBLANK(K337),J337&lt;=Fecha!$A$1,I337&gt;=Fecha!$A$1),4,IF(AND(NOT(ISBLANK(J337)),ISBLANK(K337),J337&lt;=Fecha!$A$1,I337&lt;Fecha!$A$1),5,0))))),"ERROR")</f>
        <v>2</v>
      </c>
      <c r="M337" s="36" t="str">
        <f t="shared" ca="1" si="1"/>
        <v>Concluida dentro de plazo</v>
      </c>
      <c r="N337" s="70" t="s">
        <v>720</v>
      </c>
      <c r="O337" s="71" t="s">
        <v>721</v>
      </c>
      <c r="P337" s="40"/>
      <c r="Q337" s="40"/>
      <c r="R337" s="40"/>
      <c r="S337" s="41"/>
      <c r="T337" s="40"/>
      <c r="U337" s="42"/>
      <c r="V337" s="40"/>
      <c r="W337" s="40"/>
    </row>
    <row r="338" spans="1:23" ht="14.4" x14ac:dyDescent="0.3">
      <c r="A338" s="65">
        <v>2</v>
      </c>
      <c r="B338" s="66" t="s">
        <v>685</v>
      </c>
      <c r="C338" s="38" t="s">
        <v>368</v>
      </c>
      <c r="D338" s="38" t="s">
        <v>379</v>
      </c>
      <c r="E338" s="37" t="s">
        <v>86</v>
      </c>
      <c r="F338" s="37" t="s">
        <v>79</v>
      </c>
      <c r="G338" s="154" t="str">
        <f>VLOOKUP(D338:D430,'Catálogo de actividades'!B97:E320,4,FALSE)</f>
        <v>15.5</v>
      </c>
      <c r="H338" s="56">
        <v>44879</v>
      </c>
      <c r="I338" s="56">
        <v>44925</v>
      </c>
      <c r="J338" s="56">
        <v>44879</v>
      </c>
      <c r="K338" s="44"/>
      <c r="L338" s="36">
        <f ca="1">IF(OR(AND(ISNUMBER(J338),ISBLANK(K338)),AND(ISBLANK(J338),ISBLANK(K338)),AND(ISNUMBER(J338),ISNUMBER(K338)),),IF(OR(AND(ISBLANK(J338),ISBLANK(K338)),AND(J338&gt;Fecha!$A$1,ISBLANK(K338))),1,IF(AND(NOT(ISBLANK(J338)),NOT(ISBLANK(K338)),K338&lt;=I338),2,IF(AND(NOT(ISBLANK(J338)),NOT(ISBLANK(K338)),K338&gt;I338),3,IF(AND(NOT(ISBLANK(J338)),ISBLANK(K338),J338&lt;=Fecha!$A$1,I338&gt;=Fecha!$A$1),4,IF(AND(NOT(ISBLANK(J338)),ISBLANK(K338),J338&lt;=Fecha!$A$1,I338&lt;Fecha!$A$1),5,0))))),"ERROR")</f>
        <v>4</v>
      </c>
      <c r="M338" s="36" t="str">
        <f t="shared" ca="1" si="1"/>
        <v>En proceso dentro de plazo</v>
      </c>
      <c r="N338" s="38"/>
      <c r="O338" s="54"/>
      <c r="P338" s="40"/>
      <c r="Q338" s="40"/>
      <c r="R338" s="40"/>
      <c r="S338" s="41"/>
      <c r="T338" s="40"/>
      <c r="U338" s="42"/>
      <c r="V338" s="40"/>
      <c r="W338" s="40"/>
    </row>
    <row r="339" spans="1:23" ht="43.2" x14ac:dyDescent="0.3">
      <c r="A339" s="65">
        <v>2</v>
      </c>
      <c r="B339" s="66" t="s">
        <v>685</v>
      </c>
      <c r="C339" s="38" t="s">
        <v>368</v>
      </c>
      <c r="D339" s="38" t="s">
        <v>722</v>
      </c>
      <c r="E339" s="37" t="s">
        <v>78</v>
      </c>
      <c r="F339" s="37" t="s">
        <v>377</v>
      </c>
      <c r="G339" s="154" t="str">
        <f>VLOOKUP(D339:D430,'Catálogo de actividades'!B98:E321,4,FALSE)</f>
        <v>15.6</v>
      </c>
      <c r="H339" s="56">
        <v>44972</v>
      </c>
      <c r="I339" s="52">
        <v>45061</v>
      </c>
      <c r="J339" s="43"/>
      <c r="K339" s="43"/>
      <c r="L339" s="36">
        <f ca="1">IF(OR(AND(ISNUMBER(J339),ISBLANK(K339)),AND(ISBLANK(J339),ISBLANK(K339)),AND(ISNUMBER(J339),ISNUMBER(K339)),),IF(OR(AND(ISBLANK(J339),ISBLANK(K339)),AND(J339&gt;Fecha!$A$1,ISBLANK(K339))),1,IF(AND(NOT(ISBLANK(J339)),NOT(ISBLANK(K339)),K339&lt;=I339),2,IF(AND(NOT(ISBLANK(J339)),NOT(ISBLANK(K339)),K339&gt;I339),3,IF(AND(NOT(ISBLANK(J339)),ISBLANK(K339),J339&lt;=Fecha!$A$1,I339&gt;=Fecha!$A$1),4,IF(AND(NOT(ISBLANK(J339)),ISBLANK(K339),J339&lt;=Fecha!$A$1,I339&lt;Fecha!$A$1),5,0))))),"ERROR")</f>
        <v>1</v>
      </c>
      <c r="M339" s="36" t="str">
        <f t="shared" ca="1" si="1"/>
        <v>Por iniciar</v>
      </c>
      <c r="N339" s="38"/>
      <c r="O339" s="51"/>
      <c r="P339" s="38"/>
      <c r="Q339" s="40"/>
      <c r="R339" s="40"/>
      <c r="S339" s="41"/>
      <c r="T339" s="40"/>
      <c r="U339" s="42"/>
      <c r="V339" s="40"/>
      <c r="W339" s="40"/>
    </row>
    <row r="340" spans="1:23" ht="57.6" x14ac:dyDescent="0.3">
      <c r="A340" s="65">
        <v>2</v>
      </c>
      <c r="B340" s="66" t="s">
        <v>685</v>
      </c>
      <c r="C340" s="38" t="s">
        <v>368</v>
      </c>
      <c r="D340" s="38" t="s">
        <v>383</v>
      </c>
      <c r="E340" s="37" t="s">
        <v>86</v>
      </c>
      <c r="F340" s="37" t="s">
        <v>79</v>
      </c>
      <c r="G340" s="154" t="str">
        <f>VLOOKUP(D340:D430,'Catálogo de actividades'!B99:E322,4,FALSE)</f>
        <v>15.7</v>
      </c>
      <c r="H340" s="56">
        <v>45070</v>
      </c>
      <c r="I340" s="56">
        <v>45093</v>
      </c>
      <c r="J340" s="43"/>
      <c r="K340" s="44"/>
      <c r="L340" s="36">
        <f ca="1">IF(OR(AND(ISNUMBER(J340),ISBLANK(K340)),AND(ISBLANK(J340),ISBLANK(K340)),AND(ISNUMBER(J340),ISNUMBER(K340)),),IF(OR(AND(ISBLANK(J340),ISBLANK(K340)),AND(J340&gt;Fecha!$A$1,ISBLANK(K340))),1,IF(AND(NOT(ISBLANK(J340)),NOT(ISBLANK(K340)),K340&lt;=I340),2,IF(AND(NOT(ISBLANK(J340)),NOT(ISBLANK(K340)),K340&gt;I340),3,IF(AND(NOT(ISBLANK(J340)),ISBLANK(K340),J340&lt;=Fecha!$A$1,I340&gt;=Fecha!$A$1),4,IF(AND(NOT(ISBLANK(J340)),ISBLANK(K340),J340&lt;=Fecha!$A$1,I340&lt;Fecha!$A$1),5,0))))),"ERROR")</f>
        <v>1</v>
      </c>
      <c r="M340" s="36" t="str">
        <f t="shared" ca="1" si="1"/>
        <v>Por iniciar</v>
      </c>
      <c r="N340" s="38"/>
      <c r="O340" s="178"/>
      <c r="P340" s="40"/>
      <c r="Q340" s="40"/>
      <c r="R340" s="40"/>
      <c r="S340" s="41"/>
      <c r="T340" s="40"/>
      <c r="U340" s="42"/>
      <c r="V340" s="40"/>
      <c r="W340" s="40"/>
    </row>
    <row r="341" spans="1:23" ht="43.2" x14ac:dyDescent="0.3">
      <c r="A341" s="65">
        <v>2</v>
      </c>
      <c r="B341" s="66" t="s">
        <v>685</v>
      </c>
      <c r="C341" s="38" t="s">
        <v>368</v>
      </c>
      <c r="D341" s="38" t="s">
        <v>385</v>
      </c>
      <c r="E341" s="37" t="s">
        <v>86</v>
      </c>
      <c r="F341" s="37" t="s">
        <v>279</v>
      </c>
      <c r="G341" s="154" t="str">
        <f>VLOOKUP(D341:D430,'Catálogo de actividades'!B100:E323,4,FALSE)</f>
        <v>15.8</v>
      </c>
      <c r="H341" s="56">
        <v>44986</v>
      </c>
      <c r="I341" s="56">
        <v>45015</v>
      </c>
      <c r="J341" s="43"/>
      <c r="K341" s="44"/>
      <c r="L341" s="36">
        <f ca="1">IF(OR(AND(ISNUMBER(J341),ISBLANK(K341)),AND(ISBLANK(J341),ISBLANK(K341)),AND(ISNUMBER(J341),ISNUMBER(K341)),),IF(OR(AND(ISBLANK(J341),ISBLANK(K341)),AND(J341&gt;Fecha!$A$1,ISBLANK(K341))),1,IF(AND(NOT(ISBLANK(J341)),NOT(ISBLANK(K341)),K341&lt;=I341),2,IF(AND(NOT(ISBLANK(J341)),NOT(ISBLANK(K341)),K341&gt;I341),3,IF(AND(NOT(ISBLANK(J341)),ISBLANK(K341),J341&lt;=Fecha!$A$1,I341&gt;=Fecha!$A$1),4,IF(AND(NOT(ISBLANK(J341)),ISBLANK(K341),J341&lt;=Fecha!$A$1,I341&lt;Fecha!$A$1),5,0))))),"ERROR")</f>
        <v>1</v>
      </c>
      <c r="M341" s="36" t="str">
        <f t="shared" ca="1" si="1"/>
        <v>Por iniciar</v>
      </c>
      <c r="N341" s="38"/>
      <c r="O341" s="54"/>
      <c r="P341" s="40"/>
      <c r="Q341" s="40"/>
      <c r="R341" s="40"/>
      <c r="S341" s="41"/>
      <c r="T341" s="40"/>
      <c r="U341" s="42"/>
      <c r="V341" s="40"/>
      <c r="W341" s="40"/>
    </row>
    <row r="342" spans="1:23" ht="72" x14ac:dyDescent="0.3">
      <c r="A342" s="65">
        <v>2</v>
      </c>
      <c r="B342" s="66" t="s">
        <v>685</v>
      </c>
      <c r="C342" s="38" t="s">
        <v>368</v>
      </c>
      <c r="D342" s="38" t="s">
        <v>387</v>
      </c>
      <c r="E342" s="37" t="s">
        <v>86</v>
      </c>
      <c r="F342" s="37" t="s">
        <v>100</v>
      </c>
      <c r="G342" s="154" t="str">
        <f>VLOOKUP(D342:D430,'Catálogo de actividades'!B101:E324,4,FALSE)</f>
        <v>15.9</v>
      </c>
      <c r="H342" s="56">
        <v>45039</v>
      </c>
      <c r="I342" s="56">
        <v>45056</v>
      </c>
      <c r="J342" s="43"/>
      <c r="K342" s="44"/>
      <c r="L342" s="36">
        <f ca="1">IF(OR(AND(ISNUMBER(J342),ISBLANK(K342)),AND(ISBLANK(J342),ISBLANK(K342)),AND(ISNUMBER(J342),ISNUMBER(K342)),),IF(OR(AND(ISBLANK(J342),ISBLANK(K342)),AND(J342&gt;Fecha!$A$1,ISBLANK(K342))),1,IF(AND(NOT(ISBLANK(J342)),NOT(ISBLANK(K342)),K342&lt;=I342),2,IF(AND(NOT(ISBLANK(J342)),NOT(ISBLANK(K342)),K342&gt;I342),3,IF(AND(NOT(ISBLANK(J342)),ISBLANK(K342),J342&lt;=Fecha!$A$1,I342&gt;=Fecha!$A$1),4,IF(AND(NOT(ISBLANK(J342)),ISBLANK(K342),J342&lt;=Fecha!$A$1,I342&lt;Fecha!$A$1),5,0))))),"ERROR")</f>
        <v>1</v>
      </c>
      <c r="M342" s="36" t="str">
        <f t="shared" ca="1" si="1"/>
        <v>Por iniciar</v>
      </c>
      <c r="N342" s="38"/>
      <c r="O342" s="40"/>
      <c r="P342" s="40"/>
      <c r="Q342" s="40"/>
      <c r="R342" s="40"/>
      <c r="S342" s="41"/>
      <c r="T342" s="40"/>
      <c r="U342" s="42"/>
      <c r="V342" s="40"/>
      <c r="W342" s="40"/>
    </row>
    <row r="343" spans="1:23" ht="28.8" x14ac:dyDescent="0.3">
      <c r="A343" s="65">
        <v>2</v>
      </c>
      <c r="B343" s="66" t="s">
        <v>685</v>
      </c>
      <c r="C343" s="38" t="s">
        <v>368</v>
      </c>
      <c r="D343" s="38" t="s">
        <v>389</v>
      </c>
      <c r="E343" s="37" t="s">
        <v>86</v>
      </c>
      <c r="F343" s="37" t="s">
        <v>279</v>
      </c>
      <c r="G343" s="154" t="str">
        <f>VLOOKUP(D343:D430,'Catálogo de actividades'!B102:E325,4,FALSE)</f>
        <v>15.10</v>
      </c>
      <c r="H343" s="171">
        <v>45061</v>
      </c>
      <c r="I343" s="56">
        <v>45066</v>
      </c>
      <c r="J343" s="43"/>
      <c r="K343" s="44"/>
      <c r="L343" s="36">
        <f ca="1">IF(OR(AND(ISNUMBER(J343),ISBLANK(K343)),AND(ISBLANK(J343),ISBLANK(K343)),AND(ISNUMBER(J343),ISNUMBER(K343)),),IF(OR(AND(ISBLANK(J343),ISBLANK(K343)),AND(J343&gt;Fecha!$A$1,ISBLANK(K343))),1,IF(AND(NOT(ISBLANK(J343)),NOT(ISBLANK(K343)),K343&lt;=I343),2,IF(AND(NOT(ISBLANK(J343)),NOT(ISBLANK(K343)),K343&gt;I343),3,IF(AND(NOT(ISBLANK(J343)),ISBLANK(K343),J343&lt;=Fecha!$A$1,I343&gt;=Fecha!$A$1),4,IF(AND(NOT(ISBLANK(J343)),ISBLANK(K343),J343&lt;=Fecha!$A$1,I343&lt;Fecha!$A$1),5,0))))),"ERROR")</f>
        <v>1</v>
      </c>
      <c r="M343" s="36" t="str">
        <f t="shared" ca="1" si="1"/>
        <v>Por iniciar</v>
      </c>
      <c r="N343" s="38"/>
      <c r="O343" s="54"/>
      <c r="P343" s="40"/>
      <c r="Q343" s="40"/>
      <c r="R343" s="40"/>
      <c r="S343" s="41"/>
      <c r="T343" s="40"/>
      <c r="U343" s="42"/>
      <c r="V343" s="40"/>
      <c r="W343" s="40"/>
    </row>
    <row r="344" spans="1:23" ht="28.8" x14ac:dyDescent="0.3">
      <c r="A344" s="65">
        <v>2</v>
      </c>
      <c r="B344" s="66" t="s">
        <v>685</v>
      </c>
      <c r="C344" s="38" t="s">
        <v>368</v>
      </c>
      <c r="D344" s="38" t="s">
        <v>391</v>
      </c>
      <c r="E344" s="37" t="s">
        <v>86</v>
      </c>
      <c r="F344" s="37" t="s">
        <v>279</v>
      </c>
      <c r="G344" s="154" t="str">
        <f>VLOOKUP(D344:D430,'Catálogo de actividades'!B103:E326,4,FALSE)</f>
        <v>15.11</v>
      </c>
      <c r="H344" s="171">
        <v>45061</v>
      </c>
      <c r="I344" s="56">
        <v>45072</v>
      </c>
      <c r="J344" s="44"/>
      <c r="K344" s="44"/>
      <c r="L344" s="36">
        <f ca="1">IF(OR(AND(ISNUMBER(J344),ISBLANK(K344)),AND(ISBLANK(J344),ISBLANK(K344)),AND(ISNUMBER(J344),ISNUMBER(K344)),),IF(OR(AND(ISBLANK(J344),ISBLANK(K344)),AND(J344&gt;Fecha!$A$1,ISBLANK(K344))),1,IF(AND(NOT(ISBLANK(J344)),NOT(ISBLANK(K344)),K344&lt;=I344),2,IF(AND(NOT(ISBLANK(J344)),NOT(ISBLANK(K344)),K344&gt;I344),3,IF(AND(NOT(ISBLANK(J344)),ISBLANK(K344),J344&lt;=Fecha!$A$1,I344&gt;=Fecha!$A$1),4,IF(AND(NOT(ISBLANK(J344)),ISBLANK(K344),J344&lt;=Fecha!$A$1,I344&lt;Fecha!$A$1),5,0))))),"ERROR")</f>
        <v>1</v>
      </c>
      <c r="M344" s="36" t="str">
        <f t="shared" ca="1" si="1"/>
        <v>Por iniciar</v>
      </c>
      <c r="N344" s="38"/>
      <c r="O344" s="54"/>
      <c r="P344" s="40"/>
      <c r="Q344" s="40"/>
      <c r="R344" s="40"/>
      <c r="S344" s="41"/>
      <c r="T344" s="40"/>
      <c r="U344" s="42"/>
      <c r="V344" s="40"/>
      <c r="W344" s="40"/>
    </row>
    <row r="345" spans="1:23" ht="28.8" x14ac:dyDescent="0.3">
      <c r="A345" s="65">
        <v>2</v>
      </c>
      <c r="B345" s="66" t="s">
        <v>685</v>
      </c>
      <c r="C345" s="38" t="s">
        <v>368</v>
      </c>
      <c r="D345" s="38" t="s">
        <v>393</v>
      </c>
      <c r="E345" s="37" t="s">
        <v>86</v>
      </c>
      <c r="F345" s="37" t="s">
        <v>100</v>
      </c>
      <c r="G345" s="154" t="str">
        <f>VLOOKUP(D345:D430,'Catálogo de actividades'!B104:E327,4,FALSE)</f>
        <v>15.12</v>
      </c>
      <c r="H345" s="56">
        <v>45075</v>
      </c>
      <c r="I345" s="56">
        <v>45079</v>
      </c>
      <c r="J345" s="43"/>
      <c r="K345" s="43"/>
      <c r="L345" s="36">
        <f ca="1">IF(OR(AND(ISNUMBER(J345),ISBLANK(K345)),AND(ISBLANK(J345),ISBLANK(K345)),AND(ISNUMBER(J345),ISNUMBER(K345)),),IF(OR(AND(ISBLANK(J345),ISBLANK(K345)),AND(J345&gt;Fecha!$A$1,ISBLANK(K345))),1,IF(AND(NOT(ISBLANK(J345)),NOT(ISBLANK(K345)),K345&lt;=I345),2,IF(AND(NOT(ISBLANK(J345)),NOT(ISBLANK(K345)),K345&gt;I345),3,IF(AND(NOT(ISBLANK(J345)),ISBLANK(K345),J345&lt;=Fecha!$A$1,I345&gt;=Fecha!$A$1),4,IF(AND(NOT(ISBLANK(J345)),ISBLANK(K345),J345&lt;=Fecha!$A$1,I345&lt;Fecha!$A$1),5,0))))),"ERROR")</f>
        <v>1</v>
      </c>
      <c r="M345" s="36" t="str">
        <f t="shared" ca="1" si="1"/>
        <v>Por iniciar</v>
      </c>
      <c r="N345" s="38"/>
      <c r="O345" s="40"/>
      <c r="P345" s="40"/>
      <c r="Q345" s="40"/>
      <c r="R345" s="40"/>
      <c r="S345" s="41"/>
      <c r="T345" s="40"/>
      <c r="U345" s="42"/>
      <c r="V345" s="40"/>
      <c r="W345" s="40"/>
    </row>
    <row r="346" spans="1:23" ht="28.8" x14ac:dyDescent="0.3">
      <c r="A346" s="65">
        <v>2</v>
      </c>
      <c r="B346" s="66" t="s">
        <v>685</v>
      </c>
      <c r="C346" s="38" t="s">
        <v>368</v>
      </c>
      <c r="D346" s="38" t="s">
        <v>395</v>
      </c>
      <c r="E346" s="37" t="s">
        <v>78</v>
      </c>
      <c r="F346" s="37" t="s">
        <v>372</v>
      </c>
      <c r="G346" s="154" t="str">
        <f>VLOOKUP(D346:D430,'Catálogo de actividades'!B105:E328,4,FALSE)</f>
        <v>15.13</v>
      </c>
      <c r="H346" s="56">
        <v>45103</v>
      </c>
      <c r="I346" s="52">
        <v>45107</v>
      </c>
      <c r="J346" s="43"/>
      <c r="K346" s="43"/>
      <c r="L346" s="36">
        <f ca="1">IF(OR(AND(ISNUMBER(J346),ISBLANK(K346)),AND(ISBLANK(J346),ISBLANK(K346)),AND(ISNUMBER(J346),ISNUMBER(K346)),),IF(OR(AND(ISBLANK(J346),ISBLANK(K346)),AND(J346&gt;Fecha!$A$1,ISBLANK(K346))),1,IF(AND(NOT(ISBLANK(J346)),NOT(ISBLANK(K346)),K346&lt;=I346),2,IF(AND(NOT(ISBLANK(J346)),NOT(ISBLANK(K346)),K346&gt;I346),3,IF(AND(NOT(ISBLANK(J346)),ISBLANK(K346),J346&lt;=Fecha!$A$1,I346&gt;=Fecha!$A$1),4,IF(AND(NOT(ISBLANK(J346)),ISBLANK(K346),J346&lt;=Fecha!$A$1,I346&lt;Fecha!$A$1),5,0))))),"ERROR")</f>
        <v>1</v>
      </c>
      <c r="M346" s="36" t="str">
        <f t="shared" ca="1" si="1"/>
        <v>Por iniciar</v>
      </c>
      <c r="N346" s="38"/>
      <c r="O346" s="40"/>
      <c r="P346" s="40"/>
      <c r="Q346" s="40"/>
      <c r="R346" s="40"/>
      <c r="S346" s="41"/>
      <c r="T346" s="40"/>
      <c r="U346" s="42"/>
      <c r="V346" s="40"/>
      <c r="W346" s="40"/>
    </row>
    <row r="347" spans="1:23" ht="43.2" x14ac:dyDescent="0.3">
      <c r="A347" s="65">
        <v>2</v>
      </c>
      <c r="B347" s="66" t="s">
        <v>685</v>
      </c>
      <c r="C347" s="38" t="s">
        <v>397</v>
      </c>
      <c r="D347" s="38" t="s">
        <v>398</v>
      </c>
      <c r="E347" s="37" t="s">
        <v>78</v>
      </c>
      <c r="F347" s="37" t="s">
        <v>79</v>
      </c>
      <c r="G347" s="154" t="str">
        <f>VLOOKUP(D347:D430,'Catálogo de actividades'!B106:E329,4,FALSE)</f>
        <v>16.1</v>
      </c>
      <c r="H347" s="56">
        <v>44774</v>
      </c>
      <c r="I347" s="52">
        <v>44804</v>
      </c>
      <c r="J347" s="52">
        <v>44774</v>
      </c>
      <c r="K347" s="44">
        <v>44858</v>
      </c>
      <c r="L347" s="36">
        <f ca="1">IF(OR(AND(ISNUMBER(J347),ISBLANK(K347)),AND(ISBLANK(J347),ISBLANK(K347)),AND(ISNUMBER(J347),ISNUMBER(K347)),),IF(OR(AND(ISBLANK(J347),ISBLANK(K347)),AND(J347&gt;Fecha!$A$1,ISBLANK(K347))),1,IF(AND(NOT(ISBLANK(J347)),NOT(ISBLANK(K347)),K347&lt;=I347),2,IF(AND(NOT(ISBLANK(J347)),NOT(ISBLANK(K347)),K347&gt;I347),3,IF(AND(NOT(ISBLANK(J347)),ISBLANK(K347),J347&lt;=Fecha!$A$1,I347&gt;=Fecha!$A$1),4,IF(AND(NOT(ISBLANK(J347)),ISBLANK(K347),J347&lt;=Fecha!$A$1,I347&lt;Fecha!$A$1),5,0))))),"ERROR")</f>
        <v>3</v>
      </c>
      <c r="M347" s="37" t="str">
        <f t="shared" ca="1" si="1"/>
        <v>Concluida fuera de plazo</v>
      </c>
      <c r="N347" s="38" t="s">
        <v>673</v>
      </c>
      <c r="O347" s="142" t="s">
        <v>674</v>
      </c>
      <c r="P347" s="40"/>
      <c r="Q347" s="40" t="s">
        <v>617</v>
      </c>
      <c r="R347" s="40"/>
      <c r="S347" s="41"/>
      <c r="T347" s="40"/>
      <c r="U347" s="42"/>
      <c r="V347" s="40"/>
      <c r="W347" s="40"/>
    </row>
    <row r="348" spans="1:23" ht="14.4" x14ac:dyDescent="0.3">
      <c r="A348" s="65">
        <v>2</v>
      </c>
      <c r="B348" s="66" t="s">
        <v>685</v>
      </c>
      <c r="C348" s="38" t="s">
        <v>397</v>
      </c>
      <c r="D348" s="38" t="s">
        <v>400</v>
      </c>
      <c r="E348" s="37" t="s">
        <v>78</v>
      </c>
      <c r="F348" s="37" t="s">
        <v>79</v>
      </c>
      <c r="G348" s="154" t="str">
        <f>VLOOKUP(D348:D430,'Catálogo de actividades'!B124:E330,4,FALSE)</f>
        <v>16.2</v>
      </c>
      <c r="H348" s="56">
        <v>44986</v>
      </c>
      <c r="I348" s="56">
        <v>45016</v>
      </c>
      <c r="J348" s="47"/>
      <c r="K348" s="44"/>
      <c r="L348" s="36">
        <f ca="1">IF(OR(AND(ISNUMBER(J348),ISBLANK(K348)),AND(ISBLANK(J348),ISBLANK(K348)),AND(ISNUMBER(J348),ISNUMBER(K348)),),IF(OR(AND(ISBLANK(J348),ISBLANK(K348)),AND(J348&gt;Fecha!$A$1,ISBLANK(K348))),1,IF(AND(NOT(ISBLANK(J348)),NOT(ISBLANK(K348)),K348&lt;=I348),2,IF(AND(NOT(ISBLANK(J348)),NOT(ISBLANK(K348)),K348&gt;I348),3,IF(AND(NOT(ISBLANK(J348)),ISBLANK(K348),J348&lt;=Fecha!$A$1,I348&gt;=Fecha!$A$1),4,IF(AND(NOT(ISBLANK(J348)),ISBLANK(K348),J348&lt;=Fecha!$A$1,I348&lt;Fecha!$A$1),5,0))))),"ERROR")</f>
        <v>1</v>
      </c>
      <c r="M348" s="36" t="str">
        <f t="shared" ca="1" si="1"/>
        <v>Por iniciar</v>
      </c>
      <c r="N348" s="38"/>
      <c r="O348" s="40"/>
      <c r="P348" s="40"/>
      <c r="Q348" s="40"/>
      <c r="R348" s="40"/>
      <c r="S348" s="41"/>
      <c r="T348" s="40"/>
      <c r="U348" s="42"/>
      <c r="V348" s="40"/>
      <c r="W348" s="40"/>
    </row>
    <row r="349" spans="1:23" ht="14.4" x14ac:dyDescent="0.3">
      <c r="A349" s="65">
        <v>2</v>
      </c>
      <c r="B349" s="66" t="s">
        <v>685</v>
      </c>
      <c r="C349" s="38" t="s">
        <v>397</v>
      </c>
      <c r="D349" s="38" t="s">
        <v>402</v>
      </c>
      <c r="E349" s="37" t="s">
        <v>78</v>
      </c>
      <c r="F349" s="37" t="s">
        <v>403</v>
      </c>
      <c r="G349" s="154" t="str">
        <f>VLOOKUP(D349:D430,'Catálogo de actividades'!B125:E331,4,FALSE)</f>
        <v>16.3</v>
      </c>
      <c r="H349" s="56">
        <v>44986</v>
      </c>
      <c r="I349" s="56">
        <v>45016</v>
      </c>
      <c r="J349" s="44"/>
      <c r="K349" s="44"/>
      <c r="L349" s="36">
        <f ca="1">IF(OR(AND(ISNUMBER(J349),ISBLANK(K349)),AND(ISBLANK(J349),ISBLANK(K349)),AND(ISNUMBER(J349),ISNUMBER(K349)),),IF(OR(AND(ISBLANK(J349),ISBLANK(K349)),AND(J349&gt;Fecha!$A$1,ISBLANK(K349))),1,IF(AND(NOT(ISBLANK(J349)),NOT(ISBLANK(K349)),K349&lt;=I349),2,IF(AND(NOT(ISBLANK(J349)),NOT(ISBLANK(K349)),K349&gt;I349),3,IF(AND(NOT(ISBLANK(J349)),ISBLANK(K349),J349&lt;=Fecha!$A$1,I349&gt;=Fecha!$A$1),4,IF(AND(NOT(ISBLANK(J349)),ISBLANK(K349),J349&lt;=Fecha!$A$1,I349&lt;Fecha!$A$1),5,0))))),"ERROR")</f>
        <v>1</v>
      </c>
      <c r="M349" s="36" t="str">
        <f t="shared" ca="1" si="1"/>
        <v>Por iniciar</v>
      </c>
      <c r="N349" s="38"/>
      <c r="O349" s="40"/>
      <c r="P349" s="40"/>
      <c r="Q349" s="40"/>
      <c r="R349" s="40"/>
      <c r="S349" s="41"/>
      <c r="T349" s="40"/>
      <c r="U349" s="42"/>
      <c r="V349" s="40"/>
      <c r="W349" s="40"/>
    </row>
    <row r="350" spans="1:23" ht="14.4" x14ac:dyDescent="0.3">
      <c r="A350" s="65">
        <v>2</v>
      </c>
      <c r="B350" s="66" t="s">
        <v>685</v>
      </c>
      <c r="C350" s="38" t="s">
        <v>397</v>
      </c>
      <c r="D350" s="38" t="s">
        <v>405</v>
      </c>
      <c r="E350" s="37" t="s">
        <v>78</v>
      </c>
      <c r="F350" s="37" t="s">
        <v>377</v>
      </c>
      <c r="G350" s="154" t="str">
        <f>VLOOKUP(D350:D430,'Catálogo de actividades'!B126:E332,4,FALSE)</f>
        <v>16.4</v>
      </c>
      <c r="H350" s="56">
        <v>45026</v>
      </c>
      <c r="I350" s="52">
        <v>45036</v>
      </c>
      <c r="J350" s="44"/>
      <c r="K350" s="44"/>
      <c r="L350" s="36">
        <f ca="1">IF(OR(AND(ISNUMBER(J350),ISBLANK(K350)),AND(ISBLANK(J350),ISBLANK(K350)),AND(ISNUMBER(J350),ISNUMBER(K350)),),IF(OR(AND(ISBLANK(J350),ISBLANK(K350)),AND(J350&gt;Fecha!$A$1,ISBLANK(K350))),1,IF(AND(NOT(ISBLANK(J350)),NOT(ISBLANK(K350)),K350&lt;=I350),2,IF(AND(NOT(ISBLANK(J350)),NOT(ISBLANK(K350)),K350&gt;I350),3,IF(AND(NOT(ISBLANK(J350)),ISBLANK(K350),J350&lt;=Fecha!$A$1,I350&gt;=Fecha!$A$1),4,IF(AND(NOT(ISBLANK(J350)),ISBLANK(K350),J350&lt;=Fecha!$A$1,I350&lt;Fecha!$A$1),5,0))))),"ERROR")</f>
        <v>1</v>
      </c>
      <c r="M350" s="36" t="str">
        <f t="shared" ca="1" si="1"/>
        <v>Por iniciar</v>
      </c>
      <c r="N350" s="38"/>
      <c r="O350" s="40"/>
      <c r="P350" s="40"/>
      <c r="Q350" s="40"/>
      <c r="R350" s="40"/>
      <c r="S350" s="41"/>
      <c r="T350" s="40"/>
      <c r="U350" s="42"/>
      <c r="V350" s="40"/>
      <c r="W350" s="40"/>
    </row>
    <row r="351" spans="1:23" ht="14.4" x14ac:dyDescent="0.3">
      <c r="A351" s="65">
        <v>2</v>
      </c>
      <c r="B351" s="66" t="s">
        <v>685</v>
      </c>
      <c r="C351" s="38" t="s">
        <v>397</v>
      </c>
      <c r="D351" s="38" t="s">
        <v>407</v>
      </c>
      <c r="E351" s="37" t="s">
        <v>82</v>
      </c>
      <c r="F351" s="37" t="s">
        <v>408</v>
      </c>
      <c r="G351" s="154" t="str">
        <f>VLOOKUP(D351:D430,'Catálogo de actividades'!B127:E333,4,FALSE)</f>
        <v>16.5</v>
      </c>
      <c r="H351" s="56">
        <v>45043</v>
      </c>
      <c r="I351" s="56">
        <v>45043</v>
      </c>
      <c r="J351" s="43"/>
      <c r="K351" s="43"/>
      <c r="L351" s="36">
        <f ca="1">IF(OR(AND(ISNUMBER(J351),ISBLANK(K351)),AND(ISBLANK(J351),ISBLANK(K351)),AND(ISNUMBER(J351),ISNUMBER(K351)),),IF(OR(AND(ISBLANK(J351),ISBLANK(K351)),AND(J351&gt;Fecha!$A$1,ISBLANK(K351))),1,IF(AND(NOT(ISBLANK(J351)),NOT(ISBLANK(K351)),K351&lt;=I351),2,IF(AND(NOT(ISBLANK(J351)),NOT(ISBLANK(K351)),K351&gt;I351),3,IF(AND(NOT(ISBLANK(J351)),ISBLANK(K351),J351&lt;=Fecha!$A$1,I351&gt;=Fecha!$A$1),4,IF(AND(NOT(ISBLANK(J351)),ISBLANK(K351),J351&lt;=Fecha!$A$1,I351&lt;Fecha!$A$1),5,0))))),"ERROR")</f>
        <v>1</v>
      </c>
      <c r="M351" s="36" t="str">
        <f t="shared" ca="1" si="1"/>
        <v>Por iniciar</v>
      </c>
      <c r="N351" s="38"/>
      <c r="O351" s="54"/>
      <c r="P351" s="40"/>
      <c r="Q351" s="40"/>
      <c r="R351" s="40"/>
      <c r="S351" s="41"/>
      <c r="T351" s="40"/>
      <c r="U351" s="42"/>
      <c r="V351" s="40"/>
      <c r="W351" s="40"/>
    </row>
    <row r="352" spans="1:23" ht="14.4" x14ac:dyDescent="0.3">
      <c r="A352" s="65">
        <v>2</v>
      </c>
      <c r="B352" s="66" t="s">
        <v>685</v>
      </c>
      <c r="C352" s="38" t="s">
        <v>397</v>
      </c>
      <c r="D352" s="38" t="s">
        <v>410</v>
      </c>
      <c r="E352" s="37" t="s">
        <v>82</v>
      </c>
      <c r="F352" s="37" t="s">
        <v>408</v>
      </c>
      <c r="G352" s="154" t="str">
        <f>VLOOKUP(D352:D430,'Catálogo de actividades'!B128:E334,4,FALSE)</f>
        <v>16.6</v>
      </c>
      <c r="H352" s="151">
        <v>45053</v>
      </c>
      <c r="I352" s="57">
        <v>45053</v>
      </c>
      <c r="J352" s="43"/>
      <c r="K352" s="43"/>
      <c r="L352" s="36">
        <f ca="1">IF(OR(AND(ISNUMBER(J352),ISBLANK(K352)),AND(ISBLANK(J352),ISBLANK(K352)),AND(ISNUMBER(J352),ISNUMBER(K352)),),IF(OR(AND(ISBLANK(J352),ISBLANK(K352)),AND(J352&gt;Fecha!$A$1,ISBLANK(K352))),1,IF(AND(NOT(ISBLANK(J352)),NOT(ISBLANK(K352)),K352&lt;=I352),2,IF(AND(NOT(ISBLANK(J352)),NOT(ISBLANK(K352)),K352&gt;I352),3,IF(AND(NOT(ISBLANK(J352)),ISBLANK(K352),J352&lt;=Fecha!$A$1,I352&gt;=Fecha!$A$1),4,IF(AND(NOT(ISBLANK(J352)),ISBLANK(K352),J352&lt;=Fecha!$A$1,I352&lt;Fecha!$A$1),5,0))))),"ERROR")</f>
        <v>1</v>
      </c>
      <c r="M352" s="36" t="str">
        <f t="shared" ca="1" si="1"/>
        <v>Por iniciar</v>
      </c>
      <c r="N352" s="38"/>
      <c r="O352" s="54"/>
      <c r="P352" s="40"/>
      <c r="Q352" s="40"/>
      <c r="R352" s="40"/>
      <c r="S352" s="41"/>
      <c r="T352" s="40"/>
      <c r="U352" s="42"/>
      <c r="V352" s="40"/>
      <c r="W352" s="40"/>
    </row>
    <row r="353" spans="1:23" ht="14.4" x14ac:dyDescent="0.3">
      <c r="A353" s="65">
        <v>2</v>
      </c>
      <c r="B353" s="66" t="s">
        <v>685</v>
      </c>
      <c r="C353" s="38" t="s">
        <v>397</v>
      </c>
      <c r="D353" s="38" t="s">
        <v>412</v>
      </c>
      <c r="E353" s="37" t="s">
        <v>82</v>
      </c>
      <c r="F353" s="37" t="s">
        <v>408</v>
      </c>
      <c r="G353" s="154" t="str">
        <f>VLOOKUP(D353:D430,'Catálogo de actividades'!B129:E335,4,FALSE)</f>
        <v>16.7</v>
      </c>
      <c r="H353" s="56">
        <v>45067</v>
      </c>
      <c r="I353" s="56">
        <v>45067</v>
      </c>
      <c r="J353" s="43"/>
      <c r="K353" s="43"/>
      <c r="L353" s="36">
        <f ca="1">IF(OR(AND(ISNUMBER(J353),ISBLANK(K353)),AND(ISBLANK(J353),ISBLANK(K353)),AND(ISNUMBER(J353),ISNUMBER(K353)),),IF(OR(AND(ISBLANK(J353),ISBLANK(K353)),AND(J353&gt;Fecha!$A$1,ISBLANK(K353))),1,IF(AND(NOT(ISBLANK(J353)),NOT(ISBLANK(K353)),K353&lt;=I353),2,IF(AND(NOT(ISBLANK(J353)),NOT(ISBLANK(K353)),K353&gt;I353),3,IF(AND(NOT(ISBLANK(J353)),ISBLANK(K353),J353&lt;=Fecha!$A$1,I353&gt;=Fecha!$A$1),4,IF(AND(NOT(ISBLANK(J353)),ISBLANK(K353),J353&lt;=Fecha!$A$1,I353&lt;Fecha!$A$1),5,0))))),"ERROR")</f>
        <v>1</v>
      </c>
      <c r="M353" s="36" t="str">
        <f t="shared" ca="1" si="1"/>
        <v>Por iniciar</v>
      </c>
      <c r="N353" s="38"/>
      <c r="O353" s="51"/>
      <c r="P353" s="40"/>
      <c r="Q353" s="40"/>
      <c r="R353" s="40"/>
      <c r="S353" s="41"/>
      <c r="T353" s="40"/>
      <c r="U353" s="42"/>
      <c r="V353" s="40"/>
      <c r="W353" s="40"/>
    </row>
    <row r="354" spans="1:23" ht="14.4" x14ac:dyDescent="0.3">
      <c r="A354" s="65">
        <v>2</v>
      </c>
      <c r="B354" s="66" t="s">
        <v>685</v>
      </c>
      <c r="C354" s="38" t="s">
        <v>397</v>
      </c>
      <c r="D354" s="72" t="s">
        <v>397</v>
      </c>
      <c r="E354" s="37" t="s">
        <v>86</v>
      </c>
      <c r="F354" s="37" t="s">
        <v>279</v>
      </c>
      <c r="G354" s="154" t="str">
        <f>VLOOKUP(D354:D430,'Catálogo de actividades'!B130:E336,4,FALSE)</f>
        <v>16.8</v>
      </c>
      <c r="H354" s="56">
        <v>45081</v>
      </c>
      <c r="I354" s="56">
        <v>45081</v>
      </c>
      <c r="J354" s="43"/>
      <c r="K354" s="43"/>
      <c r="L354" s="36">
        <f ca="1">IF(OR(AND(ISNUMBER(J354),ISBLANK(K354)),AND(ISBLANK(J354),ISBLANK(K354)),AND(ISNUMBER(J354),ISNUMBER(K354)),),IF(OR(AND(ISBLANK(J354),ISBLANK(K354)),AND(J354&gt;Fecha!$A$1,ISBLANK(K354))),1,IF(AND(NOT(ISBLANK(J354)),NOT(ISBLANK(K354)),K354&lt;=I354),2,IF(AND(NOT(ISBLANK(J354)),NOT(ISBLANK(K354)),K354&gt;I354),3,IF(AND(NOT(ISBLANK(J354)),ISBLANK(K354),J354&lt;=Fecha!$A$1,I354&gt;=Fecha!$A$1),4,IF(AND(NOT(ISBLANK(J354)),ISBLANK(K354),J354&lt;=Fecha!$A$1,I354&lt;Fecha!$A$1),5,0))))),"ERROR")</f>
        <v>1</v>
      </c>
      <c r="M354" s="36" t="str">
        <f t="shared" ca="1" si="1"/>
        <v>Por iniciar</v>
      </c>
      <c r="N354" s="38"/>
      <c r="O354" s="54"/>
      <c r="P354" s="40"/>
      <c r="Q354" s="40"/>
      <c r="R354" s="40"/>
      <c r="S354" s="41"/>
      <c r="T354" s="40"/>
      <c r="U354" s="42"/>
      <c r="V354" s="40"/>
      <c r="W354" s="40"/>
    </row>
    <row r="355" spans="1:23" ht="28.8" x14ac:dyDescent="0.3">
      <c r="A355" s="65">
        <v>2</v>
      </c>
      <c r="B355" s="66" t="s">
        <v>685</v>
      </c>
      <c r="C355" s="38" t="s">
        <v>415</v>
      </c>
      <c r="D355" s="38" t="s">
        <v>416</v>
      </c>
      <c r="E355" s="37" t="s">
        <v>86</v>
      </c>
      <c r="F355" s="37" t="s">
        <v>279</v>
      </c>
      <c r="G355" s="154" t="str">
        <f>VLOOKUP(D355:D430,'Catálogo de actividades'!B131:E337,4,FALSE)</f>
        <v>17.1</v>
      </c>
      <c r="H355" s="56">
        <v>44958</v>
      </c>
      <c r="I355" s="56">
        <v>44985</v>
      </c>
      <c r="J355" s="43"/>
      <c r="K355" s="43"/>
      <c r="L355" s="36">
        <f ca="1">IF(OR(AND(ISNUMBER(J355),ISBLANK(K355)),AND(ISBLANK(J355),ISBLANK(K355)),AND(ISNUMBER(J355),ISNUMBER(K355)),),IF(OR(AND(ISBLANK(J355),ISBLANK(K355)),AND(J355&gt;Fecha!$A$1,ISBLANK(K355))),1,IF(AND(NOT(ISBLANK(J355)),NOT(ISBLANK(K355)),K355&lt;=I355),2,IF(AND(NOT(ISBLANK(J355)),NOT(ISBLANK(K355)),K355&gt;I355),3,IF(AND(NOT(ISBLANK(J355)),ISBLANK(K355),J355&lt;=Fecha!$A$1,I355&gt;=Fecha!$A$1),4,IF(AND(NOT(ISBLANK(J355)),ISBLANK(K355),J355&lt;=Fecha!$A$1,I355&lt;Fecha!$A$1),5,0))))),"ERROR")</f>
        <v>1</v>
      </c>
      <c r="M355" s="36" t="str">
        <f t="shared" ca="1" si="1"/>
        <v>Por iniciar</v>
      </c>
      <c r="N355" s="40"/>
      <c r="O355" s="54"/>
      <c r="P355" s="40"/>
      <c r="Q355" s="40"/>
      <c r="R355" s="40"/>
      <c r="S355" s="41"/>
      <c r="T355" s="40"/>
      <c r="U355" s="42"/>
      <c r="V355" s="40"/>
      <c r="W355" s="40"/>
    </row>
    <row r="356" spans="1:23" ht="57.6" x14ac:dyDescent="0.3">
      <c r="A356" s="65">
        <v>2</v>
      </c>
      <c r="B356" s="66" t="s">
        <v>685</v>
      </c>
      <c r="C356" s="38" t="s">
        <v>415</v>
      </c>
      <c r="D356" s="38" t="s">
        <v>418</v>
      </c>
      <c r="E356" s="37" t="s">
        <v>82</v>
      </c>
      <c r="F356" s="37" t="s">
        <v>419</v>
      </c>
      <c r="G356" s="154" t="str">
        <f>VLOOKUP(D356:D430,'Catálogo de actividades'!B132:E338,4,FALSE)</f>
        <v>17.2</v>
      </c>
      <c r="H356" s="56">
        <v>44986</v>
      </c>
      <c r="I356" s="56">
        <v>45003</v>
      </c>
      <c r="J356" s="43"/>
      <c r="K356" s="43"/>
      <c r="L356" s="36">
        <f ca="1">IF(OR(AND(ISNUMBER(J356),ISBLANK(K356)),AND(ISBLANK(J356),ISBLANK(K356)),AND(ISNUMBER(J356),ISNUMBER(K356)),),IF(OR(AND(ISBLANK(J356),ISBLANK(K356)),AND(J356&gt;Fecha!$A$1,ISBLANK(K356))),1,IF(AND(NOT(ISBLANK(J356)),NOT(ISBLANK(K356)),K356&lt;=I356),2,IF(AND(NOT(ISBLANK(J356)),NOT(ISBLANK(K356)),K356&gt;I356),3,IF(AND(NOT(ISBLANK(J356)),ISBLANK(K356),J356&lt;=Fecha!$A$1,I356&gt;=Fecha!$A$1),4,IF(AND(NOT(ISBLANK(J356)),ISBLANK(K356),J356&lt;=Fecha!$A$1,I356&lt;Fecha!$A$1),5,0))))),"ERROR")</f>
        <v>1</v>
      </c>
      <c r="M356" s="36" t="str">
        <f t="shared" ca="1" si="1"/>
        <v>Por iniciar</v>
      </c>
      <c r="N356" s="40"/>
      <c r="O356" s="54"/>
      <c r="P356" s="40"/>
      <c r="Q356" s="40"/>
      <c r="R356" s="40"/>
      <c r="S356" s="41"/>
      <c r="T356" s="40"/>
      <c r="U356" s="42"/>
      <c r="V356" s="40"/>
      <c r="W356" s="40"/>
    </row>
    <row r="357" spans="1:23" ht="57.6" x14ac:dyDescent="0.3">
      <c r="A357" s="65">
        <v>2</v>
      </c>
      <c r="B357" s="66" t="s">
        <v>685</v>
      </c>
      <c r="C357" s="38" t="s">
        <v>415</v>
      </c>
      <c r="D357" s="38" t="s">
        <v>421</v>
      </c>
      <c r="E357" s="37" t="s">
        <v>86</v>
      </c>
      <c r="F357" s="37" t="s">
        <v>100</v>
      </c>
      <c r="G357" s="154" t="str">
        <f>VLOOKUP(D357:D430,'Catálogo de actividades'!B133:E339,4,FALSE)</f>
        <v>17.3</v>
      </c>
      <c r="H357" s="56">
        <v>44986</v>
      </c>
      <c r="I357" s="56">
        <v>45016</v>
      </c>
      <c r="J357" s="43"/>
      <c r="K357" s="43"/>
      <c r="L357" s="36">
        <f ca="1">IF(OR(AND(ISNUMBER(J357),ISBLANK(K357)),AND(ISBLANK(J357),ISBLANK(K357)),AND(ISNUMBER(J357),ISNUMBER(K357)),),IF(OR(AND(ISBLANK(J357),ISBLANK(K357)),AND(J357&gt;Fecha!$A$1,ISBLANK(K357))),1,IF(AND(NOT(ISBLANK(J357)),NOT(ISBLANK(K357)),K357&lt;=I357),2,IF(AND(NOT(ISBLANK(J357)),NOT(ISBLANK(K357)),K357&gt;I357),3,IF(AND(NOT(ISBLANK(J357)),ISBLANK(K357),J357&lt;=Fecha!$A$1,I357&gt;=Fecha!$A$1),4,IF(AND(NOT(ISBLANK(J357)),ISBLANK(K357),J357&lt;=Fecha!$A$1,I357&lt;Fecha!$A$1),5,0))))),"ERROR")</f>
        <v>1</v>
      </c>
      <c r="M357" s="36" t="str">
        <f t="shared" ca="1" si="1"/>
        <v>Por iniciar</v>
      </c>
      <c r="N357" s="38"/>
      <c r="O357" s="54"/>
      <c r="P357" s="40"/>
      <c r="Q357" s="40"/>
      <c r="R357" s="40"/>
      <c r="S357" s="41"/>
      <c r="T357" s="40"/>
      <c r="U357" s="42"/>
      <c r="V357" s="40"/>
      <c r="W357" s="40"/>
    </row>
    <row r="358" spans="1:23" ht="28.8" x14ac:dyDescent="0.3">
      <c r="A358" s="65">
        <v>2</v>
      </c>
      <c r="B358" s="66" t="s">
        <v>685</v>
      </c>
      <c r="C358" s="38" t="s">
        <v>415</v>
      </c>
      <c r="D358" s="38" t="s">
        <v>423</v>
      </c>
      <c r="E358" s="37" t="s">
        <v>86</v>
      </c>
      <c r="F358" s="37" t="s">
        <v>279</v>
      </c>
      <c r="G358" s="154" t="str">
        <f>VLOOKUP(D358:D430,'Catálogo de actividades'!B134:E340,4,FALSE)</f>
        <v>17.4</v>
      </c>
      <c r="H358" s="56">
        <v>44986</v>
      </c>
      <c r="I358" s="52">
        <v>45015</v>
      </c>
      <c r="J358" s="43"/>
      <c r="K358" s="44"/>
      <c r="L358" s="36">
        <f ca="1">IF(OR(AND(ISNUMBER(J358),ISBLANK(K358)),AND(ISBLANK(J358),ISBLANK(K358)),AND(ISNUMBER(J358),ISNUMBER(K358)),),IF(OR(AND(ISBLANK(J358),ISBLANK(K358)),AND(J358&gt;Fecha!$A$1,ISBLANK(K358))),1,IF(AND(NOT(ISBLANK(J358)),NOT(ISBLANK(K358)),K358&lt;=I358),2,IF(AND(NOT(ISBLANK(J358)),NOT(ISBLANK(K358)),K358&gt;I358),3,IF(AND(NOT(ISBLANK(J358)),ISBLANK(K358),J358&lt;=Fecha!$A$1,I358&gt;=Fecha!$A$1),4,IF(AND(NOT(ISBLANK(J358)),ISBLANK(K358),J358&lt;=Fecha!$A$1,I358&lt;Fecha!$A$1),5,0))))),"ERROR")</f>
        <v>1</v>
      </c>
      <c r="M358" s="36" t="str">
        <f t="shared" ca="1" si="1"/>
        <v>Por iniciar</v>
      </c>
      <c r="N358" s="38"/>
      <c r="O358" s="54"/>
      <c r="P358" s="40"/>
      <c r="Q358" s="40"/>
      <c r="R358" s="40"/>
      <c r="S358" s="41"/>
      <c r="T358" s="40"/>
      <c r="U358" s="42"/>
      <c r="V358" s="40"/>
      <c r="W358" s="40"/>
    </row>
    <row r="359" spans="1:23" ht="43.2" x14ac:dyDescent="0.3">
      <c r="A359" s="65">
        <v>2</v>
      </c>
      <c r="B359" s="66" t="s">
        <v>685</v>
      </c>
      <c r="C359" s="38" t="s">
        <v>415</v>
      </c>
      <c r="D359" s="38" t="s">
        <v>425</v>
      </c>
      <c r="E359" s="55" t="s">
        <v>82</v>
      </c>
      <c r="F359" s="55" t="s">
        <v>419</v>
      </c>
      <c r="G359" s="154" t="str">
        <f>VLOOKUP(D359:D431,'Catálogo de actividades'!B135:E341,4,FALSE)</f>
        <v>17.5</v>
      </c>
      <c r="H359" s="144">
        <v>45012</v>
      </c>
      <c r="I359" s="46">
        <v>45016</v>
      </c>
      <c r="J359" s="43"/>
      <c r="K359" s="44"/>
      <c r="L359" s="36">
        <f ca="1">IF(OR(AND(ISNUMBER(J359),ISBLANK(K359)),AND(ISBLANK(J359),ISBLANK(K359)),AND(ISNUMBER(J359),ISNUMBER(K359)),),IF(OR(AND(ISBLANK(J359),ISBLANK(K359)),AND(J359&gt;Fecha!$A$1,ISBLANK(K359))),1,IF(AND(NOT(ISBLANK(J359)),NOT(ISBLANK(K359)),K359&lt;=I359),2,IF(AND(NOT(ISBLANK(J359)),NOT(ISBLANK(K359)),K359&gt;I359),3,IF(AND(NOT(ISBLANK(J359)),ISBLANK(K359),J359&lt;=Fecha!$A$1,I359&gt;=Fecha!$A$1),4,IF(AND(NOT(ISBLANK(J359)),ISBLANK(K359),J359&lt;=Fecha!$A$1,I359&lt;Fecha!$A$1),5,0))))),"ERROR")</f>
        <v>1</v>
      </c>
      <c r="M359" s="36" t="str">
        <f t="shared" ca="1" si="1"/>
        <v>Por iniciar</v>
      </c>
      <c r="N359" s="38"/>
      <c r="O359" s="54"/>
      <c r="P359" s="38"/>
      <c r="Q359" s="40"/>
      <c r="R359" s="40"/>
      <c r="S359" s="41"/>
      <c r="T359" s="40"/>
      <c r="U359" s="42"/>
      <c r="V359" s="40"/>
      <c r="W359" s="40"/>
    </row>
    <row r="360" spans="1:23" ht="57.6" x14ac:dyDescent="0.3">
      <c r="A360" s="65">
        <v>2</v>
      </c>
      <c r="B360" s="66" t="s">
        <v>685</v>
      </c>
      <c r="C360" s="38" t="s">
        <v>415</v>
      </c>
      <c r="D360" s="38" t="s">
        <v>427</v>
      </c>
      <c r="E360" s="37" t="s">
        <v>78</v>
      </c>
      <c r="F360" s="37" t="s">
        <v>428</v>
      </c>
      <c r="G360" s="154" t="str">
        <f>VLOOKUP(D360:D430,'Catálogo de actividades'!B136:E342,4,FALSE)</f>
        <v>17.6</v>
      </c>
      <c r="H360" s="56">
        <v>45012</v>
      </c>
      <c r="I360" s="52">
        <v>45016</v>
      </c>
      <c r="J360" s="44"/>
      <c r="K360" s="44"/>
      <c r="L360" s="36">
        <f ca="1">IF(OR(AND(ISNUMBER(J360),ISBLANK(K360)),AND(ISBLANK(J360),ISBLANK(K360)),AND(ISNUMBER(J360),ISNUMBER(K360)),),IF(OR(AND(ISBLANK(J360),ISBLANK(K360)),AND(J360&gt;Fecha!$A$1,ISBLANK(K360))),1,IF(AND(NOT(ISBLANK(J360)),NOT(ISBLANK(K360)),K360&lt;=I360),2,IF(AND(NOT(ISBLANK(J360)),NOT(ISBLANK(K360)),K360&gt;I360),3,IF(AND(NOT(ISBLANK(J360)),ISBLANK(K360),J360&lt;=Fecha!$A$1,I360&gt;=Fecha!$A$1),4,IF(AND(NOT(ISBLANK(J360)),ISBLANK(K360),J360&lt;=Fecha!$A$1,I360&lt;Fecha!$A$1),5,0))))),"ERROR")</f>
        <v>1</v>
      </c>
      <c r="M360" s="36" t="str">
        <f t="shared" ca="1" si="1"/>
        <v>Por iniciar</v>
      </c>
      <c r="N360" s="38"/>
      <c r="O360" s="40"/>
      <c r="P360" s="40"/>
      <c r="Q360" s="40"/>
      <c r="R360" s="40"/>
      <c r="S360" s="41"/>
      <c r="T360" s="40"/>
      <c r="U360" s="42"/>
      <c r="V360" s="40"/>
      <c r="W360" s="40"/>
    </row>
    <row r="361" spans="1:23" ht="43.2" x14ac:dyDescent="0.3">
      <c r="A361" s="65">
        <v>2</v>
      </c>
      <c r="B361" s="66" t="s">
        <v>685</v>
      </c>
      <c r="C361" s="38" t="s">
        <v>415</v>
      </c>
      <c r="D361" s="38" t="s">
        <v>430</v>
      </c>
      <c r="E361" s="37" t="s">
        <v>82</v>
      </c>
      <c r="F361" s="37" t="s">
        <v>419</v>
      </c>
      <c r="G361" s="154" t="str">
        <f>VLOOKUP(D361:D430,'Catálogo de actividades'!B137:E343,4,FALSE)</f>
        <v>17.7</v>
      </c>
      <c r="H361" s="56">
        <v>45019</v>
      </c>
      <c r="I361" s="52">
        <v>45023</v>
      </c>
      <c r="J361" s="43"/>
      <c r="K361" s="44"/>
      <c r="L361" s="36">
        <f ca="1">IF(OR(AND(ISNUMBER(J361),ISBLANK(K361)),AND(ISBLANK(J361),ISBLANK(K361)),AND(ISNUMBER(J361),ISNUMBER(K361)),),IF(OR(AND(ISBLANK(J361),ISBLANK(K361)),AND(J361&gt;Fecha!$A$1,ISBLANK(K361))),1,IF(AND(NOT(ISBLANK(J361)),NOT(ISBLANK(K361)),K361&lt;=I361),2,IF(AND(NOT(ISBLANK(J361)),NOT(ISBLANK(K361)),K361&gt;I361),3,IF(AND(NOT(ISBLANK(J361)),ISBLANK(K361),J361&lt;=Fecha!$A$1,I361&gt;=Fecha!$A$1),4,IF(AND(NOT(ISBLANK(J361)),ISBLANK(K361),J361&lt;=Fecha!$A$1,I361&lt;Fecha!$A$1),5,0))))),"ERROR")</f>
        <v>1</v>
      </c>
      <c r="M361" s="36" t="str">
        <f t="shared" ca="1" si="1"/>
        <v>Por iniciar</v>
      </c>
      <c r="N361" s="38"/>
      <c r="O361" s="40"/>
      <c r="P361" s="40"/>
      <c r="Q361" s="40"/>
      <c r="R361" s="40"/>
      <c r="S361" s="41"/>
      <c r="T361" s="40"/>
      <c r="U361" s="42"/>
      <c r="V361" s="40"/>
      <c r="W361" s="40"/>
    </row>
    <row r="362" spans="1:23" ht="14.4" x14ac:dyDescent="0.3">
      <c r="A362" s="65">
        <v>2</v>
      </c>
      <c r="B362" s="66" t="s">
        <v>685</v>
      </c>
      <c r="C362" s="38" t="s">
        <v>432</v>
      </c>
      <c r="D362" s="38" t="s">
        <v>433</v>
      </c>
      <c r="E362" s="37" t="s">
        <v>78</v>
      </c>
      <c r="F362" s="37" t="s">
        <v>111</v>
      </c>
      <c r="G362" s="154" t="str">
        <f>VLOOKUP(D362:D430,'Catálogo de actividades'!B138:E344,4,FALSE)</f>
        <v>18.1</v>
      </c>
      <c r="H362" s="56">
        <v>45000</v>
      </c>
      <c r="I362" s="56">
        <v>45016</v>
      </c>
      <c r="J362" s="43"/>
      <c r="K362" s="44"/>
      <c r="L362" s="36">
        <f ca="1">IF(OR(AND(ISNUMBER(J362),ISBLANK(K362)),AND(ISBLANK(J362),ISBLANK(K362)),AND(ISNUMBER(J362),ISNUMBER(K362)),),IF(OR(AND(ISBLANK(J362),ISBLANK(K362)),AND(J362&gt;Fecha!$A$1,ISBLANK(K362))),1,IF(AND(NOT(ISBLANK(J362)),NOT(ISBLANK(K362)),K362&lt;=I362),2,IF(AND(NOT(ISBLANK(J362)),NOT(ISBLANK(K362)),K362&gt;I362),3,IF(AND(NOT(ISBLANK(J362)),ISBLANK(K362),J362&lt;=Fecha!$A$1,I362&gt;=Fecha!$A$1),4,IF(AND(NOT(ISBLANK(J362)),ISBLANK(K362),J362&lt;=Fecha!$A$1,I362&lt;Fecha!$A$1),5,0))))),"ERROR")</f>
        <v>1</v>
      </c>
      <c r="M362" s="36" t="str">
        <f t="shared" ca="1" si="1"/>
        <v>Por iniciar</v>
      </c>
      <c r="N362" s="38"/>
      <c r="O362" s="40"/>
      <c r="P362" s="40"/>
      <c r="Q362" s="40"/>
      <c r="R362" s="40"/>
      <c r="S362" s="41"/>
      <c r="T362" s="40"/>
      <c r="U362" s="42"/>
      <c r="V362" s="40"/>
      <c r="W362" s="40"/>
    </row>
    <row r="363" spans="1:23" ht="14.4" x14ac:dyDescent="0.3">
      <c r="A363" s="65">
        <v>2</v>
      </c>
      <c r="B363" s="66" t="s">
        <v>685</v>
      </c>
      <c r="C363" s="38" t="s">
        <v>432</v>
      </c>
      <c r="D363" s="38" t="s">
        <v>435</v>
      </c>
      <c r="E363" s="37" t="s">
        <v>86</v>
      </c>
      <c r="F363" s="37" t="s">
        <v>79</v>
      </c>
      <c r="G363" s="154" t="str">
        <f>VLOOKUP(D363:D430,'Catálogo de actividades'!B139:E345,4,FALSE)</f>
        <v>18.2</v>
      </c>
      <c r="H363" s="56">
        <v>45017</v>
      </c>
      <c r="I363" s="52">
        <v>45031</v>
      </c>
      <c r="J363" s="43"/>
      <c r="K363" s="44"/>
      <c r="L363" s="36">
        <f ca="1">IF(OR(AND(ISNUMBER(J363),ISBLANK(K363)),AND(ISBLANK(J363),ISBLANK(K363)),AND(ISNUMBER(J363),ISNUMBER(K363)),),IF(OR(AND(ISBLANK(J363),ISBLANK(K363)),AND(J363&gt;Fecha!$A$1,ISBLANK(K363))),1,IF(AND(NOT(ISBLANK(J363)),NOT(ISBLANK(K363)),K363&lt;=I363),2,IF(AND(NOT(ISBLANK(J363)),NOT(ISBLANK(K363)),K363&gt;I363),3,IF(AND(NOT(ISBLANK(J363)),ISBLANK(K363),J363&lt;=Fecha!$A$1,I363&gt;=Fecha!$A$1),4,IF(AND(NOT(ISBLANK(J363)),ISBLANK(K363),J363&lt;=Fecha!$A$1,I363&lt;Fecha!$A$1),5,0))))),"ERROR")</f>
        <v>1</v>
      </c>
      <c r="M363" s="36" t="str">
        <f t="shared" ca="1" si="1"/>
        <v>Por iniciar</v>
      </c>
      <c r="N363" s="38"/>
      <c r="O363" s="51"/>
      <c r="P363" s="40"/>
      <c r="Q363" s="40"/>
      <c r="R363" s="40"/>
      <c r="S363" s="41"/>
      <c r="T363" s="40"/>
      <c r="U363" s="42"/>
      <c r="V363" s="40"/>
      <c r="W363" s="40"/>
    </row>
    <row r="364" spans="1:23" ht="28.8" x14ac:dyDescent="0.3">
      <c r="A364" s="65">
        <v>2</v>
      </c>
      <c r="B364" s="66" t="s">
        <v>685</v>
      </c>
      <c r="C364" s="38" t="s">
        <v>432</v>
      </c>
      <c r="D364" s="38" t="s">
        <v>437</v>
      </c>
      <c r="E364" s="37" t="s">
        <v>82</v>
      </c>
      <c r="F364" s="37" t="s">
        <v>438</v>
      </c>
      <c r="G364" s="154" t="str">
        <f>VLOOKUP(D364:D430,'Catálogo de actividades'!B140:E346,4,FALSE)</f>
        <v>18.3</v>
      </c>
      <c r="H364" s="56">
        <v>45017</v>
      </c>
      <c r="I364" s="52">
        <v>45031</v>
      </c>
      <c r="J364" s="43"/>
      <c r="K364" s="44"/>
      <c r="L364" s="36">
        <f ca="1">IF(OR(AND(ISNUMBER(J364),ISBLANK(K364)),AND(ISBLANK(J364),ISBLANK(K364)),AND(ISNUMBER(J364),ISNUMBER(K364)),),IF(OR(AND(ISBLANK(J364),ISBLANK(K364)),AND(J364&gt;Fecha!$A$1,ISBLANK(K364))),1,IF(AND(NOT(ISBLANK(J364)),NOT(ISBLANK(K364)),K364&lt;=I364),2,IF(AND(NOT(ISBLANK(J364)),NOT(ISBLANK(K364)),K364&gt;I364),3,IF(AND(NOT(ISBLANK(J364)),ISBLANK(K364),J364&lt;=Fecha!$A$1,I364&gt;=Fecha!$A$1),4,IF(AND(NOT(ISBLANK(J364)),ISBLANK(K364),J364&lt;=Fecha!$A$1,I364&lt;Fecha!$A$1),5,0))))),"ERROR")</f>
        <v>1</v>
      </c>
      <c r="M364" s="36" t="str">
        <f t="shared" ca="1" si="1"/>
        <v>Por iniciar</v>
      </c>
      <c r="N364" s="38"/>
      <c r="O364" s="54"/>
      <c r="P364" s="40"/>
      <c r="Q364" s="40"/>
      <c r="R364" s="40"/>
      <c r="S364" s="41"/>
      <c r="T364" s="40"/>
      <c r="U364" s="42"/>
      <c r="V364" s="40"/>
      <c r="W364" s="40"/>
    </row>
    <row r="365" spans="1:23" ht="14.4" x14ac:dyDescent="0.3">
      <c r="A365" s="65">
        <v>2</v>
      </c>
      <c r="B365" s="66" t="s">
        <v>685</v>
      </c>
      <c r="C365" s="38" t="s">
        <v>432</v>
      </c>
      <c r="D365" s="38" t="s">
        <v>440</v>
      </c>
      <c r="E365" s="37" t="s">
        <v>78</v>
      </c>
      <c r="F365" s="37" t="s">
        <v>116</v>
      </c>
      <c r="G365" s="154" t="str">
        <f>VLOOKUP(D365:D430,'Catálogo de actividades'!B141:E347,4,FALSE)</f>
        <v>18.4</v>
      </c>
      <c r="H365" s="56">
        <v>45036</v>
      </c>
      <c r="I365" s="56">
        <v>45046</v>
      </c>
      <c r="J365" s="47"/>
      <c r="K365" s="43"/>
      <c r="L365" s="36">
        <f ca="1">IF(OR(AND(ISNUMBER(J365),ISBLANK(K365)),AND(ISBLANK(J365),ISBLANK(K365)),AND(ISNUMBER(J365),ISNUMBER(K365)),),IF(OR(AND(ISBLANK(J365),ISBLANK(K365)),AND(J365&gt;Fecha!$A$1,ISBLANK(K365))),1,IF(AND(NOT(ISBLANK(J365)),NOT(ISBLANK(K365)),K365&lt;=I365),2,IF(AND(NOT(ISBLANK(J365)),NOT(ISBLANK(K365)),K365&gt;I365),3,IF(AND(NOT(ISBLANK(J365)),ISBLANK(K365),J365&lt;=Fecha!$A$1,I365&gt;=Fecha!$A$1),4,IF(AND(NOT(ISBLANK(J365)),ISBLANK(K365),J365&lt;=Fecha!$A$1,I365&lt;Fecha!$A$1),5,0))))),"ERROR")</f>
        <v>1</v>
      </c>
      <c r="M365" s="36" t="str">
        <f t="shared" ca="1" si="1"/>
        <v>Por iniciar</v>
      </c>
      <c r="N365" s="38"/>
      <c r="O365" s="54"/>
      <c r="P365" s="38"/>
      <c r="Q365" s="40"/>
      <c r="R365" s="40"/>
      <c r="S365" s="41"/>
      <c r="T365" s="40"/>
      <c r="U365" s="42"/>
      <c r="V365" s="40"/>
      <c r="W365" s="40"/>
    </row>
    <row r="366" spans="1:23" ht="14.4" x14ac:dyDescent="0.3">
      <c r="A366" s="65">
        <v>2</v>
      </c>
      <c r="B366" s="66" t="s">
        <v>685</v>
      </c>
      <c r="C366" s="38" t="s">
        <v>432</v>
      </c>
      <c r="D366" s="38" t="s">
        <v>442</v>
      </c>
      <c r="E366" s="37" t="s">
        <v>78</v>
      </c>
      <c r="F366" s="37" t="s">
        <v>116</v>
      </c>
      <c r="G366" s="154" t="str">
        <f>VLOOKUP(D366:D430,'Catálogo de actividades'!B142:E348,4,FALSE)</f>
        <v>18.5</v>
      </c>
      <c r="H366" s="56">
        <v>45081</v>
      </c>
      <c r="I366" s="56">
        <v>45082</v>
      </c>
      <c r="J366" s="47"/>
      <c r="K366" s="43"/>
      <c r="L366" s="36">
        <f ca="1">IF(OR(AND(ISNUMBER(J366),ISBLANK(K366)),AND(ISBLANK(J366),ISBLANK(K366)),AND(ISNUMBER(J366),ISNUMBER(K366)),),IF(OR(AND(ISBLANK(J366),ISBLANK(K366)),AND(J366&gt;Fecha!$A$1,ISBLANK(K366))),1,IF(AND(NOT(ISBLANK(J366)),NOT(ISBLANK(K366)),K366&lt;=I366),2,IF(AND(NOT(ISBLANK(J366)),NOT(ISBLANK(K366)),K366&gt;I366),3,IF(AND(NOT(ISBLANK(J366)),ISBLANK(K366),J366&lt;=Fecha!$A$1,I366&gt;=Fecha!$A$1),4,IF(AND(NOT(ISBLANK(J366)),ISBLANK(K366),J366&lt;=Fecha!$A$1,I366&lt;Fecha!$A$1),5,0))))),"ERROR")</f>
        <v>1</v>
      </c>
      <c r="M366" s="36" t="str">
        <f t="shared" ca="1" si="1"/>
        <v>Por iniciar</v>
      </c>
      <c r="N366" s="38"/>
      <c r="O366" s="40"/>
      <c r="P366" s="38"/>
      <c r="Q366" s="40"/>
      <c r="R366" s="40"/>
      <c r="S366" s="41"/>
      <c r="T366" s="40"/>
      <c r="U366" s="42"/>
      <c r="V366" s="40"/>
      <c r="W366" s="40"/>
    </row>
    <row r="367" spans="1:23" ht="43.2" x14ac:dyDescent="0.3">
      <c r="A367" s="65">
        <v>2</v>
      </c>
      <c r="B367" s="66" t="s">
        <v>685</v>
      </c>
      <c r="C367" s="38" t="s">
        <v>432</v>
      </c>
      <c r="D367" s="38" t="s">
        <v>444</v>
      </c>
      <c r="E367" s="37" t="s">
        <v>78</v>
      </c>
      <c r="F367" s="37" t="s">
        <v>153</v>
      </c>
      <c r="G367" s="154" t="str">
        <f>VLOOKUP(D367:D430,'Catálogo de actividades'!B143:E349,4,FALSE)</f>
        <v>18.6</v>
      </c>
      <c r="H367" s="56">
        <v>45044</v>
      </c>
      <c r="I367" s="56">
        <v>45078</v>
      </c>
      <c r="J367" s="43"/>
      <c r="K367" s="44"/>
      <c r="L367" s="36">
        <f ca="1">IF(OR(AND(ISNUMBER(J367),ISBLANK(K367)),AND(ISBLANK(J367),ISBLANK(K367)),AND(ISNUMBER(J367),ISNUMBER(K367)),),IF(OR(AND(ISBLANK(J367),ISBLANK(K367)),AND(J367&gt;Fecha!$A$1,ISBLANK(K367))),1,IF(AND(NOT(ISBLANK(J367)),NOT(ISBLANK(K367)),K367&lt;=I367),2,IF(AND(NOT(ISBLANK(J367)),NOT(ISBLANK(K367)),K367&gt;I367),3,IF(AND(NOT(ISBLANK(J367)),ISBLANK(K367),J367&lt;=Fecha!$A$1,I367&gt;=Fecha!$A$1),4,IF(AND(NOT(ISBLANK(J367)),ISBLANK(K367),J367&lt;=Fecha!$A$1,I367&lt;Fecha!$A$1),5,0))))),"ERROR")</f>
        <v>1</v>
      </c>
      <c r="M367" s="36" t="str">
        <f t="shared" ca="1" si="1"/>
        <v>Por iniciar</v>
      </c>
      <c r="N367" s="38"/>
      <c r="O367" s="40"/>
      <c r="P367" s="40"/>
      <c r="Q367" s="40"/>
      <c r="R367" s="40"/>
      <c r="S367" s="41"/>
      <c r="T367" s="40"/>
      <c r="U367" s="42"/>
      <c r="V367" s="40"/>
      <c r="W367" s="40"/>
    </row>
    <row r="368" spans="1:23" ht="43.2" x14ac:dyDescent="0.3">
      <c r="A368" s="65">
        <v>2</v>
      </c>
      <c r="B368" s="66" t="s">
        <v>685</v>
      </c>
      <c r="C368" s="38" t="s">
        <v>432</v>
      </c>
      <c r="D368" s="38" t="s">
        <v>446</v>
      </c>
      <c r="E368" s="37" t="s">
        <v>78</v>
      </c>
      <c r="F368" s="37" t="s">
        <v>153</v>
      </c>
      <c r="G368" s="154" t="str">
        <f>VLOOKUP(D368:D430,'Catálogo de actividades'!B144:E350,4,FALSE)</f>
        <v>18.7</v>
      </c>
      <c r="H368" s="56">
        <v>45044</v>
      </c>
      <c r="I368" s="56">
        <v>45079</v>
      </c>
      <c r="J368" s="43"/>
      <c r="K368" s="43"/>
      <c r="L368" s="36">
        <f ca="1">IF(OR(AND(ISNUMBER(J368),ISBLANK(K368)),AND(ISBLANK(J368),ISBLANK(K368)),AND(ISNUMBER(J368),ISNUMBER(K368)),),IF(OR(AND(ISBLANK(J368),ISBLANK(K368)),AND(J368&gt;Fecha!$A$1,ISBLANK(K368))),1,IF(AND(NOT(ISBLANK(J368)),NOT(ISBLANK(K368)),K368&lt;=I368),2,IF(AND(NOT(ISBLANK(J368)),NOT(ISBLANK(K368)),K368&gt;I368),3,IF(AND(NOT(ISBLANK(J368)),ISBLANK(K368),J368&lt;=Fecha!$A$1,I368&gt;=Fecha!$A$1),4,IF(AND(NOT(ISBLANK(J368)),ISBLANK(K368),J368&lt;=Fecha!$A$1,I368&lt;Fecha!$A$1),5,0))))),"ERROR")</f>
        <v>1</v>
      </c>
      <c r="M368" s="36" t="str">
        <f t="shared" ca="1" si="1"/>
        <v>Por iniciar</v>
      </c>
      <c r="N368" s="38"/>
      <c r="O368" s="40"/>
      <c r="P368" s="40"/>
      <c r="Q368" s="40"/>
      <c r="R368" s="40"/>
      <c r="S368" s="41"/>
      <c r="T368" s="40"/>
      <c r="U368" s="42"/>
      <c r="V368" s="40"/>
      <c r="W368" s="40"/>
    </row>
    <row r="369" spans="1:23" ht="28.8" x14ac:dyDescent="0.3">
      <c r="A369" s="65">
        <v>2</v>
      </c>
      <c r="B369" s="66" t="s">
        <v>685</v>
      </c>
      <c r="C369" s="38" t="s">
        <v>432</v>
      </c>
      <c r="D369" s="38" t="s">
        <v>448</v>
      </c>
      <c r="E369" s="37" t="s">
        <v>78</v>
      </c>
      <c r="F369" s="37" t="s">
        <v>116</v>
      </c>
      <c r="G369" s="154" t="str">
        <f>VLOOKUP(D369:D430,'Catálogo de actividades'!B145:E351,4,FALSE)</f>
        <v>18.8</v>
      </c>
      <c r="H369" s="56">
        <v>45082</v>
      </c>
      <c r="I369" s="52">
        <v>45092</v>
      </c>
      <c r="J369" s="43"/>
      <c r="K369" s="43"/>
      <c r="L369" s="36">
        <f ca="1">IF(OR(AND(ISNUMBER(J369),ISBLANK(K369)),AND(ISBLANK(J369),ISBLANK(K369)),AND(ISNUMBER(J369),ISNUMBER(K369)),),IF(OR(AND(ISBLANK(J369),ISBLANK(K369)),AND(J369&gt;Fecha!$A$1,ISBLANK(K369))),1,IF(AND(NOT(ISBLANK(J369)),NOT(ISBLANK(K369)),K369&lt;=I369),2,IF(AND(NOT(ISBLANK(J369)),NOT(ISBLANK(K369)),K369&gt;I369),3,IF(AND(NOT(ISBLANK(J369)),ISBLANK(K369),J369&lt;=Fecha!$A$1,I369&gt;=Fecha!$A$1),4,IF(AND(NOT(ISBLANK(J369)),ISBLANK(K369),J369&lt;=Fecha!$A$1,I369&lt;Fecha!$A$1),5,0))))),"ERROR")</f>
        <v>1</v>
      </c>
      <c r="M369" s="36" t="str">
        <f t="shared" ca="1" si="1"/>
        <v>Por iniciar</v>
      </c>
      <c r="N369" s="38"/>
      <c r="O369" s="40"/>
      <c r="P369" s="40"/>
      <c r="Q369" s="40"/>
      <c r="R369" s="40"/>
      <c r="S369" s="41"/>
      <c r="T369" s="40"/>
      <c r="U369" s="42"/>
      <c r="V369" s="40"/>
      <c r="W369" s="40"/>
    </row>
    <row r="370" spans="1:23" ht="43.2" x14ac:dyDescent="0.3">
      <c r="A370" s="65">
        <v>2</v>
      </c>
      <c r="B370" s="66" t="s">
        <v>685</v>
      </c>
      <c r="C370" s="38" t="s">
        <v>450</v>
      </c>
      <c r="D370" s="38" t="s">
        <v>451</v>
      </c>
      <c r="E370" s="37" t="s">
        <v>86</v>
      </c>
      <c r="F370" s="37" t="s">
        <v>79</v>
      </c>
      <c r="G370" s="154" t="str">
        <f>VLOOKUP(D370:D430,'Catálogo de actividades'!B146:E352,4,FALSE)</f>
        <v>19.1</v>
      </c>
      <c r="H370" s="56">
        <v>44813</v>
      </c>
      <c r="I370" s="56">
        <v>44813</v>
      </c>
      <c r="J370" s="56">
        <v>44813</v>
      </c>
      <c r="K370" s="44">
        <v>44791</v>
      </c>
      <c r="L370" s="36">
        <f ca="1">IF(OR(AND(ISNUMBER(J370),ISBLANK(K370)),AND(ISBLANK(J370),ISBLANK(K370)),AND(ISNUMBER(J370),ISNUMBER(K370)),),IF(OR(AND(ISBLANK(J370),ISBLANK(K370)),AND(J370&gt;Fecha!$A$1,ISBLANK(K370))),1,IF(AND(NOT(ISBLANK(J370)),NOT(ISBLANK(K370)),K370&lt;=I370),2,IF(AND(NOT(ISBLANK(J370)),NOT(ISBLANK(K370)),K370&gt;I370),3,IF(AND(NOT(ISBLANK(J370)),ISBLANK(K370),J370&lt;=Fecha!$A$1,I370&gt;=Fecha!$A$1),4,IF(AND(NOT(ISBLANK(J370)),ISBLANK(K370),J370&lt;=Fecha!$A$1,I370&lt;Fecha!$A$1),5,0))))),"ERROR")</f>
        <v>2</v>
      </c>
      <c r="M370" s="37" t="str">
        <f t="shared" ca="1" si="1"/>
        <v>Concluida dentro de plazo</v>
      </c>
      <c r="N370" s="38" t="s">
        <v>723</v>
      </c>
      <c r="O370" s="39" t="s">
        <v>724</v>
      </c>
      <c r="P370" s="40"/>
      <c r="Q370" s="40"/>
      <c r="R370" s="40"/>
      <c r="S370" s="41"/>
      <c r="T370" s="40"/>
      <c r="U370" s="42"/>
      <c r="V370" s="40"/>
      <c r="W370" s="40"/>
    </row>
    <row r="371" spans="1:23" ht="57.6" x14ac:dyDescent="0.3">
      <c r="A371" s="65">
        <v>2</v>
      </c>
      <c r="B371" s="66" t="s">
        <v>685</v>
      </c>
      <c r="C371" s="38" t="s">
        <v>450</v>
      </c>
      <c r="D371" s="38" t="s">
        <v>453</v>
      </c>
      <c r="E371" s="37" t="s">
        <v>86</v>
      </c>
      <c r="F371" s="37" t="s">
        <v>79</v>
      </c>
      <c r="G371" s="154" t="str">
        <f>VLOOKUP(D371:D430,'Catálogo de actividades'!B147:E353,4,FALSE)</f>
        <v>19.2</v>
      </c>
      <c r="H371" s="56">
        <v>44808</v>
      </c>
      <c r="I371" s="56">
        <v>44808</v>
      </c>
      <c r="J371" s="56">
        <v>44808</v>
      </c>
      <c r="K371" s="44">
        <v>44806</v>
      </c>
      <c r="L371" s="36">
        <f ca="1">IF(OR(AND(ISNUMBER(J371),ISBLANK(K371)),AND(ISBLANK(J371),ISBLANK(K371)),AND(ISNUMBER(J371),ISNUMBER(K371)),),IF(OR(AND(ISBLANK(J371),ISBLANK(K371)),AND(J371&gt;Fecha!$A$1,ISBLANK(K371))),1,IF(AND(NOT(ISBLANK(J371)),NOT(ISBLANK(K371)),K371&lt;=I371),2,IF(AND(NOT(ISBLANK(J371)),NOT(ISBLANK(K371)),K371&gt;I371),3,IF(AND(NOT(ISBLANK(J371)),ISBLANK(K371),J371&lt;=Fecha!$A$1,I371&gt;=Fecha!$A$1),4,IF(AND(NOT(ISBLANK(J371)),ISBLANK(K371),J371&lt;=Fecha!$A$1,I371&lt;Fecha!$A$1),5,0))))),"ERROR")</f>
        <v>2</v>
      </c>
      <c r="M371" s="37" t="str">
        <f t="shared" ca="1" si="1"/>
        <v>Concluida dentro de plazo</v>
      </c>
      <c r="N371" s="38" t="s">
        <v>725</v>
      </c>
      <c r="O371" s="39" t="s">
        <v>726</v>
      </c>
      <c r="P371" s="40"/>
      <c r="Q371" s="40"/>
      <c r="R371" s="40"/>
      <c r="S371" s="41"/>
      <c r="T371" s="40"/>
      <c r="U371" s="42"/>
      <c r="V371" s="40"/>
      <c r="W371" s="40"/>
    </row>
    <row r="372" spans="1:23" ht="100.8" x14ac:dyDescent="0.3">
      <c r="A372" s="65">
        <v>2</v>
      </c>
      <c r="B372" s="66" t="s">
        <v>685</v>
      </c>
      <c r="C372" s="38" t="s">
        <v>450</v>
      </c>
      <c r="D372" s="38" t="s">
        <v>455</v>
      </c>
      <c r="E372" s="37" t="s">
        <v>86</v>
      </c>
      <c r="F372" s="37" t="s">
        <v>79</v>
      </c>
      <c r="G372" s="154" t="str">
        <f>VLOOKUP(D372:D430,'Catálogo de actividades'!B148:E354,4,FALSE)</f>
        <v>19.3</v>
      </c>
      <c r="H372" s="56">
        <v>44869</v>
      </c>
      <c r="I372" s="56">
        <v>44869</v>
      </c>
      <c r="J372" s="43">
        <v>44861</v>
      </c>
      <c r="K372" s="43">
        <v>44861</v>
      </c>
      <c r="L372" s="36">
        <f ca="1">IF(OR(AND(ISNUMBER(J372),ISBLANK(K372)),AND(ISBLANK(J372),ISBLANK(K372)),AND(ISNUMBER(J372),ISNUMBER(K372)),),IF(OR(AND(ISBLANK(J372),ISBLANK(K372)),AND(J372&gt;Fecha!$A$1,ISBLANK(K372))),1,IF(AND(NOT(ISBLANK(J372)),NOT(ISBLANK(K372)),K372&lt;=I372),2,IF(AND(NOT(ISBLANK(J372)),NOT(ISBLANK(K372)),K372&gt;I372),3,IF(AND(NOT(ISBLANK(J372)),ISBLANK(K372),J372&lt;=Fecha!$A$1,I372&gt;=Fecha!$A$1),4,IF(AND(NOT(ISBLANK(J372)),ISBLANK(K372),J372&lt;=Fecha!$A$1,I372&lt;Fecha!$A$1),5,0))))),"ERROR")</f>
        <v>2</v>
      </c>
      <c r="M372" s="36" t="str">
        <f t="shared" ca="1" si="1"/>
        <v>Concluida dentro de plazo</v>
      </c>
      <c r="N372" s="38" t="s">
        <v>727</v>
      </c>
      <c r="O372" s="39" t="s">
        <v>728</v>
      </c>
      <c r="P372" s="40"/>
      <c r="Q372" s="40"/>
      <c r="R372" s="40"/>
      <c r="S372" s="41"/>
      <c r="T372" s="40"/>
      <c r="U372" s="42"/>
      <c r="V372" s="40"/>
      <c r="W372" s="40"/>
    </row>
    <row r="373" spans="1:23" ht="28.8" x14ac:dyDescent="0.3">
      <c r="A373" s="65">
        <v>2</v>
      </c>
      <c r="B373" s="66" t="s">
        <v>685</v>
      </c>
      <c r="C373" s="38" t="s">
        <v>450</v>
      </c>
      <c r="D373" s="38" t="s">
        <v>457</v>
      </c>
      <c r="E373" s="37" t="s">
        <v>86</v>
      </c>
      <c r="F373" s="37" t="s">
        <v>79</v>
      </c>
      <c r="G373" s="154" t="str">
        <f>VLOOKUP(D373:D430,'Catálogo de actividades'!B149:E355,4,FALSE)</f>
        <v>19.4</v>
      </c>
      <c r="H373" s="56">
        <v>44899</v>
      </c>
      <c r="I373" s="56">
        <v>44899</v>
      </c>
      <c r="J373" s="43"/>
      <c r="K373" s="44"/>
      <c r="L373" s="36">
        <f ca="1">IF(OR(AND(ISNUMBER(J373),ISBLANK(K373)),AND(ISBLANK(J373),ISBLANK(K373)),AND(ISNUMBER(J373),ISNUMBER(K373)),),IF(OR(AND(ISBLANK(J373),ISBLANK(K373)),AND(J373&gt;Fecha!$A$1,ISBLANK(K373))),1,IF(AND(NOT(ISBLANK(J373)),NOT(ISBLANK(K373)),K373&lt;=I373),2,IF(AND(NOT(ISBLANK(J373)),NOT(ISBLANK(K373)),K373&gt;I373),3,IF(AND(NOT(ISBLANK(J373)),ISBLANK(K373),J373&lt;=Fecha!$A$1,I373&gt;=Fecha!$A$1),4,IF(AND(NOT(ISBLANK(J373)),ISBLANK(K373),J373&lt;=Fecha!$A$1,I373&lt;Fecha!$A$1),5,0))))),"ERROR")</f>
        <v>1</v>
      </c>
      <c r="M373" s="36" t="str">
        <f t="shared" ca="1" si="1"/>
        <v>Por iniciar</v>
      </c>
      <c r="N373" s="38"/>
      <c r="O373" s="40"/>
      <c r="P373" s="40"/>
      <c r="Q373" s="40"/>
      <c r="R373" s="40"/>
      <c r="S373" s="41"/>
      <c r="T373" s="40"/>
      <c r="U373" s="42"/>
      <c r="V373" s="40"/>
      <c r="W373" s="40"/>
    </row>
    <row r="374" spans="1:23" ht="14.4" x14ac:dyDescent="0.3">
      <c r="A374" s="65">
        <v>2</v>
      </c>
      <c r="B374" s="66" t="s">
        <v>685</v>
      </c>
      <c r="C374" s="38" t="s">
        <v>450</v>
      </c>
      <c r="D374" s="38" t="s">
        <v>459</v>
      </c>
      <c r="E374" s="37" t="s">
        <v>86</v>
      </c>
      <c r="F374" s="37" t="s">
        <v>79</v>
      </c>
      <c r="G374" s="154" t="str">
        <f>VLOOKUP(D374:D430,'Catálogo de actividades'!B150:E356,4,FALSE)</f>
        <v>19.5</v>
      </c>
      <c r="H374" s="56">
        <v>44930</v>
      </c>
      <c r="I374" s="56">
        <v>44930</v>
      </c>
      <c r="J374" s="43"/>
      <c r="K374" s="44"/>
      <c r="L374" s="36">
        <f ca="1">IF(OR(AND(ISNUMBER(J374),ISBLANK(K374)),AND(ISBLANK(J374),ISBLANK(K374)),AND(ISNUMBER(J374),ISNUMBER(K374)),),IF(OR(AND(ISBLANK(J374),ISBLANK(K374)),AND(J374&gt;Fecha!$A$1,ISBLANK(K374))),1,IF(AND(NOT(ISBLANK(J374)),NOT(ISBLANK(K374)),K374&lt;=I374),2,IF(AND(NOT(ISBLANK(J374)),NOT(ISBLANK(K374)),K374&gt;I374),3,IF(AND(NOT(ISBLANK(J374)),ISBLANK(K374),J374&lt;=Fecha!$A$1,I374&gt;=Fecha!$A$1),4,IF(AND(NOT(ISBLANK(J374)),ISBLANK(K374),J374&lt;=Fecha!$A$1,I374&lt;Fecha!$A$1),5,0))))),"ERROR")</f>
        <v>1</v>
      </c>
      <c r="M374" s="36" t="str">
        <f t="shared" ca="1" si="1"/>
        <v>Por iniciar</v>
      </c>
      <c r="N374" s="38"/>
      <c r="O374" s="40"/>
      <c r="P374" s="40"/>
      <c r="Q374" s="40"/>
      <c r="R374" s="40"/>
      <c r="S374" s="41"/>
      <c r="T374" s="40"/>
      <c r="U374" s="42"/>
      <c r="V374" s="36"/>
      <c r="W374" s="36"/>
    </row>
    <row r="375" spans="1:23" ht="43.2" x14ac:dyDescent="0.3">
      <c r="A375" s="65">
        <v>2</v>
      </c>
      <c r="B375" s="66" t="s">
        <v>685</v>
      </c>
      <c r="C375" s="38" t="s">
        <v>450</v>
      </c>
      <c r="D375" s="38" t="s">
        <v>461</v>
      </c>
      <c r="E375" s="37" t="s">
        <v>86</v>
      </c>
      <c r="F375" s="37" t="s">
        <v>79</v>
      </c>
      <c r="G375" s="154" t="str">
        <f>VLOOKUP(D375:D430,'Catálogo de actividades'!B151:E357,4,FALSE)</f>
        <v>19.6</v>
      </c>
      <c r="H375" s="56">
        <v>44961</v>
      </c>
      <c r="I375" s="56">
        <v>44961</v>
      </c>
      <c r="J375" s="43"/>
      <c r="K375" s="50"/>
      <c r="L375" s="36">
        <f ca="1">IF(OR(AND(ISNUMBER(J375),ISBLANK(K375)),AND(ISBLANK(J375),ISBLANK(K375)),AND(ISNUMBER(J375),ISNUMBER(K375)),),IF(OR(AND(ISBLANK(J375),ISBLANK(K375)),AND(J375&gt;Fecha!$A$1,ISBLANK(K375))),1,IF(AND(NOT(ISBLANK(J375)),NOT(ISBLANK(K375)),K375&lt;=I375),2,IF(AND(NOT(ISBLANK(J375)),NOT(ISBLANK(K375)),K375&gt;I375),3,IF(AND(NOT(ISBLANK(J375)),ISBLANK(K375),J375&lt;=Fecha!$A$1,I375&gt;=Fecha!$A$1),4,IF(AND(NOT(ISBLANK(J375)),ISBLANK(K375),J375&lt;=Fecha!$A$1,I375&lt;Fecha!$A$1),5,0))))),"ERROR")</f>
        <v>1</v>
      </c>
      <c r="M375" s="36" t="str">
        <f t="shared" ca="1" si="1"/>
        <v>Por iniciar</v>
      </c>
      <c r="N375" s="38"/>
      <c r="O375" s="51"/>
      <c r="P375" s="40"/>
      <c r="Q375" s="40"/>
      <c r="R375" s="40"/>
      <c r="S375" s="41"/>
      <c r="T375" s="40"/>
      <c r="U375" s="42"/>
      <c r="V375" s="36"/>
      <c r="W375" s="36"/>
    </row>
    <row r="376" spans="1:23" ht="14.4" x14ac:dyDescent="0.3">
      <c r="A376" s="65">
        <v>2</v>
      </c>
      <c r="B376" s="66" t="s">
        <v>685</v>
      </c>
      <c r="C376" s="38" t="s">
        <v>450</v>
      </c>
      <c r="D376" s="38" t="s">
        <v>463</v>
      </c>
      <c r="E376" s="37" t="s">
        <v>86</v>
      </c>
      <c r="F376" s="37" t="s">
        <v>79</v>
      </c>
      <c r="G376" s="154" t="str">
        <f>VLOOKUP(D376:D430,'Catálogo de actividades'!B152:E358,4,FALSE)</f>
        <v>19.7</v>
      </c>
      <c r="H376" s="56">
        <v>44961</v>
      </c>
      <c r="I376" s="56">
        <v>44961</v>
      </c>
      <c r="J376" s="43"/>
      <c r="K376" s="44"/>
      <c r="L376" s="36">
        <f ca="1">IF(OR(AND(ISNUMBER(J376),ISBLANK(K376)),AND(ISBLANK(J376),ISBLANK(K376)),AND(ISNUMBER(J376),ISNUMBER(K376)),),IF(OR(AND(ISBLANK(J376),ISBLANK(K376)),AND(J376&gt;Fecha!$A$1,ISBLANK(K376))),1,IF(AND(NOT(ISBLANK(J376)),NOT(ISBLANK(K376)),K376&lt;=I376),2,IF(AND(NOT(ISBLANK(J376)),NOT(ISBLANK(K376)),K376&gt;I376),3,IF(AND(NOT(ISBLANK(J376)),ISBLANK(K376),J376&lt;=Fecha!$A$1,I376&gt;=Fecha!$A$1),4,IF(AND(NOT(ISBLANK(J376)),ISBLANK(K376),J376&lt;=Fecha!$A$1,I376&lt;Fecha!$A$1),5,0))))),"ERROR")</f>
        <v>1</v>
      </c>
      <c r="M376" s="36" t="str">
        <f t="shared" ca="1" si="1"/>
        <v>Por iniciar</v>
      </c>
      <c r="N376" s="38"/>
      <c r="O376" s="51"/>
      <c r="P376" s="40"/>
      <c r="Q376" s="40"/>
      <c r="R376" s="40"/>
      <c r="S376" s="41"/>
      <c r="T376" s="40"/>
      <c r="U376" s="42"/>
      <c r="V376" s="36"/>
      <c r="W376" s="36"/>
    </row>
    <row r="377" spans="1:23" ht="28.8" x14ac:dyDescent="0.3">
      <c r="A377" s="65">
        <v>2</v>
      </c>
      <c r="B377" s="66" t="s">
        <v>685</v>
      </c>
      <c r="C377" s="38" t="s">
        <v>450</v>
      </c>
      <c r="D377" s="38" t="s">
        <v>465</v>
      </c>
      <c r="E377" s="37" t="s">
        <v>86</v>
      </c>
      <c r="F377" s="37" t="s">
        <v>79</v>
      </c>
      <c r="G377" s="154" t="str">
        <f>VLOOKUP(D377:D430,'Catálogo de actividades'!B153:E359,4,FALSE)</f>
        <v>19.8</v>
      </c>
      <c r="H377" s="56">
        <v>44989</v>
      </c>
      <c r="I377" s="56">
        <v>44989</v>
      </c>
      <c r="J377" s="43"/>
      <c r="K377" s="44"/>
      <c r="L377" s="36">
        <f ca="1">IF(OR(AND(ISNUMBER(J377),ISBLANK(K377)),AND(ISBLANK(J377),ISBLANK(K377)),AND(ISNUMBER(J377),ISNUMBER(K377)),),IF(OR(AND(ISBLANK(J377),ISBLANK(K377)),AND(J377&gt;Fecha!$A$1,ISBLANK(K377))),1,IF(AND(NOT(ISBLANK(J377)),NOT(ISBLANK(K377)),K377&lt;=I377),2,IF(AND(NOT(ISBLANK(J377)),NOT(ISBLANK(K377)),K377&gt;I377),3,IF(AND(NOT(ISBLANK(J377)),ISBLANK(K377),J377&lt;=Fecha!$A$1,I377&gt;=Fecha!$A$1),4,IF(AND(NOT(ISBLANK(J377)),ISBLANK(K377),J377&lt;=Fecha!$A$1,I377&lt;Fecha!$A$1),5,0))))),"ERROR")</f>
        <v>1</v>
      </c>
      <c r="M377" s="36" t="str">
        <f t="shared" ca="1" si="1"/>
        <v>Por iniciar</v>
      </c>
      <c r="N377" s="38"/>
      <c r="O377" s="54"/>
      <c r="P377" s="40"/>
      <c r="Q377" s="40"/>
      <c r="R377" s="40"/>
      <c r="S377" s="41"/>
      <c r="T377" s="40"/>
      <c r="U377" s="42"/>
      <c r="V377" s="36"/>
      <c r="W377" s="36"/>
    </row>
    <row r="378" spans="1:23" ht="14.4" x14ac:dyDescent="0.3">
      <c r="A378" s="65">
        <v>2</v>
      </c>
      <c r="B378" s="66" t="s">
        <v>685</v>
      </c>
      <c r="C378" s="38" t="s">
        <v>450</v>
      </c>
      <c r="D378" s="38" t="s">
        <v>467</v>
      </c>
      <c r="E378" s="37" t="s">
        <v>86</v>
      </c>
      <c r="F378" s="37" t="s">
        <v>79</v>
      </c>
      <c r="G378" s="154" t="str">
        <f>VLOOKUP(D378:D430,'Catálogo de actividades'!B155:E360,4,FALSE)</f>
        <v>19.9</v>
      </c>
      <c r="H378" s="56">
        <v>45035</v>
      </c>
      <c r="I378" s="56">
        <v>45035</v>
      </c>
      <c r="J378" s="43"/>
      <c r="K378" s="44"/>
      <c r="L378" s="36">
        <f ca="1">IF(OR(AND(ISNUMBER(J378),ISBLANK(K378)),AND(ISBLANK(J378),ISBLANK(K378)),AND(ISNUMBER(J378),ISNUMBER(K378)),),IF(OR(AND(ISBLANK(J378),ISBLANK(K378)),AND(J378&gt;Fecha!$A$1,ISBLANK(K378))),1,IF(AND(NOT(ISBLANK(J378)),NOT(ISBLANK(K378)),K378&lt;=I378),2,IF(AND(NOT(ISBLANK(J378)),NOT(ISBLANK(K378)),K378&gt;I378),3,IF(AND(NOT(ISBLANK(J378)),ISBLANK(K378),J378&lt;=Fecha!$A$1,I378&gt;=Fecha!$A$1),4,IF(AND(NOT(ISBLANK(J378)),ISBLANK(K378),J378&lt;=Fecha!$A$1,I378&lt;Fecha!$A$1),5,0))))),"ERROR")</f>
        <v>1</v>
      </c>
      <c r="M378" s="36" t="str">
        <f t="shared" ca="1" si="1"/>
        <v>Por iniciar</v>
      </c>
      <c r="N378" s="38"/>
      <c r="O378" s="40"/>
      <c r="P378" s="38"/>
      <c r="Q378" s="40"/>
      <c r="R378" s="40"/>
      <c r="S378" s="41"/>
      <c r="T378" s="40"/>
      <c r="U378" s="42"/>
      <c r="V378" s="36"/>
      <c r="W378" s="36"/>
    </row>
    <row r="379" spans="1:23" ht="14.4" x14ac:dyDescent="0.3">
      <c r="A379" s="65">
        <v>2</v>
      </c>
      <c r="B379" s="66" t="s">
        <v>685</v>
      </c>
      <c r="C379" s="38" t="s">
        <v>450</v>
      </c>
      <c r="D379" s="38" t="s">
        <v>469</v>
      </c>
      <c r="E379" s="37" t="s">
        <v>86</v>
      </c>
      <c r="F379" s="37" t="s">
        <v>79</v>
      </c>
      <c r="G379" s="154" t="str">
        <f>VLOOKUP(D379:D430,'Catálogo de actividades'!B155:E361,4,FALSE)</f>
        <v>19.10</v>
      </c>
      <c r="H379" s="56">
        <v>45060</v>
      </c>
      <c r="I379" s="56">
        <v>45060</v>
      </c>
      <c r="J379" s="43"/>
      <c r="K379" s="44"/>
      <c r="L379" s="36">
        <f ca="1">IF(OR(AND(ISNUMBER(J379),ISBLANK(K379)),AND(ISBLANK(J379),ISBLANK(K379)),AND(ISNUMBER(J379),ISNUMBER(K379)),),IF(OR(AND(ISBLANK(J379),ISBLANK(K379)),AND(J379&gt;Fecha!$A$1,ISBLANK(K379))),1,IF(AND(NOT(ISBLANK(J379)),NOT(ISBLANK(K379)),K379&lt;=I379),2,IF(AND(NOT(ISBLANK(J379)),NOT(ISBLANK(K379)),K379&gt;I379),3,IF(AND(NOT(ISBLANK(J379)),ISBLANK(K379),J379&lt;=Fecha!$A$1,I379&gt;=Fecha!$A$1),4,IF(AND(NOT(ISBLANK(J379)),ISBLANK(K379),J379&lt;=Fecha!$A$1,I379&lt;Fecha!$A$1),5,0))))),"ERROR")</f>
        <v>1</v>
      </c>
      <c r="M379" s="36" t="str">
        <f t="shared" ca="1" si="1"/>
        <v>Por iniciar</v>
      </c>
      <c r="N379" s="38"/>
      <c r="O379" s="40"/>
      <c r="P379" s="40"/>
      <c r="Q379" s="40"/>
      <c r="R379" s="40"/>
      <c r="S379" s="41"/>
      <c r="T379" s="40"/>
      <c r="U379" s="42"/>
      <c r="V379" s="36"/>
      <c r="W379" s="36"/>
    </row>
    <row r="380" spans="1:23" ht="14.4" x14ac:dyDescent="0.3">
      <c r="A380" s="65">
        <v>2</v>
      </c>
      <c r="B380" s="66" t="s">
        <v>685</v>
      </c>
      <c r="C380" s="38" t="s">
        <v>450</v>
      </c>
      <c r="D380" s="38" t="s">
        <v>471</v>
      </c>
      <c r="E380" s="37" t="s">
        <v>86</v>
      </c>
      <c r="F380" s="37" t="s">
        <v>79</v>
      </c>
      <c r="G380" s="154" t="str">
        <f>VLOOKUP(D380:D430,'Catálogo de actividades'!B156:E362,4,FALSE)</f>
        <v>19.11</v>
      </c>
      <c r="H380" s="56">
        <v>45067</v>
      </c>
      <c r="I380" s="56">
        <v>45067</v>
      </c>
      <c r="J380" s="43"/>
      <c r="K380" s="44"/>
      <c r="L380" s="36">
        <f ca="1">IF(OR(AND(ISNUMBER(J380),ISBLANK(K380)),AND(ISBLANK(J380),ISBLANK(K380)),AND(ISNUMBER(J380),ISNUMBER(K380)),),IF(OR(AND(ISBLANK(J380),ISBLANK(K380)),AND(J380&gt;Fecha!$A$1,ISBLANK(K380))),1,IF(AND(NOT(ISBLANK(J380)),NOT(ISBLANK(K380)),K380&lt;=I380),2,IF(AND(NOT(ISBLANK(J380)),NOT(ISBLANK(K380)),K380&gt;I380),3,IF(AND(NOT(ISBLANK(J380)),ISBLANK(K380),J380&lt;=Fecha!$A$1,I380&gt;=Fecha!$A$1),4,IF(AND(NOT(ISBLANK(J380)),ISBLANK(K380),J380&lt;=Fecha!$A$1,I380&lt;Fecha!$A$1),5,0))))),"ERROR")</f>
        <v>1</v>
      </c>
      <c r="M380" s="36" t="str">
        <f t="shared" ca="1" si="1"/>
        <v>Por iniciar</v>
      </c>
      <c r="N380" s="38"/>
      <c r="O380" s="40"/>
      <c r="P380" s="40"/>
      <c r="Q380" s="40"/>
      <c r="R380" s="40"/>
      <c r="S380" s="41"/>
      <c r="T380" s="40"/>
      <c r="U380" s="42"/>
      <c r="V380" s="36"/>
      <c r="W380" s="36"/>
    </row>
    <row r="381" spans="1:23" ht="14.4" x14ac:dyDescent="0.3">
      <c r="A381" s="65">
        <v>2</v>
      </c>
      <c r="B381" s="66" t="s">
        <v>685</v>
      </c>
      <c r="C381" s="38" t="s">
        <v>450</v>
      </c>
      <c r="D381" s="38" t="s">
        <v>473</v>
      </c>
      <c r="E381" s="37" t="s">
        <v>86</v>
      </c>
      <c r="F381" s="37" t="s">
        <v>79</v>
      </c>
      <c r="G381" s="154" t="str">
        <f>VLOOKUP(D381:D430,'Catálogo de actividades'!B157:E363,4,FALSE)</f>
        <v>19.12</v>
      </c>
      <c r="H381" s="56">
        <v>45074</v>
      </c>
      <c r="I381" s="56">
        <v>45074</v>
      </c>
      <c r="J381" s="47"/>
      <c r="K381" s="44"/>
      <c r="L381" s="36">
        <f ca="1">IF(OR(AND(ISNUMBER(J381),ISBLANK(K381)),AND(ISBLANK(J381),ISBLANK(K381)),AND(ISNUMBER(J381),ISNUMBER(K381)),),IF(OR(AND(ISBLANK(J381),ISBLANK(K381)),AND(J381&gt;Fecha!$A$1,ISBLANK(K381))),1,IF(AND(NOT(ISBLANK(J381)),NOT(ISBLANK(K381)),K381&lt;=I381),2,IF(AND(NOT(ISBLANK(J381)),NOT(ISBLANK(K381)),K381&gt;I381),3,IF(AND(NOT(ISBLANK(J381)),ISBLANK(K381),J381&lt;=Fecha!$A$1,I381&gt;=Fecha!$A$1),4,IF(AND(NOT(ISBLANK(J381)),ISBLANK(K381),J381&lt;=Fecha!$A$1,I381&lt;Fecha!$A$1),5,0))))),"ERROR")</f>
        <v>1</v>
      </c>
      <c r="M381" s="36" t="str">
        <f t="shared" ca="1" si="1"/>
        <v>Por iniciar</v>
      </c>
      <c r="N381" s="38"/>
      <c r="O381" s="40"/>
      <c r="P381" s="40"/>
      <c r="Q381" s="40"/>
      <c r="R381" s="40"/>
      <c r="S381" s="41"/>
      <c r="T381" s="40"/>
      <c r="U381" s="42"/>
      <c r="V381" s="36"/>
      <c r="W381" s="36"/>
    </row>
    <row r="382" spans="1:23" ht="14.4" x14ac:dyDescent="0.3">
      <c r="A382" s="65">
        <v>2</v>
      </c>
      <c r="B382" s="66" t="s">
        <v>685</v>
      </c>
      <c r="C382" s="38" t="s">
        <v>450</v>
      </c>
      <c r="D382" s="38" t="s">
        <v>475</v>
      </c>
      <c r="E382" s="37" t="s">
        <v>86</v>
      </c>
      <c r="F382" s="37" t="s">
        <v>79</v>
      </c>
      <c r="G382" s="154" t="str">
        <f>VLOOKUP(D382:D430,'Catálogo de actividades'!B158:E364,4,FALSE)</f>
        <v>19.13</v>
      </c>
      <c r="H382" s="56">
        <v>45081</v>
      </c>
      <c r="I382" s="56">
        <v>45082</v>
      </c>
      <c r="J382" s="47"/>
      <c r="K382" s="43"/>
      <c r="L382" s="36">
        <f ca="1">IF(OR(AND(ISNUMBER(J382),ISBLANK(K382)),AND(ISBLANK(J382),ISBLANK(K382)),AND(ISNUMBER(J382),ISNUMBER(K382)),),IF(OR(AND(ISBLANK(J382),ISBLANK(K382)),AND(J382&gt;Fecha!$A$1,ISBLANK(K382))),1,IF(AND(NOT(ISBLANK(J382)),NOT(ISBLANK(K382)),K382&lt;=I382),2,IF(AND(NOT(ISBLANK(J382)),NOT(ISBLANK(K382)),K382&gt;I382),3,IF(AND(NOT(ISBLANK(J382)),ISBLANK(K382),J382&lt;=Fecha!$A$1,I382&gt;=Fecha!$A$1),4,IF(AND(NOT(ISBLANK(J382)),ISBLANK(K382),J382&lt;=Fecha!$A$1,I382&lt;Fecha!$A$1),5,0))))),"ERROR")</f>
        <v>1</v>
      </c>
      <c r="M382" s="36" t="str">
        <f t="shared" ca="1" si="1"/>
        <v>Por iniciar</v>
      </c>
      <c r="N382" s="38"/>
      <c r="O382" s="40"/>
      <c r="P382" s="38"/>
      <c r="Q382" s="40"/>
      <c r="R382" s="40"/>
      <c r="S382" s="41"/>
      <c r="T382" s="40"/>
      <c r="U382" s="42"/>
      <c r="V382" s="36"/>
      <c r="W382" s="36"/>
    </row>
    <row r="383" spans="1:23" ht="28.8" x14ac:dyDescent="0.3">
      <c r="A383" s="65">
        <v>2</v>
      </c>
      <c r="B383" s="66" t="s">
        <v>685</v>
      </c>
      <c r="C383" s="38" t="s">
        <v>477</v>
      </c>
      <c r="D383" s="38" t="s">
        <v>478</v>
      </c>
      <c r="E383" s="37" t="s">
        <v>86</v>
      </c>
      <c r="F383" s="37" t="s">
        <v>79</v>
      </c>
      <c r="G383" s="154" t="str">
        <f>VLOOKUP(D383:D430,'Catálogo de actividades'!B159:E365,4,FALSE)</f>
        <v>20.1</v>
      </c>
      <c r="H383" s="171">
        <v>44978</v>
      </c>
      <c r="I383" s="52">
        <v>44985</v>
      </c>
      <c r="J383" s="43"/>
      <c r="K383" s="44"/>
      <c r="L383" s="36">
        <f ca="1">IF(OR(AND(ISNUMBER(J383),ISBLANK(K383)),AND(ISBLANK(J383),ISBLANK(K383)),AND(ISNUMBER(J383),ISNUMBER(K383)),),IF(OR(AND(ISBLANK(J383),ISBLANK(K383)),AND(J383&gt;Fecha!$A$1,ISBLANK(K383))),1,IF(AND(NOT(ISBLANK(J383)),NOT(ISBLANK(K383)),K383&lt;=I383),2,IF(AND(NOT(ISBLANK(J383)),NOT(ISBLANK(K383)),K383&gt;I383),3,IF(AND(NOT(ISBLANK(J383)),ISBLANK(K383),J383&lt;=Fecha!$A$1,I383&gt;=Fecha!$A$1),4,IF(AND(NOT(ISBLANK(J383)),ISBLANK(K383),J383&lt;=Fecha!$A$1,I383&lt;Fecha!$A$1),5,0))))),"ERROR")</f>
        <v>1</v>
      </c>
      <c r="M383" s="36" t="str">
        <f t="shared" ca="1" si="1"/>
        <v>Por iniciar</v>
      </c>
      <c r="N383" s="38"/>
      <c r="O383" s="40"/>
      <c r="P383" s="40"/>
      <c r="Q383" s="40"/>
      <c r="R383" s="40"/>
      <c r="S383" s="41"/>
      <c r="T383" s="40"/>
      <c r="U383" s="42"/>
      <c r="V383" s="36"/>
      <c r="W383" s="36"/>
    </row>
    <row r="384" spans="1:23" ht="28.8" x14ac:dyDescent="0.3">
      <c r="A384" s="65">
        <v>2</v>
      </c>
      <c r="B384" s="66" t="s">
        <v>685</v>
      </c>
      <c r="C384" s="38" t="s">
        <v>477</v>
      </c>
      <c r="D384" s="38" t="s">
        <v>480</v>
      </c>
      <c r="E384" s="37" t="s">
        <v>86</v>
      </c>
      <c r="F384" s="37" t="s">
        <v>79</v>
      </c>
      <c r="G384" s="154" t="str">
        <f>VLOOKUP(D384:D430,'Catálogo de actividades'!B160:E366,4,FALSE)</f>
        <v>20.2</v>
      </c>
      <c r="H384" s="56">
        <v>44993</v>
      </c>
      <c r="I384" s="56">
        <v>44998</v>
      </c>
      <c r="J384" s="43"/>
      <c r="K384" s="44"/>
      <c r="L384" s="36">
        <f ca="1">IF(OR(AND(ISNUMBER(J384),ISBLANK(K384)),AND(ISBLANK(J384),ISBLANK(K384)),AND(ISNUMBER(J384),ISNUMBER(K384)),),IF(OR(AND(ISBLANK(J384),ISBLANK(K384)),AND(J384&gt;Fecha!$A$1,ISBLANK(K384))),1,IF(AND(NOT(ISBLANK(J384)),NOT(ISBLANK(K384)),K384&lt;=I384),2,IF(AND(NOT(ISBLANK(J384)),NOT(ISBLANK(K384)),K384&gt;I384),3,IF(AND(NOT(ISBLANK(J384)),ISBLANK(K384),J384&lt;=Fecha!$A$1,I384&gt;=Fecha!$A$1),4,IF(AND(NOT(ISBLANK(J384)),ISBLANK(K384),J384&lt;=Fecha!$A$1,I384&lt;Fecha!$A$1),5,0))))),"ERROR")</f>
        <v>1</v>
      </c>
      <c r="M384" s="36" t="str">
        <f t="shared" ca="1" si="1"/>
        <v>Por iniciar</v>
      </c>
      <c r="N384" s="38"/>
      <c r="O384" s="40"/>
      <c r="P384" s="40"/>
      <c r="Q384" s="40"/>
      <c r="R384" s="40"/>
      <c r="S384" s="41"/>
      <c r="T384" s="40"/>
      <c r="U384" s="42"/>
      <c r="V384" s="36"/>
      <c r="W384" s="36"/>
    </row>
    <row r="385" spans="1:23" ht="43.2" x14ac:dyDescent="0.3">
      <c r="A385" s="65">
        <v>2</v>
      </c>
      <c r="B385" s="66" t="s">
        <v>685</v>
      </c>
      <c r="C385" s="38" t="s">
        <v>477</v>
      </c>
      <c r="D385" s="38" t="s">
        <v>482</v>
      </c>
      <c r="E385" s="37" t="s">
        <v>78</v>
      </c>
      <c r="F385" s="37" t="s">
        <v>372</v>
      </c>
      <c r="G385" s="154" t="str">
        <f>VLOOKUP(D385:D430,'Catálogo de actividades'!B161:E367,4,FALSE)</f>
        <v>20.3</v>
      </c>
      <c r="H385" s="56">
        <v>44999</v>
      </c>
      <c r="I385" s="56">
        <v>45011</v>
      </c>
      <c r="J385" s="43"/>
      <c r="K385" s="44"/>
      <c r="L385" s="36">
        <f ca="1">IF(OR(AND(ISNUMBER(J385),ISBLANK(K385)),AND(ISBLANK(J385),ISBLANK(K385)),AND(ISNUMBER(J385),ISNUMBER(K385)),),IF(OR(AND(ISBLANK(J385),ISBLANK(K385)),AND(J385&gt;Fecha!$A$1,ISBLANK(K385))),1,IF(AND(NOT(ISBLANK(J385)),NOT(ISBLANK(K385)),K385&lt;=I385),2,IF(AND(NOT(ISBLANK(J385)),NOT(ISBLANK(K385)),K385&gt;I385),3,IF(AND(NOT(ISBLANK(J385)),ISBLANK(K385),J385&lt;=Fecha!$A$1,I385&gt;=Fecha!$A$1),4,IF(AND(NOT(ISBLANK(J385)),ISBLANK(K385),J385&lt;=Fecha!$A$1,I385&lt;Fecha!$A$1),5,0))))),"ERROR")</f>
        <v>1</v>
      </c>
      <c r="M385" s="36" t="str">
        <f t="shared" ca="1" si="1"/>
        <v>Por iniciar</v>
      </c>
      <c r="N385" s="38"/>
      <c r="O385" s="40"/>
      <c r="P385" s="38"/>
      <c r="Q385" s="40"/>
      <c r="R385" s="40"/>
      <c r="S385" s="41"/>
      <c r="T385" s="40"/>
      <c r="U385" s="42"/>
      <c r="V385" s="36"/>
      <c r="W385" s="36"/>
    </row>
    <row r="386" spans="1:23" ht="43.2" x14ac:dyDescent="0.3">
      <c r="A386" s="65">
        <v>2</v>
      </c>
      <c r="B386" s="66" t="s">
        <v>685</v>
      </c>
      <c r="C386" s="38" t="s">
        <v>477</v>
      </c>
      <c r="D386" s="38" t="s">
        <v>484</v>
      </c>
      <c r="E386" s="37" t="s">
        <v>78</v>
      </c>
      <c r="F386" s="37" t="s">
        <v>116</v>
      </c>
      <c r="G386" s="154" t="str">
        <f>VLOOKUP(D386:D430,'Catálogo de actividades'!B162:E368,4,FALSE)</f>
        <v>20.4</v>
      </c>
      <c r="H386" s="56">
        <v>45047</v>
      </c>
      <c r="I386" s="52">
        <v>45077</v>
      </c>
      <c r="J386" s="43"/>
      <c r="K386" s="44"/>
      <c r="L386" s="36">
        <f ca="1">IF(OR(AND(ISNUMBER(J386),ISBLANK(K386)),AND(ISBLANK(J386),ISBLANK(K386)),AND(ISNUMBER(J386),ISNUMBER(K386)),),IF(OR(AND(ISBLANK(J386),ISBLANK(K386)),AND(J386&gt;Fecha!$A$1,ISBLANK(K386))),1,IF(AND(NOT(ISBLANK(J386)),NOT(ISBLANK(K386)),K386&lt;=I386),2,IF(AND(NOT(ISBLANK(J386)),NOT(ISBLANK(K386)),K386&gt;I386),3,IF(AND(NOT(ISBLANK(J386)),ISBLANK(K386),J386&lt;=Fecha!$A$1,I386&gt;=Fecha!$A$1),4,IF(AND(NOT(ISBLANK(J386)),ISBLANK(K386),J386&lt;=Fecha!$A$1,I386&lt;Fecha!$A$1),5,0))))),"ERROR")</f>
        <v>1</v>
      </c>
      <c r="M386" s="36" t="str">
        <f t="shared" ca="1" si="1"/>
        <v>Por iniciar</v>
      </c>
      <c r="N386" s="38"/>
      <c r="O386" s="40"/>
      <c r="P386" s="38"/>
      <c r="Q386" s="40"/>
      <c r="R386" s="40"/>
      <c r="S386" s="41"/>
      <c r="T386" s="40"/>
      <c r="U386" s="42"/>
      <c r="V386" s="36"/>
      <c r="W386" s="36"/>
    </row>
    <row r="387" spans="1:23" ht="43.2" x14ac:dyDescent="0.3">
      <c r="A387" s="65">
        <v>2</v>
      </c>
      <c r="B387" s="66" t="s">
        <v>685</v>
      </c>
      <c r="C387" s="38" t="s">
        <v>477</v>
      </c>
      <c r="D387" s="38" t="s">
        <v>488</v>
      </c>
      <c r="E387" s="37" t="s">
        <v>86</v>
      </c>
      <c r="F387" s="37" t="s">
        <v>279</v>
      </c>
      <c r="G387" s="154" t="str">
        <f>VLOOKUP(D387:D430,'Catálogo de actividades'!B163:E369,4,FALSE)</f>
        <v>20.6</v>
      </c>
      <c r="H387" s="56">
        <v>45047</v>
      </c>
      <c r="I387" s="56">
        <v>45083</v>
      </c>
      <c r="J387" s="43"/>
      <c r="K387" s="44"/>
      <c r="L387" s="36">
        <f ca="1">IF(OR(AND(ISNUMBER(J387),ISBLANK(K387)),AND(ISBLANK(J387),ISBLANK(K387)),AND(ISNUMBER(J387),ISNUMBER(K387)),),IF(OR(AND(ISBLANK(J387),ISBLANK(K387)),AND(J387&gt;Fecha!$A$1,ISBLANK(K387))),1,IF(AND(NOT(ISBLANK(J387)),NOT(ISBLANK(K387)),K387&lt;=I387),2,IF(AND(NOT(ISBLANK(J387)),NOT(ISBLANK(K387)),K387&gt;I387),3,IF(AND(NOT(ISBLANK(J387)),ISBLANK(K387),J387&lt;=Fecha!$A$1,I387&gt;=Fecha!$A$1),4,IF(AND(NOT(ISBLANK(J387)),ISBLANK(K387),J387&lt;=Fecha!$A$1,I387&lt;Fecha!$A$1),5,0))))),"ERROR")</f>
        <v>1</v>
      </c>
      <c r="M387" s="36" t="str">
        <f t="shared" ca="1" si="1"/>
        <v>Por iniciar</v>
      </c>
      <c r="N387" s="38"/>
      <c r="O387" s="40"/>
      <c r="P387" s="40"/>
      <c r="Q387" s="40"/>
      <c r="R387" s="40"/>
      <c r="S387" s="41"/>
      <c r="T387" s="40"/>
      <c r="U387" s="42"/>
      <c r="V387" s="36"/>
      <c r="W387" s="36"/>
    </row>
    <row r="388" spans="1:23" ht="28.8" x14ac:dyDescent="0.3">
      <c r="A388" s="65">
        <v>2</v>
      </c>
      <c r="B388" s="66" t="s">
        <v>685</v>
      </c>
      <c r="C388" s="38" t="s">
        <v>477</v>
      </c>
      <c r="D388" s="38" t="s">
        <v>490</v>
      </c>
      <c r="E388" s="37" t="s">
        <v>86</v>
      </c>
      <c r="F388" s="37" t="s">
        <v>100</v>
      </c>
      <c r="G388" s="154" t="str">
        <f>VLOOKUP(D388:D430,'Catálogo de actividades'!B164:E370,4,FALSE)</f>
        <v>20.7</v>
      </c>
      <c r="H388" s="56">
        <v>45017</v>
      </c>
      <c r="I388" s="56">
        <v>45031</v>
      </c>
      <c r="J388" s="43"/>
      <c r="K388" s="44"/>
      <c r="L388" s="36">
        <f ca="1">IF(OR(AND(ISNUMBER(J388),ISBLANK(K388)),AND(ISBLANK(J388),ISBLANK(K388)),AND(ISNUMBER(J388),ISNUMBER(K388)),),IF(OR(AND(ISBLANK(J388),ISBLANK(K388)),AND(J388&gt;Fecha!$A$1,ISBLANK(K388))),1,IF(AND(NOT(ISBLANK(J388)),NOT(ISBLANK(K388)),K388&lt;=I388),2,IF(AND(NOT(ISBLANK(J388)),NOT(ISBLANK(K388)),K388&gt;I388),3,IF(AND(NOT(ISBLANK(J388)),ISBLANK(K388),J388&lt;=Fecha!$A$1,I388&gt;=Fecha!$A$1),4,IF(AND(NOT(ISBLANK(J388)),ISBLANK(K388),J388&lt;=Fecha!$A$1,I388&lt;Fecha!$A$1),5,0))))),"ERROR")</f>
        <v>1</v>
      </c>
      <c r="M388" s="36" t="str">
        <f t="shared" ca="1" si="1"/>
        <v>Por iniciar</v>
      </c>
      <c r="N388" s="38"/>
      <c r="O388" s="40"/>
      <c r="P388" s="40"/>
      <c r="Q388" s="40"/>
      <c r="R388" s="40"/>
      <c r="S388" s="41"/>
      <c r="T388" s="40"/>
      <c r="U388" s="42"/>
      <c r="V388" s="36"/>
      <c r="W388" s="36"/>
    </row>
    <row r="389" spans="1:23" ht="43.2" x14ac:dyDescent="0.3">
      <c r="A389" s="65">
        <v>2</v>
      </c>
      <c r="B389" s="66" t="s">
        <v>685</v>
      </c>
      <c r="C389" s="38" t="s">
        <v>477</v>
      </c>
      <c r="D389" s="38" t="s">
        <v>492</v>
      </c>
      <c r="E389" s="37" t="s">
        <v>86</v>
      </c>
      <c r="F389" s="37" t="s">
        <v>79</v>
      </c>
      <c r="G389" s="154" t="str">
        <f>VLOOKUP(D389:D430,'Catálogo de actividades'!B165:E371,4,FALSE)</f>
        <v>20.8</v>
      </c>
      <c r="H389" s="56">
        <v>44958</v>
      </c>
      <c r="I389" s="56">
        <v>44972</v>
      </c>
      <c r="J389" s="43"/>
      <c r="K389" s="43"/>
      <c r="L389" s="36">
        <f ca="1">IF(OR(AND(ISNUMBER(J389),ISBLANK(K389)),AND(ISBLANK(J389),ISBLANK(K389)),AND(ISNUMBER(J389),ISNUMBER(K389)),),IF(OR(AND(ISBLANK(J389),ISBLANK(K389)),AND(J389&gt;Fecha!$A$1,ISBLANK(K389))),1,IF(AND(NOT(ISBLANK(J389)),NOT(ISBLANK(K389)),K389&lt;=I389),2,IF(AND(NOT(ISBLANK(J389)),NOT(ISBLANK(K389)),K389&gt;I389),3,IF(AND(NOT(ISBLANK(J389)),ISBLANK(K389),J389&lt;=Fecha!$A$1,I389&gt;=Fecha!$A$1),4,IF(AND(NOT(ISBLANK(J389)),ISBLANK(K389),J389&lt;=Fecha!$A$1,I389&lt;Fecha!$A$1),5,0))))),"ERROR")</f>
        <v>1</v>
      </c>
      <c r="M389" s="36" t="str">
        <f t="shared" ca="1" si="1"/>
        <v>Por iniciar</v>
      </c>
      <c r="N389" s="38"/>
      <c r="O389" s="40"/>
      <c r="P389" s="38"/>
      <c r="Q389" s="40"/>
      <c r="R389" s="40"/>
      <c r="S389" s="41"/>
      <c r="T389" s="40"/>
      <c r="U389" s="42"/>
      <c r="V389" s="36"/>
      <c r="W389" s="36"/>
    </row>
    <row r="390" spans="1:23" ht="72" x14ac:dyDescent="0.3">
      <c r="A390" s="65">
        <v>2</v>
      </c>
      <c r="B390" s="66" t="s">
        <v>685</v>
      </c>
      <c r="C390" s="38" t="s">
        <v>477</v>
      </c>
      <c r="D390" s="38" t="s">
        <v>494</v>
      </c>
      <c r="E390" s="37" t="s">
        <v>86</v>
      </c>
      <c r="F390" s="37" t="s">
        <v>79</v>
      </c>
      <c r="G390" s="154" t="str">
        <f>VLOOKUP(D390:D430,'Catálogo de actividades'!B166:E372,4,FALSE)</f>
        <v>20.9</v>
      </c>
      <c r="H390" s="56">
        <v>45017</v>
      </c>
      <c r="I390" s="56">
        <v>45023</v>
      </c>
      <c r="J390" s="43"/>
      <c r="K390" s="43"/>
      <c r="L390" s="36">
        <f ca="1">IF(OR(AND(ISNUMBER(J390),ISBLANK(K390)),AND(ISBLANK(J390),ISBLANK(K390)),AND(ISNUMBER(J390),ISNUMBER(K390)),),IF(OR(AND(ISBLANK(J390),ISBLANK(K390)),AND(J390&gt;Fecha!$A$1,ISBLANK(K390))),1,IF(AND(NOT(ISBLANK(J390)),NOT(ISBLANK(K390)),K390&lt;=I390),2,IF(AND(NOT(ISBLANK(J390)),NOT(ISBLANK(K390)),K390&gt;I390),3,IF(AND(NOT(ISBLANK(J390)),ISBLANK(K390),J390&lt;=Fecha!$A$1,I390&gt;=Fecha!$A$1),4,IF(AND(NOT(ISBLANK(J390)),ISBLANK(K390),J390&lt;=Fecha!$A$1,I390&lt;Fecha!$A$1),5,0))))),"ERROR")</f>
        <v>1</v>
      </c>
      <c r="M390" s="36" t="str">
        <f t="shared" ca="1" si="1"/>
        <v>Por iniciar</v>
      </c>
      <c r="N390" s="38"/>
      <c r="O390" s="54"/>
      <c r="P390" s="40"/>
      <c r="Q390" s="40"/>
      <c r="R390" s="40"/>
      <c r="S390" s="41"/>
      <c r="T390" s="40"/>
      <c r="U390" s="42"/>
      <c r="V390" s="36"/>
      <c r="W390" s="36"/>
    </row>
    <row r="391" spans="1:23" ht="43.2" x14ac:dyDescent="0.3">
      <c r="A391" s="65">
        <v>2</v>
      </c>
      <c r="B391" s="66" t="s">
        <v>685</v>
      </c>
      <c r="C391" s="38" t="s">
        <v>477</v>
      </c>
      <c r="D391" s="38" t="s">
        <v>496</v>
      </c>
      <c r="E391" s="37" t="s">
        <v>86</v>
      </c>
      <c r="F391" s="37" t="s">
        <v>79</v>
      </c>
      <c r="G391" s="154" t="str">
        <f>VLOOKUP(D391:D430,'Catálogo de actividades'!B167:E373,4,FALSE)</f>
        <v>20.10</v>
      </c>
      <c r="H391" s="56">
        <v>45032</v>
      </c>
      <c r="I391" s="56">
        <v>45046</v>
      </c>
      <c r="J391" s="43"/>
      <c r="K391" s="43"/>
      <c r="L391" s="36">
        <f ca="1">IF(OR(AND(ISNUMBER(J391),ISBLANK(K391)),AND(ISBLANK(J391),ISBLANK(K391)),AND(ISNUMBER(J391),ISNUMBER(K391)),),IF(OR(AND(ISBLANK(J391),ISBLANK(K391)),AND(J391&gt;Fecha!$A$1,ISBLANK(K391))),1,IF(AND(NOT(ISBLANK(J391)),NOT(ISBLANK(K391)),K391&lt;=I391),2,IF(AND(NOT(ISBLANK(J391)),NOT(ISBLANK(K391)),K391&gt;I391),3,IF(AND(NOT(ISBLANK(J391)),ISBLANK(K391),J391&lt;=Fecha!$A$1,I391&gt;=Fecha!$A$1),4,IF(AND(NOT(ISBLANK(J391)),ISBLANK(K391),J391&lt;=Fecha!$A$1,I391&lt;Fecha!$A$1),5,0))))),"ERROR")</f>
        <v>1</v>
      </c>
      <c r="M391" s="36" t="str">
        <f t="shared" ca="1" si="1"/>
        <v>Por iniciar</v>
      </c>
      <c r="N391" s="38"/>
      <c r="O391" s="40"/>
      <c r="P391" s="38"/>
      <c r="Q391" s="40"/>
      <c r="R391" s="40"/>
      <c r="S391" s="41"/>
      <c r="T391" s="40"/>
      <c r="U391" s="42"/>
      <c r="V391" s="36"/>
      <c r="W391" s="36"/>
    </row>
    <row r="392" spans="1:23" ht="57.6" x14ac:dyDescent="0.3">
      <c r="A392" s="65">
        <v>2</v>
      </c>
      <c r="B392" s="66" t="s">
        <v>685</v>
      </c>
      <c r="C392" s="38" t="s">
        <v>477</v>
      </c>
      <c r="D392" s="38" t="s">
        <v>498</v>
      </c>
      <c r="E392" s="37" t="s">
        <v>86</v>
      </c>
      <c r="F392" s="37" t="s">
        <v>79</v>
      </c>
      <c r="G392" s="154" t="str">
        <f>VLOOKUP(D392:D430,'Catálogo de actividades'!B168:E374,4,FALSE)</f>
        <v>20.11</v>
      </c>
      <c r="H392" s="56">
        <v>45047</v>
      </c>
      <c r="I392" s="56">
        <v>45053</v>
      </c>
      <c r="J392" s="43"/>
      <c r="K392" s="43"/>
      <c r="L392" s="36">
        <f ca="1">IF(OR(AND(ISNUMBER(J392),ISBLANK(K392)),AND(ISBLANK(J392),ISBLANK(K392)),AND(ISNUMBER(J392),ISNUMBER(K392)),),IF(OR(AND(ISBLANK(J392),ISBLANK(K392)),AND(J392&gt;Fecha!$A$1,ISBLANK(K392))),1,IF(AND(NOT(ISBLANK(J392)),NOT(ISBLANK(K392)),K392&lt;=I392),2,IF(AND(NOT(ISBLANK(J392)),NOT(ISBLANK(K392)),K392&gt;I392),3,IF(AND(NOT(ISBLANK(J392)),ISBLANK(K392),J392&lt;=Fecha!$A$1,I392&gt;=Fecha!$A$1),4,IF(AND(NOT(ISBLANK(J392)),ISBLANK(K392),J392&lt;=Fecha!$A$1,I392&lt;Fecha!$A$1),5,0))))),"ERROR")</f>
        <v>1</v>
      </c>
      <c r="M392" s="36" t="str">
        <f t="shared" ca="1" si="1"/>
        <v>Por iniciar</v>
      </c>
      <c r="N392" s="38"/>
      <c r="O392" s="40"/>
      <c r="P392" s="38"/>
      <c r="Q392" s="40"/>
      <c r="R392" s="40"/>
      <c r="S392" s="41"/>
      <c r="T392" s="40"/>
      <c r="U392" s="42"/>
      <c r="V392" s="36"/>
      <c r="W392" s="36"/>
    </row>
    <row r="393" spans="1:23" ht="43.2" x14ac:dyDescent="0.3">
      <c r="A393" s="65">
        <v>2</v>
      </c>
      <c r="B393" s="66" t="s">
        <v>685</v>
      </c>
      <c r="C393" s="38" t="s">
        <v>477</v>
      </c>
      <c r="D393" s="38" t="s">
        <v>500</v>
      </c>
      <c r="E393" s="37" t="s">
        <v>86</v>
      </c>
      <c r="F393" s="37" t="s">
        <v>116</v>
      </c>
      <c r="G393" s="154" t="str">
        <f>VLOOKUP(D393:D430,'Catálogo de actividades'!B169:E375,4,FALSE)</f>
        <v>20.12</v>
      </c>
      <c r="H393" s="56">
        <v>45054</v>
      </c>
      <c r="I393" s="52">
        <v>45074</v>
      </c>
      <c r="J393" s="43"/>
      <c r="K393" s="44"/>
      <c r="L393" s="36">
        <f ca="1">IF(OR(AND(ISNUMBER(J393),ISBLANK(K393)),AND(ISBLANK(J393),ISBLANK(K393)),AND(ISNUMBER(J393),ISNUMBER(K393)),),IF(OR(AND(ISBLANK(J393),ISBLANK(K393)),AND(J393&gt;Fecha!$A$1,ISBLANK(K393))),1,IF(AND(NOT(ISBLANK(J393)),NOT(ISBLANK(K393)),K393&lt;=I393),2,IF(AND(NOT(ISBLANK(J393)),NOT(ISBLANK(K393)),K393&gt;I393),3,IF(AND(NOT(ISBLANK(J393)),ISBLANK(K393),J393&lt;=Fecha!$A$1,I393&gt;=Fecha!$A$1),4,IF(AND(NOT(ISBLANK(J393)),ISBLANK(K393),J393&lt;=Fecha!$A$1,I393&lt;Fecha!$A$1),5,0))))),"ERROR")</f>
        <v>1</v>
      </c>
      <c r="M393" s="36" t="str">
        <f t="shared" ca="1" si="1"/>
        <v>Por iniciar</v>
      </c>
      <c r="N393" s="38"/>
      <c r="O393" s="40"/>
      <c r="P393" s="40"/>
      <c r="Q393" s="40"/>
      <c r="R393" s="40"/>
      <c r="S393" s="41"/>
      <c r="T393" s="40"/>
      <c r="U393" s="42"/>
      <c r="V393" s="36"/>
      <c r="W393" s="36"/>
    </row>
    <row r="394" spans="1:23" ht="57.6" x14ac:dyDescent="0.3">
      <c r="A394" s="65">
        <v>2</v>
      </c>
      <c r="B394" s="66" t="s">
        <v>685</v>
      </c>
      <c r="C394" s="38" t="s">
        <v>477</v>
      </c>
      <c r="D394" s="38" t="s">
        <v>502</v>
      </c>
      <c r="E394" s="37" t="s">
        <v>86</v>
      </c>
      <c r="F394" s="37" t="s">
        <v>279</v>
      </c>
      <c r="G394" s="154" t="str">
        <f>VLOOKUP(D394:D430,'Catálogo de actividades'!B170:E376,4,FALSE)</f>
        <v>20.13</v>
      </c>
      <c r="H394" s="56">
        <v>45083</v>
      </c>
      <c r="I394" s="56">
        <v>45083</v>
      </c>
      <c r="J394" s="50"/>
      <c r="K394" s="50"/>
      <c r="L394" s="36">
        <f ca="1">IF(OR(AND(ISNUMBER(J394),ISBLANK(K394)),AND(ISBLANK(J394),ISBLANK(K394)),AND(ISNUMBER(J394),ISNUMBER(K394)),),IF(OR(AND(ISBLANK(J394),ISBLANK(K394)),AND(J394&gt;Fecha!$A$1,ISBLANK(K394))),1,IF(AND(NOT(ISBLANK(J394)),NOT(ISBLANK(K394)),K394&lt;=I394),2,IF(AND(NOT(ISBLANK(J394)),NOT(ISBLANK(K394)),K394&gt;I394),3,IF(AND(NOT(ISBLANK(J394)),ISBLANK(K394),J394&lt;=Fecha!$A$1,I394&gt;=Fecha!$A$1),4,IF(AND(NOT(ISBLANK(J394)),ISBLANK(K394),J394&lt;=Fecha!$A$1,I394&lt;Fecha!$A$1),5,0))))),"ERROR")</f>
        <v>1</v>
      </c>
      <c r="M394" s="36" t="str">
        <f t="shared" ca="1" si="1"/>
        <v>Por iniciar</v>
      </c>
      <c r="N394" s="38"/>
      <c r="O394" s="54"/>
      <c r="P394" s="40"/>
      <c r="Q394" s="40"/>
      <c r="R394" s="40"/>
      <c r="S394" s="41"/>
      <c r="T394" s="40"/>
      <c r="U394" s="42"/>
      <c r="V394" s="40"/>
      <c r="W394" s="40"/>
    </row>
    <row r="395" spans="1:23" ht="14.4" x14ac:dyDescent="0.3">
      <c r="A395" s="65">
        <v>2</v>
      </c>
      <c r="B395" s="66" t="s">
        <v>685</v>
      </c>
      <c r="C395" s="38" t="s">
        <v>477</v>
      </c>
      <c r="D395" s="38" t="s">
        <v>504</v>
      </c>
      <c r="E395" s="37" t="s">
        <v>86</v>
      </c>
      <c r="F395" s="37" t="s">
        <v>100</v>
      </c>
      <c r="G395" s="154" t="str">
        <f>VLOOKUP(D395:D430,'Catálogo de actividades'!B171:E377,4,FALSE)</f>
        <v>20.14</v>
      </c>
      <c r="H395" s="56">
        <v>45084</v>
      </c>
      <c r="I395" s="56">
        <v>45087</v>
      </c>
      <c r="J395" s="43"/>
      <c r="K395" s="43"/>
      <c r="L395" s="36">
        <f ca="1">IF(OR(AND(ISNUMBER(J395),ISBLANK(K395)),AND(ISBLANK(J395),ISBLANK(K395)),AND(ISNUMBER(J395),ISNUMBER(K395)),),IF(OR(AND(ISBLANK(J395),ISBLANK(K395)),AND(J395&gt;Fecha!$A$1,ISBLANK(K395))),1,IF(AND(NOT(ISBLANK(J395)),NOT(ISBLANK(K395)),K395&lt;=I395),2,IF(AND(NOT(ISBLANK(J395)),NOT(ISBLANK(K395)),K395&gt;I395),3,IF(AND(NOT(ISBLANK(J395)),ISBLANK(K395),J395&lt;=Fecha!$A$1,I395&gt;=Fecha!$A$1),4,IF(AND(NOT(ISBLANK(J395)),ISBLANK(K395),J395&lt;=Fecha!$A$1,I395&lt;Fecha!$A$1),5,0))))),"ERROR")</f>
        <v>1</v>
      </c>
      <c r="M395" s="36" t="str">
        <f t="shared" ca="1" si="1"/>
        <v>Por iniciar</v>
      </c>
      <c r="N395" s="38"/>
      <c r="O395" s="40"/>
      <c r="P395" s="40"/>
      <c r="Q395" s="40"/>
      <c r="R395" s="40"/>
      <c r="S395" s="41"/>
      <c r="T395" s="40"/>
      <c r="U395" s="42"/>
      <c r="V395" s="40"/>
      <c r="W395" s="40"/>
    </row>
    <row r="396" spans="1:23" ht="14.4" x14ac:dyDescent="0.3">
      <c r="A396" s="65">
        <v>2</v>
      </c>
      <c r="B396" s="66" t="s">
        <v>685</v>
      </c>
      <c r="C396" s="38" t="s">
        <v>477</v>
      </c>
      <c r="D396" s="38" t="s">
        <v>508</v>
      </c>
      <c r="E396" s="37" t="s">
        <v>86</v>
      </c>
      <c r="F396" s="37" t="s">
        <v>79</v>
      </c>
      <c r="G396" s="154" t="str">
        <f>VLOOKUP(D396:D430,'Catálogo de actividades'!B172:E378,4,FALSE)</f>
        <v>20.16</v>
      </c>
      <c r="H396" s="56">
        <v>45085</v>
      </c>
      <c r="I396" s="56">
        <v>45154</v>
      </c>
      <c r="J396" s="43"/>
      <c r="K396" s="44"/>
      <c r="L396" s="36">
        <f ca="1">IF(OR(AND(ISNUMBER(J396),ISBLANK(K396)),AND(ISBLANK(J396),ISBLANK(K396)),AND(ISNUMBER(J396),ISNUMBER(K396)),),IF(OR(AND(ISBLANK(J396),ISBLANK(K396)),AND(J396&gt;Fecha!$A$1,ISBLANK(K396))),1,IF(AND(NOT(ISBLANK(J396)),NOT(ISBLANK(K396)),K396&lt;=I396),2,IF(AND(NOT(ISBLANK(J396)),NOT(ISBLANK(K396)),K396&gt;I396),3,IF(AND(NOT(ISBLANK(J396)),ISBLANK(K396),J396&lt;=Fecha!$A$1,I396&gt;=Fecha!$A$1),4,IF(AND(NOT(ISBLANK(J396)),ISBLANK(K396),J396&lt;=Fecha!$A$1,I396&lt;Fecha!$A$1),5,0))))),"ERROR")</f>
        <v>1</v>
      </c>
      <c r="M396" s="36" t="str">
        <f t="shared" ca="1" si="1"/>
        <v>Por iniciar</v>
      </c>
      <c r="N396" s="38"/>
      <c r="O396" s="40"/>
      <c r="P396" s="40"/>
      <c r="Q396" s="40"/>
      <c r="R396" s="40"/>
      <c r="S396" s="41"/>
      <c r="T396" s="40"/>
      <c r="U396" s="42"/>
      <c r="V396" s="40"/>
      <c r="W396" s="40"/>
    </row>
    <row r="397" spans="1:23" ht="14.4" x14ac:dyDescent="0.3">
      <c r="A397" s="65">
        <v>2</v>
      </c>
      <c r="B397" s="66" t="s">
        <v>685</v>
      </c>
      <c r="C397" s="38" t="s">
        <v>512</v>
      </c>
      <c r="D397" s="38" t="s">
        <v>513</v>
      </c>
      <c r="E397" s="37" t="s">
        <v>86</v>
      </c>
      <c r="F397" s="37" t="s">
        <v>79</v>
      </c>
      <c r="G397" s="154" t="str">
        <f>VLOOKUP(D397:D430,'Catálogo de actividades'!B173:E379,4,FALSE)</f>
        <v>21.1</v>
      </c>
      <c r="H397" s="56">
        <v>44958</v>
      </c>
      <c r="I397" s="56">
        <v>44960</v>
      </c>
      <c r="J397" s="44"/>
      <c r="K397" s="44"/>
      <c r="L397" s="36">
        <f ca="1">IF(OR(AND(ISNUMBER(J397),ISBLANK(K397)),AND(ISBLANK(J397),ISBLANK(K397)),AND(ISNUMBER(J397),ISNUMBER(K397)),),IF(OR(AND(ISBLANK(J397),ISBLANK(K397)),AND(J397&gt;Fecha!$A$1,ISBLANK(K397))),1,IF(AND(NOT(ISBLANK(J397)),NOT(ISBLANK(K397)),K397&lt;=I397),2,IF(AND(NOT(ISBLANK(J397)),NOT(ISBLANK(K397)),K397&gt;I397),3,IF(AND(NOT(ISBLANK(J397)),ISBLANK(K397),J397&lt;=Fecha!$A$1,I397&gt;=Fecha!$A$1),4,IF(AND(NOT(ISBLANK(J397)),ISBLANK(K397),J397&lt;=Fecha!$A$1,I397&lt;Fecha!$A$1),5,0))))),"ERROR")</f>
        <v>1</v>
      </c>
      <c r="M397" s="36" t="str">
        <f t="shared" ca="1" si="1"/>
        <v>Por iniciar</v>
      </c>
      <c r="N397" s="38"/>
      <c r="O397" s="40"/>
      <c r="P397" s="40"/>
      <c r="Q397" s="40"/>
      <c r="R397" s="40"/>
      <c r="S397" s="41"/>
      <c r="T397" s="40"/>
      <c r="U397" s="42"/>
      <c r="V397" s="40"/>
      <c r="W397" s="40"/>
    </row>
    <row r="398" spans="1:23" ht="28.8" x14ac:dyDescent="0.3">
      <c r="A398" s="65">
        <v>2</v>
      </c>
      <c r="B398" s="66" t="s">
        <v>685</v>
      </c>
      <c r="C398" s="64" t="s">
        <v>512</v>
      </c>
      <c r="D398" s="64" t="s">
        <v>515</v>
      </c>
      <c r="E398" s="37" t="s">
        <v>86</v>
      </c>
      <c r="F398" s="37" t="s">
        <v>79</v>
      </c>
      <c r="G398" s="154" t="str">
        <f>VLOOKUP(D398:D430,'Catálogo de actividades'!B174:E380,4,FALSE)</f>
        <v>21.2</v>
      </c>
      <c r="H398" s="56">
        <v>44958</v>
      </c>
      <c r="I398" s="56">
        <v>45107</v>
      </c>
      <c r="J398" s="44"/>
      <c r="K398" s="44"/>
      <c r="L398" s="36">
        <f ca="1">IF(OR(AND(ISNUMBER(J398),ISBLANK(K398)),AND(ISBLANK(J398),ISBLANK(K398)),AND(ISNUMBER(J398),ISNUMBER(K398)),),IF(OR(AND(ISBLANK(J398),ISBLANK(K398)),AND(J398&gt;Fecha!$A$1,ISBLANK(K398))),1,IF(AND(NOT(ISBLANK(J398)),NOT(ISBLANK(K398)),K398&lt;=I398),2,IF(AND(NOT(ISBLANK(J398)),NOT(ISBLANK(K398)),K398&gt;I398),3,IF(AND(NOT(ISBLANK(J398)),ISBLANK(K398),J398&lt;=Fecha!$A$1,I398&gt;=Fecha!$A$1),4,IF(AND(NOT(ISBLANK(J398)),ISBLANK(K398),J398&lt;=Fecha!$A$1,I398&lt;Fecha!$A$1),5,0))))),"ERROR")</f>
        <v>1</v>
      </c>
      <c r="M398" s="36" t="str">
        <f t="shared" ca="1" si="1"/>
        <v>Por iniciar</v>
      </c>
      <c r="N398" s="38"/>
      <c r="O398" s="45"/>
      <c r="P398" s="40"/>
      <c r="Q398" s="40"/>
      <c r="R398" s="40"/>
      <c r="S398" s="41"/>
      <c r="T398" s="40"/>
      <c r="U398" s="42"/>
      <c r="V398" s="40"/>
      <c r="W398" s="40"/>
    </row>
    <row r="399" spans="1:23" ht="14.4" x14ac:dyDescent="0.3">
      <c r="A399" s="65">
        <v>2</v>
      </c>
      <c r="B399" s="66" t="s">
        <v>685</v>
      </c>
      <c r="C399" s="38" t="s">
        <v>512</v>
      </c>
      <c r="D399" s="38" t="s">
        <v>517</v>
      </c>
      <c r="E399" s="37" t="s">
        <v>86</v>
      </c>
      <c r="F399" s="37" t="s">
        <v>79</v>
      </c>
      <c r="G399" s="154" t="str">
        <f>VLOOKUP(D399:D430,'Catálogo de actividades'!B175:E381,4,FALSE)</f>
        <v>21.3</v>
      </c>
      <c r="H399" s="56">
        <v>45026</v>
      </c>
      <c r="I399" s="56">
        <v>45036</v>
      </c>
      <c r="J399" s="44"/>
      <c r="K399" s="44"/>
      <c r="L399" s="36">
        <f ca="1">IF(OR(AND(ISNUMBER(J399),ISBLANK(K399)),AND(ISBLANK(J399),ISBLANK(K399)),AND(ISNUMBER(J399),ISNUMBER(K399)),),IF(OR(AND(ISBLANK(J399),ISBLANK(K399)),AND(J399&gt;Fecha!$A$1,ISBLANK(K399))),1,IF(AND(NOT(ISBLANK(J399)),NOT(ISBLANK(K399)),K399&lt;=I399),2,IF(AND(NOT(ISBLANK(J399)),NOT(ISBLANK(K399)),K399&gt;I399),3,IF(AND(NOT(ISBLANK(J399)),ISBLANK(K399),J399&lt;=Fecha!$A$1,I399&gt;=Fecha!$A$1),4,IF(AND(NOT(ISBLANK(J399)),ISBLANK(K399),J399&lt;=Fecha!$A$1,I399&lt;Fecha!$A$1),5,0))))),"ERROR")</f>
        <v>1</v>
      </c>
      <c r="M399" s="36" t="str">
        <f t="shared" ca="1" si="1"/>
        <v>Por iniciar</v>
      </c>
      <c r="N399" s="40"/>
      <c r="O399" s="40"/>
      <c r="P399" s="40"/>
      <c r="Q399" s="40"/>
      <c r="R399" s="40"/>
      <c r="S399" s="41"/>
      <c r="T399" s="40"/>
      <c r="U399" s="42"/>
      <c r="V399" s="40"/>
      <c r="W399" s="40"/>
    </row>
    <row r="400" spans="1:23" ht="14.4" x14ac:dyDescent="0.3">
      <c r="A400" s="65">
        <v>2</v>
      </c>
      <c r="B400" s="66" t="s">
        <v>685</v>
      </c>
      <c r="C400" s="38" t="s">
        <v>512</v>
      </c>
      <c r="D400" s="38" t="s">
        <v>519</v>
      </c>
      <c r="E400" s="37" t="s">
        <v>86</v>
      </c>
      <c r="F400" s="37" t="s">
        <v>79</v>
      </c>
      <c r="G400" s="154" t="str">
        <f>VLOOKUP(D400:D430,'Catálogo de actividades'!B176:E382,4,FALSE)</f>
        <v>21.4</v>
      </c>
      <c r="H400" s="56">
        <v>45043</v>
      </c>
      <c r="I400" s="52">
        <v>45043</v>
      </c>
      <c r="J400" s="43"/>
      <c r="K400" s="44"/>
      <c r="L400" s="36">
        <f ca="1">IF(OR(AND(ISNUMBER(J400),ISBLANK(K400)),AND(ISBLANK(J400),ISBLANK(K400)),AND(ISNUMBER(J400),ISNUMBER(K400)),),IF(OR(AND(ISBLANK(J400),ISBLANK(K400)),AND(J400&gt;Fecha!$A$1,ISBLANK(K400))),1,IF(AND(NOT(ISBLANK(J400)),NOT(ISBLANK(K400)),K400&lt;=I400),2,IF(AND(NOT(ISBLANK(J400)),NOT(ISBLANK(K400)),K400&gt;I400),3,IF(AND(NOT(ISBLANK(J400)),ISBLANK(K400),J400&lt;=Fecha!$A$1,I400&gt;=Fecha!$A$1),4,IF(AND(NOT(ISBLANK(J400)),ISBLANK(K400),J400&lt;=Fecha!$A$1,I400&lt;Fecha!$A$1),5,0))))),"ERROR")</f>
        <v>1</v>
      </c>
      <c r="M400" s="36" t="str">
        <f t="shared" ca="1" si="1"/>
        <v>Por iniciar</v>
      </c>
      <c r="N400" s="38"/>
      <c r="O400" s="40"/>
      <c r="P400" s="40"/>
      <c r="Q400" s="40"/>
      <c r="R400" s="40"/>
      <c r="S400" s="41"/>
      <c r="T400" s="40"/>
      <c r="U400" s="42"/>
      <c r="V400" s="40"/>
      <c r="W400" s="40"/>
    </row>
    <row r="401" spans="1:23" ht="14.4" x14ac:dyDescent="0.3">
      <c r="A401" s="65">
        <v>2</v>
      </c>
      <c r="B401" s="66" t="s">
        <v>685</v>
      </c>
      <c r="C401" s="38" t="s">
        <v>512</v>
      </c>
      <c r="D401" s="38" t="s">
        <v>521</v>
      </c>
      <c r="E401" s="37" t="s">
        <v>86</v>
      </c>
      <c r="F401" s="37" t="s">
        <v>79</v>
      </c>
      <c r="G401" s="154" t="str">
        <f>VLOOKUP(D401:D430,'Catálogo de actividades'!B177:E383,4,FALSE)</f>
        <v>21.5</v>
      </c>
      <c r="H401" s="56">
        <v>45057</v>
      </c>
      <c r="I401" s="52">
        <v>45057</v>
      </c>
      <c r="J401" s="44"/>
      <c r="K401" s="44"/>
      <c r="L401" s="36">
        <f ca="1">IF(OR(AND(ISNUMBER(J401),ISBLANK(K401)),AND(ISBLANK(J401),ISBLANK(K401)),AND(ISNUMBER(J401),ISNUMBER(K401)),),IF(OR(AND(ISBLANK(J401),ISBLANK(K401)),AND(J401&gt;Fecha!$A$1,ISBLANK(K401))),1,IF(AND(NOT(ISBLANK(J401)),NOT(ISBLANK(K401)),K401&lt;=I401),2,IF(AND(NOT(ISBLANK(J401)),NOT(ISBLANK(K401)),K401&gt;I401),3,IF(AND(NOT(ISBLANK(J401)),ISBLANK(K401),J401&lt;=Fecha!$A$1,I401&gt;=Fecha!$A$1),4,IF(AND(NOT(ISBLANK(J401)),ISBLANK(K401),J401&lt;=Fecha!$A$1,I401&lt;Fecha!$A$1),5,0))))),"ERROR")</f>
        <v>1</v>
      </c>
      <c r="M401" s="36" t="str">
        <f t="shared" ca="1" si="1"/>
        <v>Por iniciar</v>
      </c>
      <c r="N401" s="38"/>
      <c r="O401" s="40"/>
      <c r="P401" s="40"/>
      <c r="Q401" s="40"/>
      <c r="R401" s="40"/>
      <c r="S401" s="41"/>
      <c r="T401" s="40"/>
      <c r="U401" s="42"/>
      <c r="V401" s="40"/>
      <c r="W401" s="40"/>
    </row>
    <row r="402" spans="1:23" ht="14.4" x14ac:dyDescent="0.3">
      <c r="A402" s="65">
        <v>2</v>
      </c>
      <c r="B402" s="66" t="s">
        <v>685</v>
      </c>
      <c r="C402" s="38" t="s">
        <v>512</v>
      </c>
      <c r="D402" s="38" t="s">
        <v>523</v>
      </c>
      <c r="E402" s="37" t="s">
        <v>86</v>
      </c>
      <c r="F402" s="37" t="s">
        <v>79</v>
      </c>
      <c r="G402" s="154" t="str">
        <f>VLOOKUP(D402:D430,'Catálogo de actividades'!B178:E384,4,FALSE)</f>
        <v>21.6</v>
      </c>
      <c r="H402" s="56">
        <v>45067</v>
      </c>
      <c r="I402" s="52">
        <v>45067</v>
      </c>
      <c r="J402" s="43"/>
      <c r="K402" s="44"/>
      <c r="L402" s="36">
        <f ca="1">IF(OR(AND(ISNUMBER(J402),ISBLANK(K402)),AND(ISBLANK(J402),ISBLANK(K402)),AND(ISNUMBER(J402),ISNUMBER(K402)),),IF(OR(AND(ISBLANK(J402),ISBLANK(K402)),AND(J402&gt;Fecha!$A$1,ISBLANK(K402))),1,IF(AND(NOT(ISBLANK(J402)),NOT(ISBLANK(K402)),K402&lt;=I402),2,IF(AND(NOT(ISBLANK(J402)),NOT(ISBLANK(K402)),K402&gt;I402),3,IF(AND(NOT(ISBLANK(J402)),ISBLANK(K402),J402&lt;=Fecha!$A$1,I402&gt;=Fecha!$A$1),4,IF(AND(NOT(ISBLANK(J402)),ISBLANK(K402),J402&lt;=Fecha!$A$1,I402&lt;Fecha!$A$1),5,0))))),"ERROR")</f>
        <v>1</v>
      </c>
      <c r="M402" s="36" t="str">
        <f t="shared" ca="1" si="1"/>
        <v>Por iniciar</v>
      </c>
      <c r="N402" s="38"/>
      <c r="O402" s="40"/>
      <c r="P402" s="40"/>
      <c r="Q402" s="40"/>
      <c r="R402" s="40"/>
      <c r="S402" s="41"/>
      <c r="T402" s="40"/>
      <c r="U402" s="42"/>
      <c r="V402" s="40"/>
      <c r="W402" s="40"/>
    </row>
    <row r="403" spans="1:23" ht="14.4" x14ac:dyDescent="0.3">
      <c r="A403" s="65">
        <v>2</v>
      </c>
      <c r="B403" s="66" t="s">
        <v>685</v>
      </c>
      <c r="C403" s="38" t="s">
        <v>512</v>
      </c>
      <c r="D403" s="38" t="s">
        <v>525</v>
      </c>
      <c r="E403" s="37" t="s">
        <v>86</v>
      </c>
      <c r="F403" s="37" t="s">
        <v>79</v>
      </c>
      <c r="G403" s="154" t="str">
        <f>VLOOKUP(D403:D430,'Catálogo de actividades'!B179:E385,4,FALSE)</f>
        <v>21.7</v>
      </c>
      <c r="H403" s="56">
        <v>45077</v>
      </c>
      <c r="I403" s="52">
        <v>45080</v>
      </c>
      <c r="J403" s="43"/>
      <c r="K403" s="44"/>
      <c r="L403" s="36">
        <f ca="1">IF(OR(AND(ISNUMBER(J403),ISBLANK(K403)),AND(ISBLANK(J403),ISBLANK(K403)),AND(ISNUMBER(J403),ISNUMBER(K403)),),IF(OR(AND(ISBLANK(J403),ISBLANK(K403)),AND(J403&gt;Fecha!$A$1,ISBLANK(K403))),1,IF(AND(NOT(ISBLANK(J403)),NOT(ISBLANK(K403)),K403&lt;=I403),2,IF(AND(NOT(ISBLANK(J403)),NOT(ISBLANK(K403)),K403&gt;I403),3,IF(AND(NOT(ISBLANK(J403)),ISBLANK(K403),J403&lt;=Fecha!$A$1,I403&gt;=Fecha!$A$1),4,IF(AND(NOT(ISBLANK(J403)),ISBLANK(K403),J403&lt;=Fecha!$A$1,I403&lt;Fecha!$A$1),5,0))))),"ERROR")</f>
        <v>1</v>
      </c>
      <c r="M403" s="36" t="str">
        <f t="shared" ca="1" si="1"/>
        <v>Por iniciar</v>
      </c>
      <c r="N403" s="38"/>
      <c r="O403" s="45"/>
      <c r="P403" s="40"/>
      <c r="Q403" s="40"/>
      <c r="R403" s="40"/>
      <c r="S403" s="41"/>
      <c r="T403" s="40"/>
      <c r="U403" s="42"/>
      <c r="V403" s="40"/>
      <c r="W403" s="40"/>
    </row>
    <row r="404" spans="1:23" ht="92.25" customHeight="1" x14ac:dyDescent="0.3">
      <c r="A404" s="65">
        <v>2</v>
      </c>
      <c r="B404" s="66" t="s">
        <v>685</v>
      </c>
      <c r="C404" s="38" t="s">
        <v>527</v>
      </c>
      <c r="D404" s="62" t="s">
        <v>528</v>
      </c>
      <c r="E404" s="37" t="s">
        <v>78</v>
      </c>
      <c r="F404" s="37" t="s">
        <v>529</v>
      </c>
      <c r="G404" s="154" t="s">
        <v>530</v>
      </c>
      <c r="H404" s="56">
        <v>44713</v>
      </c>
      <c r="I404" s="52">
        <v>44804</v>
      </c>
      <c r="J404" s="52">
        <v>44713</v>
      </c>
      <c r="K404" s="44">
        <v>44742</v>
      </c>
      <c r="L404" s="36">
        <f ca="1">IF(OR(AND(ISNUMBER(J404),ISBLANK(K404)),AND(ISBLANK(J404),ISBLANK(K404)),AND(ISNUMBER(J404),ISNUMBER(K404)),),IF(OR(AND(ISBLANK(J404),ISBLANK(K404)),AND(J404&gt;Fecha!$A$1,ISBLANK(K404))),1,IF(AND(NOT(ISBLANK(J404)),NOT(ISBLANK(K404)),K404&lt;=I404),2,IF(AND(NOT(ISBLANK(J404)),NOT(ISBLANK(K404)),K404&gt;I404),3,IF(AND(NOT(ISBLANK(J404)),ISBLANK(K404),J404&lt;=Fecha!$A$1,I404&gt;=Fecha!$A$1),4,IF(AND(NOT(ISBLANK(J404)),ISBLANK(K404),J404&lt;=Fecha!$A$1,I404&lt;Fecha!$A$1),5,0))))),"ERROR")</f>
        <v>2</v>
      </c>
      <c r="M404" s="37" t="str">
        <f t="shared" ca="1" si="1"/>
        <v>Concluida dentro de plazo</v>
      </c>
      <c r="N404" s="38" t="s">
        <v>681</v>
      </c>
      <c r="O404" s="39" t="s">
        <v>682</v>
      </c>
      <c r="P404" s="40"/>
      <c r="Q404" s="40"/>
      <c r="R404" s="40"/>
      <c r="S404" s="41"/>
      <c r="T404" s="40"/>
      <c r="U404" s="42"/>
      <c r="V404" s="40"/>
      <c r="W404" s="40"/>
    </row>
    <row r="405" spans="1:23" ht="43.2" x14ac:dyDescent="0.3">
      <c r="A405" s="65">
        <v>2</v>
      </c>
      <c r="B405" s="66" t="s">
        <v>685</v>
      </c>
      <c r="C405" s="38" t="s">
        <v>527</v>
      </c>
      <c r="D405" s="38" t="s">
        <v>531</v>
      </c>
      <c r="E405" s="37" t="s">
        <v>82</v>
      </c>
      <c r="F405" s="37" t="s">
        <v>532</v>
      </c>
      <c r="G405" s="154" t="str">
        <f>VLOOKUP(D405:D430,'Catálogo de actividades'!B181:E387,4,FALSE)</f>
        <v>22.2</v>
      </c>
      <c r="H405" s="56">
        <v>44774</v>
      </c>
      <c r="I405" s="52">
        <v>45107</v>
      </c>
      <c r="J405" s="52">
        <v>44774</v>
      </c>
      <c r="K405" s="44"/>
      <c r="L405" s="36">
        <f ca="1">IF(OR(AND(ISNUMBER(J405),ISBLANK(K405)),AND(ISBLANK(J405),ISBLANK(K405)),AND(ISNUMBER(J405),ISNUMBER(K405)),),IF(OR(AND(ISBLANK(J405),ISBLANK(K405)),AND(J405&gt;Fecha!$A$1,ISBLANK(K405))),1,IF(AND(NOT(ISBLANK(J405)),NOT(ISBLANK(K405)),K405&lt;=I405),2,IF(AND(NOT(ISBLANK(J405)),NOT(ISBLANK(K405)),K405&gt;I405),3,IF(AND(NOT(ISBLANK(J405)),ISBLANK(K405),J405&lt;=Fecha!$A$1,I405&gt;=Fecha!$A$1),4,IF(AND(NOT(ISBLANK(J405)),ISBLANK(K405),J405&lt;=Fecha!$A$1,I405&lt;Fecha!$A$1),5,0))))),"ERROR")</f>
        <v>4</v>
      </c>
      <c r="M405" s="37" t="str">
        <f t="shared" ca="1" si="1"/>
        <v>En proceso dentro de plazo</v>
      </c>
      <c r="N405" s="38" t="s">
        <v>618</v>
      </c>
      <c r="O405" s="40"/>
      <c r="P405" s="40"/>
      <c r="Q405" s="40"/>
      <c r="R405" s="40"/>
      <c r="S405" s="41"/>
      <c r="T405" s="40"/>
      <c r="U405" s="42"/>
      <c r="V405" s="40"/>
      <c r="W405" s="40"/>
    </row>
    <row r="406" spans="1:23" ht="72" x14ac:dyDescent="0.3">
      <c r="A406" s="65">
        <v>2</v>
      </c>
      <c r="B406" s="66" t="s">
        <v>685</v>
      </c>
      <c r="C406" s="38" t="s">
        <v>527</v>
      </c>
      <c r="D406" s="38" t="s">
        <v>534</v>
      </c>
      <c r="E406" s="37" t="s">
        <v>78</v>
      </c>
      <c r="F406" s="37" t="s">
        <v>79</v>
      </c>
      <c r="G406" s="154" t="s">
        <v>536</v>
      </c>
      <c r="H406" s="56">
        <v>44788</v>
      </c>
      <c r="I406" s="52">
        <v>44834</v>
      </c>
      <c r="J406" s="52">
        <v>44788</v>
      </c>
      <c r="K406" s="44">
        <v>44830</v>
      </c>
      <c r="L406" s="36">
        <f ca="1">IF(OR(AND(ISNUMBER(J406),ISBLANK(K406)),AND(ISBLANK(J406),ISBLANK(K406)),AND(ISNUMBER(J406),ISNUMBER(K406)),),IF(OR(AND(ISBLANK(J406),ISBLANK(K406)),AND(J406&gt;Fecha!$A$1,ISBLANK(K406))),1,IF(AND(NOT(ISBLANK(J406)),NOT(ISBLANK(K406)),K406&lt;=I406),2,IF(AND(NOT(ISBLANK(J406)),NOT(ISBLANK(K406)),K406&gt;I406),3,IF(AND(NOT(ISBLANK(J406)),ISBLANK(K406),J406&lt;=Fecha!$A$1,I406&gt;=Fecha!$A$1),4,IF(AND(NOT(ISBLANK(J406)),ISBLANK(K406),J406&lt;=Fecha!$A$1,I406&lt;Fecha!$A$1),5,0))))),"ERROR")</f>
        <v>2</v>
      </c>
      <c r="M406" s="36" t="str">
        <f t="shared" ca="1" si="1"/>
        <v>Concluida dentro de plazo</v>
      </c>
      <c r="N406" s="38" t="s">
        <v>683</v>
      </c>
      <c r="O406" s="39" t="s">
        <v>684</v>
      </c>
      <c r="P406" s="40"/>
      <c r="Q406" s="40"/>
      <c r="R406" s="40"/>
      <c r="S406" s="41"/>
      <c r="T406" s="40"/>
      <c r="U406" s="42"/>
      <c r="V406" s="40"/>
      <c r="W406" s="40"/>
    </row>
    <row r="407" spans="1:23" ht="43.2" x14ac:dyDescent="0.3">
      <c r="A407" s="65">
        <v>2</v>
      </c>
      <c r="B407" s="66" t="s">
        <v>685</v>
      </c>
      <c r="C407" s="38" t="s">
        <v>527</v>
      </c>
      <c r="D407" s="38" t="s">
        <v>537</v>
      </c>
      <c r="E407" s="37" t="s">
        <v>78</v>
      </c>
      <c r="F407" s="37" t="s">
        <v>122</v>
      </c>
      <c r="G407" s="154" t="str">
        <f>VLOOKUP(D407:D430,'Catálogo de actividades'!B183:E389,4,FALSE)</f>
        <v>22.4</v>
      </c>
      <c r="H407" s="56">
        <v>44805</v>
      </c>
      <c r="I407" s="52">
        <v>44995</v>
      </c>
      <c r="J407" s="52">
        <v>44805</v>
      </c>
      <c r="K407" s="44"/>
      <c r="L407" s="36">
        <f ca="1">IF(OR(AND(ISNUMBER(J407),ISBLANK(K407)),AND(ISBLANK(J407),ISBLANK(K407)),AND(ISNUMBER(J407),ISNUMBER(K407)),),IF(OR(AND(ISBLANK(J407),ISBLANK(K407)),AND(J407&gt;Fecha!$A$1,ISBLANK(K407))),1,IF(AND(NOT(ISBLANK(J407)),NOT(ISBLANK(K407)),K407&lt;=I407),2,IF(AND(NOT(ISBLANK(J407)),NOT(ISBLANK(K407)),K407&gt;I407),3,IF(AND(NOT(ISBLANK(J407)),ISBLANK(K407),J407&lt;=Fecha!$A$1,I407&gt;=Fecha!$A$1),4,IF(AND(NOT(ISBLANK(J407)),ISBLANK(K407),J407&lt;=Fecha!$A$1,I407&lt;Fecha!$A$1),5,0))))),"ERROR")</f>
        <v>4</v>
      </c>
      <c r="M407" s="37" t="str">
        <f t="shared" ca="1" si="1"/>
        <v>En proceso dentro de plazo</v>
      </c>
      <c r="N407" s="38" t="s">
        <v>618</v>
      </c>
      <c r="O407" s="40"/>
      <c r="P407" s="40"/>
      <c r="Q407" s="40"/>
      <c r="R407" s="40"/>
      <c r="S407" s="41"/>
      <c r="T407" s="40"/>
      <c r="U407" s="42"/>
      <c r="V407" s="40"/>
      <c r="W407" s="40"/>
    </row>
    <row r="408" spans="1:23" ht="43.2" x14ac:dyDescent="0.3">
      <c r="A408" s="65">
        <v>2</v>
      </c>
      <c r="B408" s="66" t="s">
        <v>685</v>
      </c>
      <c r="C408" s="38" t="s">
        <v>527</v>
      </c>
      <c r="D408" s="38" t="s">
        <v>539</v>
      </c>
      <c r="E408" s="37" t="s">
        <v>78</v>
      </c>
      <c r="F408" s="37" t="s">
        <v>122</v>
      </c>
      <c r="G408" s="154" t="str">
        <f>VLOOKUP(D408:D430,'Catálogo de actividades'!B184:E390,4,FALSE)</f>
        <v>22.5</v>
      </c>
      <c r="H408" s="56">
        <v>44805</v>
      </c>
      <c r="I408" s="52">
        <v>45009</v>
      </c>
      <c r="J408" s="52">
        <v>44805</v>
      </c>
      <c r="K408" s="44"/>
      <c r="L408" s="36">
        <f ca="1">IF(OR(AND(ISNUMBER(J408),ISBLANK(K408)),AND(ISBLANK(J408),ISBLANK(K408)),AND(ISNUMBER(J408),ISNUMBER(K408)),),IF(OR(AND(ISBLANK(J408),ISBLANK(K408)),AND(J408&gt;Fecha!$A$1,ISBLANK(K408))),1,IF(AND(NOT(ISBLANK(J408)),NOT(ISBLANK(K408)),K408&lt;=I408),2,IF(AND(NOT(ISBLANK(J408)),NOT(ISBLANK(K408)),K408&gt;I408),3,IF(AND(NOT(ISBLANK(J408)),ISBLANK(K408),J408&lt;=Fecha!$A$1,I408&gt;=Fecha!$A$1),4,IF(AND(NOT(ISBLANK(J408)),ISBLANK(K408),J408&lt;=Fecha!$A$1,I408&lt;Fecha!$A$1),5,0))))),"ERROR")</f>
        <v>4</v>
      </c>
      <c r="M408" s="37" t="str">
        <f t="shared" ca="1" si="1"/>
        <v>En proceso dentro de plazo</v>
      </c>
      <c r="N408" s="38" t="s">
        <v>618</v>
      </c>
      <c r="O408" s="40"/>
      <c r="P408" s="40"/>
      <c r="Q408" s="40"/>
      <c r="R408" s="40"/>
      <c r="S408" s="41"/>
      <c r="T408" s="40"/>
      <c r="U408" s="42"/>
      <c r="V408" s="40"/>
      <c r="W408" s="40"/>
    </row>
    <row r="409" spans="1:23" ht="43.2" x14ac:dyDescent="0.3">
      <c r="A409" s="65">
        <v>2</v>
      </c>
      <c r="B409" s="66" t="s">
        <v>685</v>
      </c>
      <c r="C409" s="38" t="s">
        <v>527</v>
      </c>
      <c r="D409" s="38" t="s">
        <v>541</v>
      </c>
      <c r="E409" s="37" t="s">
        <v>78</v>
      </c>
      <c r="F409" s="37" t="s">
        <v>222</v>
      </c>
      <c r="G409" s="154" t="str">
        <f>VLOOKUP(D409:D430,'Catálogo de actividades'!B185:E391,4,FALSE)</f>
        <v>22.6</v>
      </c>
      <c r="H409" s="56">
        <v>44866</v>
      </c>
      <c r="I409" s="52">
        <v>44911</v>
      </c>
      <c r="J409" s="73">
        <v>44866</v>
      </c>
      <c r="K409" s="44"/>
      <c r="L409" s="36">
        <f ca="1">IF(OR(AND(ISNUMBER(J409),ISBLANK(K409)),AND(ISBLANK(J409),ISBLANK(K409)),AND(ISNUMBER(J409),ISNUMBER(K409)),),IF(OR(AND(ISBLANK(J409),ISBLANK(K409)),AND(J409&gt;Fecha!$A$1,ISBLANK(K409))),1,IF(AND(NOT(ISBLANK(J409)),NOT(ISBLANK(K409)),K409&lt;=I409),2,IF(AND(NOT(ISBLANK(J409)),NOT(ISBLANK(K409)),K409&gt;I409),3,IF(AND(NOT(ISBLANK(J409)),ISBLANK(K409),J409&lt;=Fecha!$A$1,I409&gt;=Fecha!$A$1),4,IF(AND(NOT(ISBLANK(J409)),ISBLANK(K409),J409&lt;=Fecha!$A$1,I409&lt;Fecha!$A$1),5,0))))),"ERROR")</f>
        <v>4</v>
      </c>
      <c r="M409" s="37" t="str">
        <f t="shared" ca="1" si="1"/>
        <v>En proceso dentro de plazo</v>
      </c>
      <c r="N409" s="38" t="s">
        <v>618</v>
      </c>
      <c r="O409" s="40"/>
      <c r="P409" s="40"/>
      <c r="Q409" s="40"/>
      <c r="R409" s="40"/>
      <c r="S409" s="41"/>
      <c r="T409" s="40"/>
      <c r="U409" s="42"/>
      <c r="V409" s="40"/>
      <c r="W409" s="40"/>
    </row>
    <row r="410" spans="1:23" ht="43.2" x14ac:dyDescent="0.3">
      <c r="A410" s="65">
        <v>2</v>
      </c>
      <c r="B410" s="66" t="s">
        <v>685</v>
      </c>
      <c r="C410" s="38" t="s">
        <v>527</v>
      </c>
      <c r="D410" s="38" t="s">
        <v>543</v>
      </c>
      <c r="E410" s="37" t="s">
        <v>78</v>
      </c>
      <c r="F410" s="37" t="s">
        <v>729</v>
      </c>
      <c r="G410" s="154" t="str">
        <f>VLOOKUP(D410:D430,'Catálogo de actividades'!B186:E392,4,FALSE)</f>
        <v>22.7</v>
      </c>
      <c r="H410" s="56">
        <v>44986</v>
      </c>
      <c r="I410" s="52">
        <v>45022</v>
      </c>
      <c r="J410" s="44"/>
      <c r="K410" s="47"/>
      <c r="L410" s="36">
        <f ca="1">IF(OR(AND(ISNUMBER(J410),ISBLANK(K410)),AND(ISBLANK(J410),ISBLANK(K410)),AND(ISNUMBER(J410),ISNUMBER(K410)),),IF(OR(AND(ISBLANK(J410),ISBLANK(K410)),AND(J410&gt;Fecha!$A$1,ISBLANK(K410))),1,IF(AND(NOT(ISBLANK(J410)),NOT(ISBLANK(K410)),K410&lt;=I410),2,IF(AND(NOT(ISBLANK(J410)),NOT(ISBLANK(K410)),K410&gt;I410),3,IF(AND(NOT(ISBLANK(J410)),ISBLANK(K410),J410&lt;=Fecha!$A$1,I410&gt;=Fecha!$A$1),4,IF(AND(NOT(ISBLANK(J410)),ISBLANK(K410),J410&lt;=Fecha!$A$1,I410&lt;Fecha!$A$1),5,0))))),"ERROR")</f>
        <v>1</v>
      </c>
      <c r="M410" s="36" t="str">
        <f t="shared" ca="1" si="1"/>
        <v>Por iniciar</v>
      </c>
      <c r="N410" s="38"/>
      <c r="O410" s="40"/>
      <c r="P410" s="40"/>
      <c r="Q410" s="40"/>
      <c r="R410" s="40"/>
      <c r="S410" s="41"/>
      <c r="T410" s="40"/>
      <c r="U410" s="42"/>
      <c r="V410" s="40"/>
      <c r="W410" s="40"/>
    </row>
    <row r="411" spans="1:23" ht="28.8" x14ac:dyDescent="0.3">
      <c r="A411" s="65">
        <v>2</v>
      </c>
      <c r="B411" s="66" t="s">
        <v>685</v>
      </c>
      <c r="C411" s="38" t="s">
        <v>527</v>
      </c>
      <c r="D411" s="38" t="s">
        <v>546</v>
      </c>
      <c r="E411" s="37" t="s">
        <v>78</v>
      </c>
      <c r="F411" s="37" t="s">
        <v>222</v>
      </c>
      <c r="G411" s="154" t="str">
        <f>VLOOKUP(D411:D430,'Catálogo de actividades'!B187:E393,4,FALSE)</f>
        <v>22.8</v>
      </c>
      <c r="H411" s="56">
        <v>44964</v>
      </c>
      <c r="I411" s="52">
        <v>44964</v>
      </c>
      <c r="J411" s="44"/>
      <c r="K411" s="44"/>
      <c r="L411" s="36">
        <f ca="1">IF(OR(AND(ISNUMBER(J411),ISBLANK(K411)),AND(ISBLANK(J411),ISBLANK(K411)),AND(ISNUMBER(J411),ISNUMBER(K411)),),IF(OR(AND(ISBLANK(J411),ISBLANK(K411)),AND(J411&gt;Fecha!$A$1,ISBLANK(K411))),1,IF(AND(NOT(ISBLANK(J411)),NOT(ISBLANK(K411)),K411&lt;=I411),2,IF(AND(NOT(ISBLANK(J411)),NOT(ISBLANK(K411)),K411&gt;I411),3,IF(AND(NOT(ISBLANK(J411)),ISBLANK(K411),J411&lt;=Fecha!$A$1,I411&gt;=Fecha!$A$1),4,IF(AND(NOT(ISBLANK(J411)),ISBLANK(K411),J411&lt;=Fecha!$A$1,I411&lt;Fecha!$A$1),5,0))))),"ERROR")</f>
        <v>1</v>
      </c>
      <c r="M411" s="36" t="str">
        <f t="shared" ca="1" si="1"/>
        <v>Por iniciar</v>
      </c>
      <c r="N411" s="38"/>
      <c r="O411" s="40"/>
      <c r="P411" s="40"/>
      <c r="Q411" s="40"/>
      <c r="R411" s="40"/>
      <c r="S411" s="41"/>
      <c r="T411" s="40"/>
      <c r="U411" s="42"/>
      <c r="V411" s="40"/>
      <c r="W411" s="40"/>
    </row>
    <row r="412" spans="1:23" ht="28.8" x14ac:dyDescent="0.3">
      <c r="A412" s="65">
        <v>2</v>
      </c>
      <c r="B412" s="66" t="s">
        <v>685</v>
      </c>
      <c r="C412" s="38" t="s">
        <v>527</v>
      </c>
      <c r="D412" s="38" t="s">
        <v>548</v>
      </c>
      <c r="E412" s="37" t="s">
        <v>78</v>
      </c>
      <c r="F412" s="37" t="s">
        <v>222</v>
      </c>
      <c r="G412" s="154" t="str">
        <f>VLOOKUP(D412:D430,'Catálogo de actividades'!B188:E394,4,FALSE)</f>
        <v>22.9</v>
      </c>
      <c r="H412" s="56">
        <v>44966</v>
      </c>
      <c r="I412" s="52">
        <v>45016</v>
      </c>
      <c r="J412" s="44"/>
      <c r="K412" s="44"/>
      <c r="L412" s="36">
        <f ca="1">IF(OR(AND(ISNUMBER(J412),ISBLANK(K412)),AND(ISBLANK(J412),ISBLANK(K412)),AND(ISNUMBER(J412),ISNUMBER(K412)),),IF(OR(AND(ISBLANK(J412),ISBLANK(K412)),AND(J412&gt;Fecha!$A$1,ISBLANK(K412))),1,IF(AND(NOT(ISBLANK(J412)),NOT(ISBLANK(K412)),K412&lt;=I412),2,IF(AND(NOT(ISBLANK(J412)),NOT(ISBLANK(K412)),K412&gt;I412),3,IF(AND(NOT(ISBLANK(J412)),ISBLANK(K412),J412&lt;=Fecha!$A$1,I412&gt;=Fecha!$A$1),4,IF(AND(NOT(ISBLANK(J412)),ISBLANK(K412),J412&lt;=Fecha!$A$1,I412&lt;Fecha!$A$1),5,0))))),"ERROR")</f>
        <v>1</v>
      </c>
      <c r="M412" s="36" t="str">
        <f t="shared" ca="1" si="1"/>
        <v>Por iniciar</v>
      </c>
      <c r="N412" s="38"/>
      <c r="O412" s="40"/>
      <c r="P412" s="40"/>
      <c r="Q412" s="40"/>
      <c r="R412" s="40"/>
      <c r="S412" s="41"/>
      <c r="T412" s="40"/>
      <c r="U412" s="42"/>
      <c r="V412" s="40"/>
      <c r="W412" s="40"/>
    </row>
    <row r="413" spans="1:23" ht="43.2" x14ac:dyDescent="0.3">
      <c r="A413" s="65">
        <v>2</v>
      </c>
      <c r="B413" s="66" t="s">
        <v>685</v>
      </c>
      <c r="C413" s="38" t="s">
        <v>527</v>
      </c>
      <c r="D413" s="38" t="s">
        <v>550</v>
      </c>
      <c r="E413" s="37" t="s">
        <v>78</v>
      </c>
      <c r="F413" s="37" t="s">
        <v>222</v>
      </c>
      <c r="G413" s="154" t="str">
        <f>VLOOKUP(D413:D430,'Catálogo de actividades'!B189:E395,4,FALSE)</f>
        <v>22.10</v>
      </c>
      <c r="H413" s="56">
        <v>44958</v>
      </c>
      <c r="I413" s="52">
        <v>45016</v>
      </c>
      <c r="J413" s="44"/>
      <c r="K413" s="44"/>
      <c r="L413" s="36">
        <f ca="1">IF(OR(AND(ISNUMBER(J413),ISBLANK(K413)),AND(ISBLANK(J413),ISBLANK(K413)),AND(ISNUMBER(J413),ISNUMBER(K413)),),IF(OR(AND(ISBLANK(J413),ISBLANK(K413)),AND(J413&gt;Fecha!$A$1,ISBLANK(K413))),1,IF(AND(NOT(ISBLANK(J413)),NOT(ISBLANK(K413)),K413&lt;=I413),2,IF(AND(NOT(ISBLANK(J413)),NOT(ISBLANK(K413)),K413&gt;I413),3,IF(AND(NOT(ISBLANK(J413)),ISBLANK(K413),J413&lt;=Fecha!$A$1,I413&gt;=Fecha!$A$1),4,IF(AND(NOT(ISBLANK(J413)),ISBLANK(K413),J413&lt;=Fecha!$A$1,I413&lt;Fecha!$A$1),5,0))))),"ERROR")</f>
        <v>1</v>
      </c>
      <c r="M413" s="36" t="str">
        <f t="shared" ca="1" si="1"/>
        <v>Por iniciar</v>
      </c>
      <c r="N413" s="38"/>
      <c r="O413" s="40"/>
      <c r="P413" s="40"/>
      <c r="Q413" s="40"/>
      <c r="R413" s="40"/>
      <c r="S413" s="41"/>
      <c r="T413" s="40"/>
      <c r="U413" s="42"/>
      <c r="V413" s="40"/>
      <c r="W413" s="40"/>
    </row>
    <row r="414" spans="1:23" ht="43.2" x14ac:dyDescent="0.3">
      <c r="A414" s="65">
        <v>2</v>
      </c>
      <c r="B414" s="66" t="s">
        <v>685</v>
      </c>
      <c r="C414" s="38" t="s">
        <v>527</v>
      </c>
      <c r="D414" s="38" t="s">
        <v>552</v>
      </c>
      <c r="E414" s="37" t="s">
        <v>78</v>
      </c>
      <c r="F414" s="37" t="s">
        <v>222</v>
      </c>
      <c r="G414" s="154" t="str">
        <f>VLOOKUP(D414:D430,'Catálogo de actividades'!B190:E396,4,FALSE)</f>
        <v>22.11</v>
      </c>
      <c r="H414" s="56">
        <v>45022</v>
      </c>
      <c r="I414" s="52">
        <v>45024</v>
      </c>
      <c r="J414" s="44"/>
      <c r="K414" s="44"/>
      <c r="L414" s="36">
        <f ca="1">IF(OR(AND(ISNUMBER(J414),ISBLANK(K414)),AND(ISBLANK(J414),ISBLANK(K414)),AND(ISNUMBER(J414),ISNUMBER(K414)),),IF(OR(AND(ISBLANK(J414),ISBLANK(K414)),AND(J414&gt;Fecha!$A$1,ISBLANK(K414))),1,IF(AND(NOT(ISBLANK(J414)),NOT(ISBLANK(K414)),K414&lt;=I414),2,IF(AND(NOT(ISBLANK(J414)),NOT(ISBLANK(K414)),K414&gt;I414),3,IF(AND(NOT(ISBLANK(J414)),ISBLANK(K414),J414&lt;=Fecha!$A$1,I414&gt;=Fecha!$A$1),4,IF(AND(NOT(ISBLANK(J414)),ISBLANK(K414),J414&lt;=Fecha!$A$1,I414&lt;Fecha!$A$1),5,0))))),"ERROR")</f>
        <v>1</v>
      </c>
      <c r="M414" s="36" t="str">
        <f t="shared" ca="1" si="1"/>
        <v>Por iniciar</v>
      </c>
      <c r="N414" s="38"/>
      <c r="O414" s="40"/>
      <c r="P414" s="40"/>
      <c r="Q414" s="40"/>
      <c r="R414" s="40"/>
      <c r="S414" s="41"/>
      <c r="T414" s="40"/>
      <c r="U414" s="42"/>
      <c r="V414" s="40"/>
      <c r="W414" s="40"/>
    </row>
    <row r="415" spans="1:23" ht="43.2" x14ac:dyDescent="0.3">
      <c r="A415" s="65">
        <v>2</v>
      </c>
      <c r="B415" s="66" t="s">
        <v>685</v>
      </c>
      <c r="C415" s="38" t="s">
        <v>527</v>
      </c>
      <c r="D415" s="38" t="s">
        <v>554</v>
      </c>
      <c r="E415" s="37" t="s">
        <v>78</v>
      </c>
      <c r="F415" s="37" t="s">
        <v>222</v>
      </c>
      <c r="G415" s="154" t="str">
        <f>VLOOKUP(D415:D430,'Catálogo de actividades'!B191:E397,4,FALSE)</f>
        <v>22.12</v>
      </c>
      <c r="H415" s="56">
        <v>45025</v>
      </c>
      <c r="I415" s="52">
        <v>45080</v>
      </c>
      <c r="J415" s="43"/>
      <c r="K415" s="43"/>
      <c r="L415" s="36">
        <f ca="1">IF(OR(AND(ISNUMBER(J415),ISBLANK(K415)),AND(ISBLANK(J415),ISBLANK(K415)),AND(ISNUMBER(J415),ISNUMBER(K415)),),IF(OR(AND(ISBLANK(J415),ISBLANK(K415)),AND(J415&gt;Fecha!$A$1,ISBLANK(K415))),1,IF(AND(NOT(ISBLANK(J415)),NOT(ISBLANK(K415)),K415&lt;=I415),2,IF(AND(NOT(ISBLANK(J415)),NOT(ISBLANK(K415)),K415&gt;I415),3,IF(AND(NOT(ISBLANK(J415)),ISBLANK(K415),J415&lt;=Fecha!$A$1,I415&gt;=Fecha!$A$1),4,IF(AND(NOT(ISBLANK(J415)),ISBLANK(K415),J415&lt;=Fecha!$A$1,I415&lt;Fecha!$A$1),5,0))))),"ERROR")</f>
        <v>1</v>
      </c>
      <c r="M415" s="36" t="str">
        <f t="shared" ca="1" si="1"/>
        <v>Por iniciar</v>
      </c>
      <c r="N415" s="38"/>
      <c r="O415" s="40"/>
      <c r="P415" s="38"/>
      <c r="Q415" s="40"/>
      <c r="R415" s="40"/>
      <c r="S415" s="41"/>
      <c r="T415" s="40"/>
      <c r="U415" s="42"/>
      <c r="V415" s="40"/>
      <c r="W415" s="40"/>
    </row>
    <row r="416" spans="1:23" ht="43.2" x14ac:dyDescent="0.3">
      <c r="A416" s="65">
        <v>2</v>
      </c>
      <c r="B416" s="66" t="s">
        <v>685</v>
      </c>
      <c r="C416" s="38" t="s">
        <v>527</v>
      </c>
      <c r="D416" s="38" t="s">
        <v>556</v>
      </c>
      <c r="E416" s="37" t="s">
        <v>78</v>
      </c>
      <c r="F416" s="37" t="s">
        <v>122</v>
      </c>
      <c r="G416" s="154" t="str">
        <f>VLOOKUP(D416:D430,'Catálogo de actividades'!B192:E398,4,FALSE)</f>
        <v>22.13</v>
      </c>
      <c r="H416" s="56">
        <v>45007</v>
      </c>
      <c r="I416" s="52">
        <v>45028</v>
      </c>
      <c r="J416" s="43"/>
      <c r="K416" s="44"/>
      <c r="L416" s="36">
        <f ca="1">IF(OR(AND(ISNUMBER(J416),ISBLANK(K416)),AND(ISBLANK(J416),ISBLANK(K416)),AND(ISNUMBER(J416),ISNUMBER(K416)),),IF(OR(AND(ISBLANK(J416),ISBLANK(K416)),AND(J416&gt;Fecha!$A$1,ISBLANK(K416))),1,IF(AND(NOT(ISBLANK(J416)),NOT(ISBLANK(K416)),K416&lt;=I416),2,IF(AND(NOT(ISBLANK(J416)),NOT(ISBLANK(K416)),K416&gt;I416),3,IF(AND(NOT(ISBLANK(J416)),ISBLANK(K416),J416&lt;=Fecha!$A$1,I416&gt;=Fecha!$A$1),4,IF(AND(NOT(ISBLANK(J416)),ISBLANK(K416),J416&lt;=Fecha!$A$1,I416&lt;Fecha!$A$1),5,0))))),"ERROR")</f>
        <v>1</v>
      </c>
      <c r="M416" s="36" t="str">
        <f t="shared" ca="1" si="1"/>
        <v>Por iniciar</v>
      </c>
      <c r="N416" s="38"/>
      <c r="O416" s="40"/>
      <c r="P416" s="40"/>
      <c r="Q416" s="40"/>
      <c r="R416" s="40"/>
      <c r="S416" s="41"/>
      <c r="T416" s="40"/>
      <c r="U416" s="42"/>
      <c r="V416" s="40"/>
      <c r="W416" s="40"/>
    </row>
    <row r="417" spans="1:23" ht="57.6" x14ac:dyDescent="0.3">
      <c r="A417" s="65">
        <v>2</v>
      </c>
      <c r="B417" s="66" t="s">
        <v>685</v>
      </c>
      <c r="C417" s="38" t="s">
        <v>527</v>
      </c>
      <c r="D417" s="38" t="s">
        <v>558</v>
      </c>
      <c r="E417" s="37" t="s">
        <v>86</v>
      </c>
      <c r="F417" s="37" t="s">
        <v>79</v>
      </c>
      <c r="G417" s="154" t="str">
        <f>VLOOKUP(D417:D430,'Catálogo de actividades'!B193:E399,4,FALSE)</f>
        <v>22.14</v>
      </c>
      <c r="H417" s="56">
        <v>45034</v>
      </c>
      <c r="I417" s="52">
        <v>45051</v>
      </c>
      <c r="J417" s="43"/>
      <c r="K417" s="44"/>
      <c r="L417" s="36">
        <f ca="1">IF(OR(AND(ISNUMBER(J417),ISBLANK(K417)),AND(ISBLANK(J417),ISBLANK(K417)),AND(ISNUMBER(J417),ISNUMBER(K417)),),IF(OR(AND(ISBLANK(J417),ISBLANK(K417)),AND(J417&gt;Fecha!$A$1,ISBLANK(K417))),1,IF(AND(NOT(ISBLANK(J417)),NOT(ISBLANK(K417)),K417&lt;=I417),2,IF(AND(NOT(ISBLANK(J417)),NOT(ISBLANK(K417)),K417&gt;I417),3,IF(AND(NOT(ISBLANK(J417)),ISBLANK(K417),J417&lt;=Fecha!$A$1,I417&gt;=Fecha!$A$1),4,IF(AND(NOT(ISBLANK(J417)),ISBLANK(K417),J417&lt;=Fecha!$A$1,I417&lt;Fecha!$A$1),5,0))))),"ERROR")</f>
        <v>1</v>
      </c>
      <c r="M417" s="36" t="str">
        <f t="shared" ca="1" si="1"/>
        <v>Por iniciar</v>
      </c>
      <c r="N417" s="38"/>
      <c r="O417" s="51"/>
      <c r="P417" s="40"/>
      <c r="Q417" s="40"/>
      <c r="R417" s="40"/>
      <c r="S417" s="41"/>
      <c r="T417" s="40"/>
      <c r="U417" s="42"/>
      <c r="V417" s="40"/>
      <c r="W417" s="40"/>
    </row>
    <row r="418" spans="1:23" ht="43.2" x14ac:dyDescent="0.3">
      <c r="A418" s="65">
        <v>2</v>
      </c>
      <c r="B418" s="66" t="s">
        <v>685</v>
      </c>
      <c r="C418" s="38" t="s">
        <v>527</v>
      </c>
      <c r="D418" s="38" t="s">
        <v>560</v>
      </c>
      <c r="E418" s="37" t="s">
        <v>78</v>
      </c>
      <c r="F418" s="37" t="s">
        <v>561</v>
      </c>
      <c r="G418" s="154" t="str">
        <f>VLOOKUP(D418:D430,'Catálogo de actividades'!B194:E400,4,FALSE)</f>
        <v>22.15</v>
      </c>
      <c r="H418" s="56">
        <v>45043</v>
      </c>
      <c r="I418" s="52">
        <v>45066</v>
      </c>
      <c r="J418" s="43"/>
      <c r="K418" s="44"/>
      <c r="L418" s="36">
        <f ca="1">IF(OR(AND(ISNUMBER(J418),ISBLANK(K418)),AND(ISBLANK(J418),ISBLANK(K418)),AND(ISNUMBER(J418),ISNUMBER(K418)),),IF(OR(AND(ISBLANK(J418),ISBLANK(K418)),AND(J418&gt;Fecha!$A$1,ISBLANK(K418))),1,IF(AND(NOT(ISBLANK(J418)),NOT(ISBLANK(K418)),K418&lt;=I418),2,IF(AND(NOT(ISBLANK(J418)),NOT(ISBLANK(K418)),K418&gt;I418),3,IF(AND(NOT(ISBLANK(J418)),ISBLANK(K418),J418&lt;=Fecha!$A$1,I418&gt;=Fecha!$A$1),4,IF(AND(NOT(ISBLANK(J418)),ISBLANK(K418),J418&lt;=Fecha!$A$1,I418&lt;Fecha!$A$1),5,0))))),"ERROR")</f>
        <v>1</v>
      </c>
      <c r="M418" s="36" t="str">
        <f t="shared" ca="1" si="1"/>
        <v>Por iniciar</v>
      </c>
      <c r="N418" s="38"/>
      <c r="O418" s="51"/>
      <c r="P418" s="40"/>
      <c r="Q418" s="40"/>
      <c r="R418" s="40"/>
      <c r="S418" s="41"/>
      <c r="T418" s="40"/>
      <c r="U418" s="42"/>
      <c r="V418" s="40"/>
      <c r="W418" s="40"/>
    </row>
    <row r="419" spans="1:23" ht="28.8" x14ac:dyDescent="0.3">
      <c r="A419" s="65">
        <v>2</v>
      </c>
      <c r="B419" s="66" t="s">
        <v>685</v>
      </c>
      <c r="C419" s="38" t="s">
        <v>527</v>
      </c>
      <c r="D419" s="38" t="s">
        <v>563</v>
      </c>
      <c r="E419" s="37" t="s">
        <v>78</v>
      </c>
      <c r="F419" s="37" t="s">
        <v>730</v>
      </c>
      <c r="G419" s="154" t="str">
        <f>VLOOKUP(D419:D430,'Catálogo de actividades'!B195:E401,4,FALSE)</f>
        <v>22.16</v>
      </c>
      <c r="H419" s="56">
        <v>45058</v>
      </c>
      <c r="I419" s="52">
        <v>45080</v>
      </c>
      <c r="J419" s="43"/>
      <c r="K419" s="43"/>
      <c r="L419" s="36">
        <f ca="1">IF(OR(AND(ISNUMBER(J419),ISBLANK(K419)),AND(ISBLANK(J419),ISBLANK(K419)),AND(ISNUMBER(J419),ISNUMBER(K419)),),IF(OR(AND(ISBLANK(J419),ISBLANK(K419)),AND(J419&gt;Fecha!$A$1,ISBLANK(K419))),1,IF(AND(NOT(ISBLANK(J419)),NOT(ISBLANK(K419)),K419&lt;=I419),2,IF(AND(NOT(ISBLANK(J419)),NOT(ISBLANK(K419)),K419&gt;I419),3,IF(AND(NOT(ISBLANK(J419)),ISBLANK(K419),J419&lt;=Fecha!$A$1,I419&gt;=Fecha!$A$1),4,IF(AND(NOT(ISBLANK(J419)),ISBLANK(K419),J419&lt;=Fecha!$A$1,I419&lt;Fecha!$A$1),5,0))))),"ERROR")</f>
        <v>1</v>
      </c>
      <c r="M419" s="36" t="str">
        <f t="shared" ca="1" si="1"/>
        <v>Por iniciar</v>
      </c>
      <c r="N419" s="38"/>
      <c r="O419" s="51"/>
      <c r="P419" s="40"/>
      <c r="Q419" s="40"/>
      <c r="R419" s="40"/>
      <c r="S419" s="41"/>
      <c r="T419" s="40"/>
      <c r="U419" s="42"/>
      <c r="V419" s="40"/>
      <c r="W419" s="40"/>
    </row>
    <row r="420" spans="1:23" ht="43.2" x14ac:dyDescent="0.3">
      <c r="A420" s="65">
        <v>2</v>
      </c>
      <c r="B420" s="66" t="s">
        <v>685</v>
      </c>
      <c r="C420" s="38" t="s">
        <v>527</v>
      </c>
      <c r="D420" s="38" t="s">
        <v>565</v>
      </c>
      <c r="E420" s="37" t="s">
        <v>78</v>
      </c>
      <c r="F420" s="37" t="s">
        <v>729</v>
      </c>
      <c r="G420" s="154" t="str">
        <f>VLOOKUP(D420:D430,'Catálogo de actividades'!B196:E402,4,FALSE)</f>
        <v>22.17</v>
      </c>
      <c r="H420" s="56">
        <v>45047</v>
      </c>
      <c r="I420" s="52">
        <v>45077</v>
      </c>
      <c r="J420" s="43"/>
      <c r="K420" s="44"/>
      <c r="L420" s="36">
        <f ca="1">IF(OR(AND(ISNUMBER(J420),ISBLANK(K420)),AND(ISBLANK(J420),ISBLANK(K420)),AND(ISNUMBER(J420),ISNUMBER(K420)),),IF(OR(AND(ISBLANK(J420),ISBLANK(K420)),AND(J420&gt;Fecha!$A$1,ISBLANK(K420))),1,IF(AND(NOT(ISBLANK(J420)),NOT(ISBLANK(K420)),K420&lt;=I420),2,IF(AND(NOT(ISBLANK(J420)),NOT(ISBLANK(K420)),K420&gt;I420),3,IF(AND(NOT(ISBLANK(J420)),ISBLANK(K420),J420&lt;=Fecha!$A$1,I420&gt;=Fecha!$A$1),4,IF(AND(NOT(ISBLANK(J420)),ISBLANK(K420),J420&lt;=Fecha!$A$1,I420&lt;Fecha!$A$1),5,0))))),"ERROR")</f>
        <v>1</v>
      </c>
      <c r="M420" s="36" t="str">
        <f t="shared" ca="1" si="1"/>
        <v>Por iniciar</v>
      </c>
      <c r="N420" s="38"/>
      <c r="O420" s="40"/>
      <c r="P420" s="40"/>
      <c r="Q420" s="40"/>
      <c r="R420" s="40"/>
      <c r="S420" s="41"/>
      <c r="T420" s="40"/>
      <c r="U420" s="42"/>
      <c r="V420" s="40"/>
      <c r="W420" s="40"/>
    </row>
    <row r="421" spans="1:23" ht="43.2" x14ac:dyDescent="0.3">
      <c r="A421" s="65">
        <v>2</v>
      </c>
      <c r="B421" s="66" t="s">
        <v>685</v>
      </c>
      <c r="C421" s="38" t="s">
        <v>527</v>
      </c>
      <c r="D421" s="38" t="s">
        <v>567</v>
      </c>
      <c r="E421" s="37" t="s">
        <v>78</v>
      </c>
      <c r="F421" s="37" t="s">
        <v>111</v>
      </c>
      <c r="G421" s="154" t="str">
        <f>VLOOKUP(D421:D430,'Catálogo de actividades'!B197:E403,4,FALSE)</f>
        <v>22.18</v>
      </c>
      <c r="H421" s="56">
        <v>44986</v>
      </c>
      <c r="I421" s="52">
        <v>45022</v>
      </c>
      <c r="J421" s="43"/>
      <c r="K421" s="44"/>
      <c r="L421" s="36">
        <f ca="1">IF(OR(AND(ISNUMBER(J421),ISBLANK(K421)),AND(ISBLANK(J421),ISBLANK(K421)),AND(ISNUMBER(J421),ISNUMBER(K421)),),IF(OR(AND(ISBLANK(J421),ISBLANK(K421)),AND(J421&gt;Fecha!$A$1,ISBLANK(K421))),1,IF(AND(NOT(ISBLANK(J421)),NOT(ISBLANK(K421)),K421&lt;=I421),2,IF(AND(NOT(ISBLANK(J421)),NOT(ISBLANK(K421)),K421&gt;I421),3,IF(AND(NOT(ISBLANK(J421)),ISBLANK(K421),J421&lt;=Fecha!$A$1,I421&gt;=Fecha!$A$1),4,IF(AND(NOT(ISBLANK(J421)),ISBLANK(K421),J421&lt;=Fecha!$A$1,I421&lt;Fecha!$A$1),5,0))))),"ERROR")</f>
        <v>1</v>
      </c>
      <c r="M421" s="36" t="str">
        <f t="shared" ca="1" si="1"/>
        <v>Por iniciar</v>
      </c>
      <c r="N421" s="38"/>
      <c r="O421" s="40"/>
      <c r="P421" s="40"/>
      <c r="Q421" s="40"/>
      <c r="R421" s="40"/>
      <c r="S421" s="41"/>
      <c r="T421" s="40"/>
      <c r="U421" s="42"/>
      <c r="V421" s="40"/>
      <c r="W421" s="40"/>
    </row>
    <row r="422" spans="1:23" ht="43.2" x14ac:dyDescent="0.3">
      <c r="A422" s="65">
        <v>2</v>
      </c>
      <c r="B422" s="66" t="s">
        <v>685</v>
      </c>
      <c r="C422" s="38" t="s">
        <v>527</v>
      </c>
      <c r="D422" s="38" t="s">
        <v>569</v>
      </c>
      <c r="E422" s="37" t="s">
        <v>78</v>
      </c>
      <c r="F422" s="37" t="s">
        <v>570</v>
      </c>
      <c r="G422" s="154" t="str">
        <f>VLOOKUP(D422:D430,'Catálogo de actividades'!B198:E404,4,FALSE)</f>
        <v>22.19</v>
      </c>
      <c r="H422" s="56">
        <v>44986</v>
      </c>
      <c r="I422" s="52">
        <v>45081</v>
      </c>
      <c r="J422" s="43"/>
      <c r="K422" s="44"/>
      <c r="L422" s="36">
        <f ca="1">IF(OR(AND(ISNUMBER(J422),ISBLANK(K422)),AND(ISBLANK(J422),ISBLANK(K422)),AND(ISNUMBER(J422),ISNUMBER(K422)),),IF(OR(AND(ISBLANK(J422),ISBLANK(K422)),AND(J422&gt;Fecha!$A$1,ISBLANK(K422))),1,IF(AND(NOT(ISBLANK(J422)),NOT(ISBLANK(K422)),K422&lt;=I422),2,IF(AND(NOT(ISBLANK(J422)),NOT(ISBLANK(K422)),K422&gt;I422),3,IF(AND(NOT(ISBLANK(J422)),ISBLANK(K422),J422&lt;=Fecha!$A$1,I422&gt;=Fecha!$A$1),4,IF(AND(NOT(ISBLANK(J422)),ISBLANK(K422),J422&lt;=Fecha!$A$1,I422&lt;Fecha!$A$1),5,0))))),"ERROR")</f>
        <v>1</v>
      </c>
      <c r="M422" s="36" t="str">
        <f t="shared" ca="1" si="1"/>
        <v>Por iniciar</v>
      </c>
      <c r="N422" s="38"/>
      <c r="O422" s="40"/>
      <c r="P422" s="40"/>
      <c r="Q422" s="40"/>
      <c r="R422" s="40"/>
      <c r="S422" s="41"/>
      <c r="T422" s="40"/>
      <c r="U422" s="42"/>
      <c r="V422" s="40"/>
      <c r="W422" s="40"/>
    </row>
    <row r="423" spans="1:23" ht="28.8" x14ac:dyDescent="0.3">
      <c r="A423" s="65">
        <v>2</v>
      </c>
      <c r="B423" s="66" t="s">
        <v>685</v>
      </c>
      <c r="C423" s="38" t="s">
        <v>527</v>
      </c>
      <c r="D423" s="38" t="s">
        <v>572</v>
      </c>
      <c r="E423" s="37" t="s">
        <v>78</v>
      </c>
      <c r="F423" s="37" t="s">
        <v>573</v>
      </c>
      <c r="G423" s="154" t="str">
        <f>VLOOKUP(D423:D430,'Catálogo de actividades'!B199:E405,4,FALSE)</f>
        <v>22.20</v>
      </c>
      <c r="H423" s="56">
        <v>45052</v>
      </c>
      <c r="I423" s="52">
        <v>45063</v>
      </c>
      <c r="J423" s="43"/>
      <c r="K423" s="44"/>
      <c r="L423" s="36">
        <f ca="1">IF(OR(AND(ISNUMBER(J423),ISBLANK(K423)),AND(ISBLANK(J423),ISBLANK(K423)),AND(ISNUMBER(J423),ISNUMBER(K423)),),IF(OR(AND(ISBLANK(J423),ISBLANK(K423)),AND(J423&gt;Fecha!$A$1,ISBLANK(K423))),1,IF(AND(NOT(ISBLANK(J423)),NOT(ISBLANK(K423)),K423&lt;=I423),2,IF(AND(NOT(ISBLANK(J423)),NOT(ISBLANK(K423)),K423&gt;I423),3,IF(AND(NOT(ISBLANK(J423)),ISBLANK(K423),J423&lt;=Fecha!$A$1,I423&gt;=Fecha!$A$1),4,IF(AND(NOT(ISBLANK(J423)),ISBLANK(K423),J423&lt;=Fecha!$A$1,I423&lt;Fecha!$A$1),5,0))))),"ERROR")</f>
        <v>1</v>
      </c>
      <c r="M423" s="36" t="str">
        <f t="shared" ca="1" si="1"/>
        <v>Por iniciar</v>
      </c>
      <c r="N423" s="38"/>
      <c r="O423" s="40"/>
      <c r="P423" s="40"/>
      <c r="Q423" s="40"/>
      <c r="R423" s="40"/>
      <c r="S423" s="41"/>
      <c r="T423" s="40"/>
      <c r="U423" s="42"/>
      <c r="V423" s="40"/>
      <c r="W423" s="40"/>
    </row>
    <row r="424" spans="1:23" ht="28.8" x14ac:dyDescent="0.3">
      <c r="A424" s="65">
        <v>2</v>
      </c>
      <c r="B424" s="66" t="s">
        <v>685</v>
      </c>
      <c r="C424" s="38" t="s">
        <v>527</v>
      </c>
      <c r="D424" s="38" t="s">
        <v>575</v>
      </c>
      <c r="E424" s="37" t="s">
        <v>78</v>
      </c>
      <c r="F424" s="37" t="s">
        <v>573</v>
      </c>
      <c r="G424" s="154" t="str">
        <f>VLOOKUP(D424:D430,'Catálogo de actividades'!B200:E406,4,FALSE)</f>
        <v>22.21</v>
      </c>
      <c r="H424" s="56">
        <v>45066</v>
      </c>
      <c r="I424" s="52">
        <v>45081</v>
      </c>
      <c r="J424" s="43"/>
      <c r="K424" s="44"/>
      <c r="L424" s="36">
        <f ca="1">IF(OR(AND(ISNUMBER(J424),ISBLANK(K424)),AND(ISBLANK(J424),ISBLANK(K424)),AND(ISNUMBER(J424),ISNUMBER(K424)),),IF(OR(AND(ISBLANK(J424),ISBLANK(K424)),AND(J424&gt;Fecha!$A$1,ISBLANK(K424))),1,IF(AND(NOT(ISBLANK(J424)),NOT(ISBLANK(K424)),K424&lt;=I424),2,IF(AND(NOT(ISBLANK(J424)),NOT(ISBLANK(K424)),K424&gt;I424),3,IF(AND(NOT(ISBLANK(J424)),ISBLANK(K424),J424&lt;=Fecha!$A$1,I424&gt;=Fecha!$A$1),4,IF(AND(NOT(ISBLANK(J424)),ISBLANK(K424),J424&lt;=Fecha!$A$1,I424&lt;Fecha!$A$1),5,0))))),"ERROR")</f>
        <v>1</v>
      </c>
      <c r="M424" s="36" t="str">
        <f t="shared" ca="1" si="1"/>
        <v>Por iniciar</v>
      </c>
      <c r="N424" s="38"/>
      <c r="O424" s="40"/>
      <c r="P424" s="40"/>
      <c r="Q424" s="40"/>
      <c r="R424" s="40"/>
      <c r="S424" s="41"/>
      <c r="T424" s="40"/>
      <c r="U424" s="42"/>
      <c r="V424" s="36"/>
      <c r="W424" s="36"/>
    </row>
    <row r="425" spans="1:23" ht="43.2" x14ac:dyDescent="0.3">
      <c r="A425" s="65">
        <v>2</v>
      </c>
      <c r="B425" s="66" t="s">
        <v>685</v>
      </c>
      <c r="C425" s="38" t="s">
        <v>527</v>
      </c>
      <c r="D425" s="38" t="s">
        <v>577</v>
      </c>
      <c r="E425" s="37" t="s">
        <v>82</v>
      </c>
      <c r="F425" s="37" t="s">
        <v>578</v>
      </c>
      <c r="G425" s="154" t="str">
        <f>VLOOKUP(D425:D430,'Catálogo de actividades'!B201:E407,4,FALSE)</f>
        <v>22.22</v>
      </c>
      <c r="H425" s="56">
        <v>45081</v>
      </c>
      <c r="I425" s="52">
        <v>45081</v>
      </c>
      <c r="J425" s="44"/>
      <c r="K425" s="44"/>
      <c r="L425" s="36">
        <f ca="1">IF(OR(AND(ISNUMBER(J425),ISBLANK(K425)),AND(ISBLANK(J425),ISBLANK(K425)),AND(ISNUMBER(J425),ISNUMBER(K425)),),IF(OR(AND(ISBLANK(J425),ISBLANK(K425)),AND(J425&gt;Fecha!$A$1,ISBLANK(K425))),1,IF(AND(NOT(ISBLANK(J425)),NOT(ISBLANK(K425)),K425&lt;=I425),2,IF(AND(NOT(ISBLANK(J425)),NOT(ISBLANK(K425)),K425&gt;I425),3,IF(AND(NOT(ISBLANK(J425)),ISBLANK(K425),J425&lt;=Fecha!$A$1,I425&gt;=Fecha!$A$1),4,IF(AND(NOT(ISBLANK(J425)),ISBLANK(K425),J425&lt;=Fecha!$A$1,I425&lt;Fecha!$A$1),5,0))))),"ERROR")</f>
        <v>1</v>
      </c>
      <c r="M425" s="36" t="str">
        <f t="shared" ca="1" si="1"/>
        <v>Por iniciar</v>
      </c>
      <c r="N425" s="38"/>
      <c r="O425" s="40"/>
      <c r="P425" s="40"/>
      <c r="Q425" s="40"/>
      <c r="R425" s="40"/>
      <c r="S425" s="41"/>
      <c r="T425" s="40"/>
      <c r="U425" s="42"/>
      <c r="V425" s="40"/>
      <c r="W425" s="40"/>
    </row>
    <row r="426" spans="1:23" ht="28.8" x14ac:dyDescent="0.3">
      <c r="A426" s="65">
        <v>2</v>
      </c>
      <c r="B426" s="66" t="s">
        <v>685</v>
      </c>
      <c r="C426" s="38" t="s">
        <v>580</v>
      </c>
      <c r="D426" s="38" t="s">
        <v>581</v>
      </c>
      <c r="E426" s="37" t="s">
        <v>78</v>
      </c>
      <c r="F426" s="37" t="s">
        <v>582</v>
      </c>
      <c r="G426" s="154" t="str">
        <f>VLOOKUP(D426:D430,'Catálogo de actividades'!B202:E408,4,FALSE)</f>
        <v>23.1</v>
      </c>
      <c r="H426" s="56">
        <v>44896</v>
      </c>
      <c r="I426" s="52">
        <v>44926</v>
      </c>
      <c r="J426" s="43"/>
      <c r="K426" s="44"/>
      <c r="L426" s="36">
        <f ca="1">IF(OR(AND(ISNUMBER(J426),ISBLANK(K426)),AND(ISBLANK(J426),ISBLANK(K426)),AND(ISNUMBER(J426),ISNUMBER(K426)),),IF(OR(AND(ISBLANK(J426),ISBLANK(K426)),AND(J426&gt;Fecha!$A$1,ISBLANK(K426))),1,IF(AND(NOT(ISBLANK(J426)),NOT(ISBLANK(K426)),K426&lt;=I426),2,IF(AND(NOT(ISBLANK(J426)),NOT(ISBLANK(K426)),K426&gt;I426),3,IF(AND(NOT(ISBLANK(J426)),ISBLANK(K426),J426&lt;=Fecha!$A$1,I426&gt;=Fecha!$A$1),4,IF(AND(NOT(ISBLANK(J426)),ISBLANK(K426),J426&lt;=Fecha!$A$1,I426&lt;Fecha!$A$1),5,0))))),"ERROR")</f>
        <v>1</v>
      </c>
      <c r="M426" s="36" t="str">
        <f t="shared" ca="1" si="1"/>
        <v>Por iniciar</v>
      </c>
      <c r="N426" s="38"/>
      <c r="O426" s="40"/>
      <c r="P426" s="40"/>
      <c r="Q426" s="40"/>
      <c r="R426" s="40"/>
      <c r="S426" s="41"/>
      <c r="T426" s="40"/>
      <c r="U426" s="42"/>
      <c r="V426" s="40"/>
      <c r="W426" s="40"/>
    </row>
    <row r="427" spans="1:23" ht="14.4" x14ac:dyDescent="0.3">
      <c r="A427" s="65">
        <v>2</v>
      </c>
      <c r="B427" s="66" t="s">
        <v>685</v>
      </c>
      <c r="C427" s="38" t="s">
        <v>580</v>
      </c>
      <c r="D427" s="38" t="s">
        <v>584</v>
      </c>
      <c r="E427" s="37" t="s">
        <v>86</v>
      </c>
      <c r="F427" s="37" t="s">
        <v>79</v>
      </c>
      <c r="G427" s="154" t="str">
        <f>VLOOKUP(D427:D430,'Catálogo de actividades'!B203:E409,4,FALSE)</f>
        <v>23.2</v>
      </c>
      <c r="H427" s="56">
        <v>44927</v>
      </c>
      <c r="I427" s="52">
        <v>44957</v>
      </c>
      <c r="J427" s="43"/>
      <c r="K427" s="44"/>
      <c r="L427" s="36">
        <f ca="1">IF(OR(AND(ISNUMBER(J427),ISBLANK(K427)),AND(ISBLANK(J427),ISBLANK(K427)),AND(ISNUMBER(J427),ISNUMBER(K427)),),IF(OR(AND(ISBLANK(J427),ISBLANK(K427)),AND(J427&gt;Fecha!$A$1,ISBLANK(K427))),1,IF(AND(NOT(ISBLANK(J427)),NOT(ISBLANK(K427)),K427&lt;=I427),2,IF(AND(NOT(ISBLANK(J427)),NOT(ISBLANK(K427)),K427&gt;I427),3,IF(AND(NOT(ISBLANK(J427)),ISBLANK(K427),J427&lt;=Fecha!$A$1,I427&gt;=Fecha!$A$1),4,IF(AND(NOT(ISBLANK(J427)),ISBLANK(K427),J427&lt;=Fecha!$A$1,I427&lt;Fecha!$A$1),5,0))))),"ERROR")</f>
        <v>1</v>
      </c>
      <c r="M427" s="36" t="str">
        <f t="shared" ca="1" si="1"/>
        <v>Por iniciar</v>
      </c>
      <c r="N427" s="40"/>
      <c r="O427" s="40"/>
      <c r="P427" s="40"/>
      <c r="Q427" s="40"/>
      <c r="R427" s="40"/>
      <c r="S427" s="41"/>
      <c r="T427" s="40"/>
      <c r="U427" s="42"/>
      <c r="V427" s="40"/>
      <c r="W427" s="40"/>
    </row>
    <row r="428" spans="1:23" ht="28.8" x14ac:dyDescent="0.3">
      <c r="A428" s="65">
        <v>2</v>
      </c>
      <c r="B428" s="66" t="s">
        <v>685</v>
      </c>
      <c r="C428" s="38" t="s">
        <v>580</v>
      </c>
      <c r="D428" s="38" t="s">
        <v>586</v>
      </c>
      <c r="E428" s="37" t="s">
        <v>78</v>
      </c>
      <c r="F428" s="37" t="s">
        <v>587</v>
      </c>
      <c r="G428" s="154" t="str">
        <f>VLOOKUP(D428:D430,'Catálogo de actividades'!B204:E410,4,FALSE)</f>
        <v>23.3</v>
      </c>
      <c r="H428" s="56">
        <v>44927</v>
      </c>
      <c r="I428" s="52">
        <v>45070</v>
      </c>
      <c r="J428" s="44"/>
      <c r="K428" s="44"/>
      <c r="L428" s="36">
        <f ca="1">IF(OR(AND(ISNUMBER(J428),ISBLANK(K428)),AND(ISBLANK(J428),ISBLANK(K428)),AND(ISNUMBER(J428),ISNUMBER(K428)),),IF(OR(AND(ISBLANK(J428),ISBLANK(K428)),AND(J428&gt;Fecha!$A$1,ISBLANK(K428))),1,IF(AND(NOT(ISBLANK(J428)),NOT(ISBLANK(K428)),K428&lt;=I428),2,IF(AND(NOT(ISBLANK(J428)),NOT(ISBLANK(K428)),K428&gt;I428),3,IF(AND(NOT(ISBLANK(J428)),ISBLANK(K428),J428&lt;=Fecha!$A$1,I428&gt;=Fecha!$A$1),4,IF(AND(NOT(ISBLANK(J428)),ISBLANK(K428),J428&lt;=Fecha!$A$1,I428&lt;Fecha!$A$1),5,0))))),"ERROR")</f>
        <v>1</v>
      </c>
      <c r="M428" s="36" t="str">
        <f t="shared" ca="1" si="1"/>
        <v>Por iniciar</v>
      </c>
      <c r="N428" s="40"/>
      <c r="O428" s="40"/>
      <c r="P428" s="40"/>
      <c r="Q428" s="40"/>
      <c r="R428" s="40"/>
      <c r="S428" s="41"/>
      <c r="T428" s="40"/>
      <c r="U428" s="42"/>
      <c r="V428" s="40"/>
      <c r="W428" s="40"/>
    </row>
    <row r="429" spans="1:23" ht="28.8" x14ac:dyDescent="0.3">
      <c r="A429" s="65">
        <v>2</v>
      </c>
      <c r="B429" s="66" t="s">
        <v>685</v>
      </c>
      <c r="C429" s="38" t="s">
        <v>580</v>
      </c>
      <c r="D429" s="38" t="s">
        <v>589</v>
      </c>
      <c r="E429" s="37" t="s">
        <v>78</v>
      </c>
      <c r="F429" s="37" t="s">
        <v>587</v>
      </c>
      <c r="G429" s="154" t="str">
        <f>VLOOKUP(D429:D430,'Catálogo de actividades'!B205:E411,4,FALSE)</f>
        <v>23.4</v>
      </c>
      <c r="H429" s="56">
        <v>44928</v>
      </c>
      <c r="I429" s="52">
        <v>45075</v>
      </c>
      <c r="J429" s="44"/>
      <c r="K429" s="44"/>
      <c r="L429" s="36">
        <f ca="1">IF(OR(AND(ISNUMBER(J429),ISBLANK(K429)),AND(ISBLANK(J429),ISBLANK(K429)),AND(ISNUMBER(J429),ISNUMBER(K429)),),IF(OR(AND(ISBLANK(J429),ISBLANK(K429)),AND(J429&gt;Fecha!$A$1,ISBLANK(K429))),1,IF(AND(NOT(ISBLANK(J429)),NOT(ISBLANK(K429)),K429&lt;=I429),2,IF(AND(NOT(ISBLANK(J429)),NOT(ISBLANK(K429)),K429&gt;I429),3,IF(AND(NOT(ISBLANK(J429)),ISBLANK(K429),J429&lt;=Fecha!$A$1,I429&gt;=Fecha!$A$1),4,IF(AND(NOT(ISBLANK(J429)),ISBLANK(K429),J429&lt;=Fecha!$A$1,I429&lt;Fecha!$A$1),5,0))))),"ERROR")</f>
        <v>1</v>
      </c>
      <c r="M429" s="36" t="str">
        <f t="shared" ca="1" si="1"/>
        <v>Por iniciar</v>
      </c>
      <c r="N429" s="40"/>
      <c r="O429" s="40"/>
      <c r="P429" s="40"/>
      <c r="Q429" s="40"/>
      <c r="R429" s="40"/>
      <c r="S429" s="41"/>
      <c r="T429" s="40"/>
      <c r="U429" s="42"/>
      <c r="V429" s="40"/>
      <c r="W429" s="40"/>
    </row>
    <row r="430" spans="1:23" ht="14.4" x14ac:dyDescent="0.3">
      <c r="A430" s="65">
        <v>2</v>
      </c>
      <c r="B430" s="66" t="s">
        <v>685</v>
      </c>
      <c r="C430" s="38" t="s">
        <v>580</v>
      </c>
      <c r="D430" s="38" t="s">
        <v>591</v>
      </c>
      <c r="E430" s="37" t="s">
        <v>78</v>
      </c>
      <c r="F430" s="37" t="s">
        <v>582</v>
      </c>
      <c r="G430" s="154" t="str">
        <f>VLOOKUP(D430,'Catálogo de actividades'!B206:E412,4,FALSE)</f>
        <v>23.5</v>
      </c>
      <c r="H430" s="56">
        <v>44927</v>
      </c>
      <c r="I430" s="52">
        <v>45080</v>
      </c>
      <c r="J430" s="44"/>
      <c r="K430" s="44"/>
      <c r="L430" s="36">
        <f ca="1">IF(OR(AND(ISNUMBER(J430),ISBLANK(K430)),AND(ISBLANK(J430),ISBLANK(K430)),AND(ISNUMBER(J430),ISNUMBER(K430)),),IF(OR(AND(ISBLANK(J430),ISBLANK(K430)),AND(J430&gt;Fecha!$A$1,ISBLANK(K430))),1,IF(AND(NOT(ISBLANK(J430)),NOT(ISBLANK(K430)),K430&lt;=I430),2,IF(AND(NOT(ISBLANK(J430)),NOT(ISBLANK(K430)),K430&gt;I430),3,IF(AND(NOT(ISBLANK(J430)),ISBLANK(K430),J430&lt;=Fecha!$A$1,I430&gt;=Fecha!$A$1),4,IF(AND(NOT(ISBLANK(J430)),ISBLANK(K430),J430&lt;=Fecha!$A$1,I430&lt;Fecha!$A$1),5,0))))),"ERROR")</f>
        <v>1</v>
      </c>
      <c r="M430" s="36" t="str">
        <f t="shared" ca="1" si="1"/>
        <v>Por iniciar</v>
      </c>
      <c r="N430" s="40"/>
      <c r="O430" s="40"/>
      <c r="P430" s="40"/>
      <c r="Q430" s="40"/>
      <c r="R430" s="40"/>
      <c r="S430" s="41"/>
      <c r="T430" s="40"/>
      <c r="U430" s="42"/>
      <c r="V430" s="40"/>
      <c r="W430" s="40"/>
    </row>
    <row r="431" spans="1:23" ht="14.4" x14ac:dyDescent="0.3">
      <c r="H431" s="18"/>
      <c r="I431" s="74"/>
      <c r="J431" s="75"/>
      <c r="K431" s="76"/>
      <c r="L431" s="74"/>
      <c r="M431" s="75"/>
      <c r="N431" s="77"/>
      <c r="O431" s="77"/>
      <c r="P431" s="77"/>
      <c r="Q431" s="77"/>
      <c r="R431" s="77"/>
      <c r="S431" s="78"/>
      <c r="T431" s="77"/>
      <c r="U431" s="79"/>
      <c r="V431" s="77"/>
      <c r="W431" s="77"/>
    </row>
    <row r="432" spans="1:23" ht="14.4" x14ac:dyDescent="0.3">
      <c r="H432" s="18"/>
      <c r="I432" s="74"/>
      <c r="J432" s="76"/>
      <c r="K432" s="76"/>
      <c r="L432" s="74"/>
      <c r="M432" s="75"/>
      <c r="N432" s="80"/>
      <c r="O432" s="77"/>
      <c r="P432" s="77"/>
      <c r="Q432" s="77"/>
      <c r="R432" s="77"/>
      <c r="S432" s="78"/>
      <c r="T432" s="77"/>
      <c r="U432" s="79"/>
      <c r="V432" s="77"/>
      <c r="W432" s="77"/>
    </row>
    <row r="433" spans="8:23" ht="14.4" x14ac:dyDescent="0.3">
      <c r="H433" s="18"/>
      <c r="I433" s="74"/>
      <c r="J433" s="76"/>
      <c r="K433" s="76"/>
      <c r="L433" s="74"/>
      <c r="M433" s="75"/>
      <c r="N433" s="80"/>
      <c r="O433" s="77"/>
      <c r="P433" s="77"/>
      <c r="Q433" s="77"/>
      <c r="R433" s="77"/>
      <c r="S433" s="78"/>
      <c r="T433" s="77"/>
      <c r="U433" s="79"/>
      <c r="V433" s="77"/>
      <c r="W433" s="77"/>
    </row>
    <row r="434" spans="8:23" ht="14.4" x14ac:dyDescent="0.3">
      <c r="H434" s="18"/>
      <c r="I434" s="74"/>
      <c r="J434" s="76"/>
      <c r="K434" s="76"/>
      <c r="L434" s="74"/>
      <c r="M434" s="75"/>
      <c r="N434" s="80"/>
      <c r="O434" s="77"/>
      <c r="P434" s="77"/>
      <c r="Q434" s="77"/>
      <c r="R434" s="77"/>
      <c r="S434" s="78"/>
      <c r="T434" s="77"/>
      <c r="U434" s="79"/>
      <c r="V434" s="77"/>
      <c r="W434" s="77"/>
    </row>
    <row r="435" spans="8:23" ht="14.4" x14ac:dyDescent="0.3">
      <c r="H435" s="18"/>
      <c r="I435" s="74"/>
      <c r="J435" s="76"/>
      <c r="K435" s="76"/>
      <c r="L435" s="74"/>
      <c r="M435" s="75"/>
      <c r="N435" s="80"/>
      <c r="O435" s="77"/>
      <c r="P435" s="77"/>
      <c r="Q435" s="77"/>
      <c r="R435" s="77"/>
      <c r="S435" s="78"/>
      <c r="T435" s="77"/>
      <c r="U435" s="79"/>
      <c r="V435" s="77"/>
      <c r="W435" s="77"/>
    </row>
    <row r="436" spans="8:23" ht="14.4" x14ac:dyDescent="0.3">
      <c r="H436" s="18"/>
      <c r="I436" s="74"/>
      <c r="J436" s="76"/>
      <c r="K436" s="76"/>
      <c r="L436" s="74"/>
      <c r="M436" s="75"/>
      <c r="N436" s="80"/>
      <c r="O436" s="77"/>
      <c r="P436" s="77"/>
      <c r="Q436" s="77"/>
      <c r="R436" s="77"/>
      <c r="S436" s="78"/>
      <c r="T436" s="77"/>
      <c r="U436" s="79"/>
      <c r="V436" s="77"/>
      <c r="W436" s="77"/>
    </row>
    <row r="437" spans="8:23" ht="14.4" x14ac:dyDescent="0.3">
      <c r="H437" s="18"/>
      <c r="I437" s="74"/>
      <c r="J437" s="76"/>
      <c r="K437" s="76"/>
      <c r="L437" s="74"/>
      <c r="M437" s="75"/>
      <c r="N437" s="80"/>
      <c r="O437" s="77"/>
      <c r="P437" s="77"/>
      <c r="Q437" s="77"/>
      <c r="R437" s="77"/>
      <c r="S437" s="78"/>
      <c r="T437" s="77"/>
      <c r="U437" s="79"/>
      <c r="V437" s="77"/>
      <c r="W437" s="77"/>
    </row>
    <row r="438" spans="8:23" ht="14.4" x14ac:dyDescent="0.3">
      <c r="H438" s="18"/>
      <c r="I438" s="74"/>
      <c r="J438" s="76"/>
      <c r="K438" s="76"/>
      <c r="L438" s="74"/>
      <c r="M438" s="75"/>
      <c r="N438" s="80"/>
      <c r="O438" s="77"/>
      <c r="P438" s="77"/>
      <c r="Q438" s="77"/>
      <c r="R438" s="77"/>
      <c r="S438" s="78"/>
      <c r="T438" s="77"/>
      <c r="U438" s="79"/>
      <c r="V438" s="77"/>
      <c r="W438" s="77"/>
    </row>
    <row r="439" spans="8:23" ht="14.4" x14ac:dyDescent="0.3">
      <c r="H439" s="18"/>
      <c r="I439" s="74"/>
      <c r="J439" s="76"/>
      <c r="K439" s="76"/>
      <c r="L439" s="74"/>
      <c r="M439" s="75"/>
      <c r="N439" s="80"/>
      <c r="O439" s="77"/>
      <c r="P439" s="77"/>
      <c r="Q439" s="77"/>
      <c r="R439" s="77"/>
      <c r="S439" s="78"/>
      <c r="T439" s="77"/>
      <c r="U439" s="79"/>
      <c r="V439" s="77"/>
      <c r="W439" s="77"/>
    </row>
    <row r="440" spans="8:23" ht="14.4" x14ac:dyDescent="0.3">
      <c r="H440" s="18"/>
      <c r="I440" s="74"/>
      <c r="J440" s="76"/>
      <c r="K440" s="76"/>
      <c r="L440" s="74"/>
      <c r="M440" s="75"/>
      <c r="N440" s="77"/>
      <c r="O440" s="77"/>
      <c r="P440" s="77"/>
      <c r="Q440" s="77"/>
      <c r="R440" s="77"/>
      <c r="S440" s="78"/>
      <c r="T440" s="77"/>
      <c r="U440" s="79"/>
      <c r="V440" s="77"/>
      <c r="W440" s="77"/>
    </row>
    <row r="441" spans="8:23" ht="14.4" x14ac:dyDescent="0.3">
      <c r="H441" s="18"/>
      <c r="I441" s="74"/>
      <c r="J441" s="81"/>
      <c r="K441" s="76"/>
      <c r="L441" s="74"/>
      <c r="M441" s="75"/>
      <c r="N441" s="80"/>
      <c r="O441" s="179"/>
      <c r="P441" s="77"/>
      <c r="Q441" s="77"/>
      <c r="R441" s="77"/>
      <c r="S441" s="78"/>
      <c r="T441" s="77"/>
      <c r="U441" s="79"/>
      <c r="V441" s="77"/>
      <c r="W441" s="77"/>
    </row>
    <row r="442" spans="8:23" ht="14.4" x14ac:dyDescent="0.3">
      <c r="H442" s="18"/>
      <c r="I442" s="74"/>
      <c r="J442" s="81"/>
      <c r="K442" s="76"/>
      <c r="L442" s="74"/>
      <c r="M442" s="75"/>
      <c r="N442" s="80"/>
      <c r="O442" s="180"/>
      <c r="P442" s="77"/>
      <c r="Q442" s="77"/>
      <c r="R442" s="77"/>
      <c r="S442" s="78"/>
      <c r="T442" s="77"/>
      <c r="U442" s="79"/>
      <c r="V442" s="77"/>
      <c r="W442" s="77"/>
    </row>
    <row r="443" spans="8:23" ht="14.4" x14ac:dyDescent="0.3">
      <c r="H443" s="18"/>
      <c r="I443" s="74"/>
      <c r="J443" s="81"/>
      <c r="K443" s="82"/>
      <c r="L443" s="74"/>
      <c r="M443" s="75"/>
      <c r="N443" s="80"/>
      <c r="O443" s="77"/>
      <c r="P443" s="77"/>
      <c r="Q443" s="77"/>
      <c r="R443" s="77"/>
      <c r="S443" s="78"/>
      <c r="T443" s="77"/>
      <c r="U443" s="79"/>
      <c r="V443" s="77"/>
      <c r="W443" s="77"/>
    </row>
    <row r="444" spans="8:23" ht="14.4" x14ac:dyDescent="0.3">
      <c r="H444" s="18"/>
      <c r="I444" s="74"/>
      <c r="J444" s="81"/>
      <c r="K444" s="76"/>
      <c r="L444" s="74"/>
      <c r="M444" s="75"/>
      <c r="N444" s="80"/>
      <c r="O444" s="181"/>
      <c r="P444" s="77"/>
      <c r="Q444" s="77"/>
      <c r="R444" s="77"/>
      <c r="S444" s="78"/>
      <c r="T444" s="77"/>
      <c r="U444" s="79"/>
      <c r="V444" s="77"/>
      <c r="W444" s="77"/>
    </row>
    <row r="445" spans="8:23" ht="14.4" x14ac:dyDescent="0.3">
      <c r="H445" s="18"/>
      <c r="I445" s="74"/>
      <c r="J445" s="76"/>
      <c r="K445" s="76"/>
      <c r="L445" s="74"/>
      <c r="M445" s="75"/>
      <c r="N445" s="80"/>
      <c r="O445" s="181"/>
      <c r="P445" s="77"/>
      <c r="Q445" s="77"/>
      <c r="R445" s="77"/>
      <c r="S445" s="78"/>
      <c r="T445" s="77"/>
      <c r="U445" s="79"/>
      <c r="V445" s="77"/>
      <c r="W445" s="77"/>
    </row>
    <row r="446" spans="8:23" ht="14.4" x14ac:dyDescent="0.3">
      <c r="H446" s="18"/>
      <c r="I446" s="74"/>
      <c r="J446" s="81"/>
      <c r="K446" s="81"/>
      <c r="L446" s="74"/>
      <c r="M446" s="75"/>
      <c r="N446" s="80"/>
      <c r="O446" s="181"/>
      <c r="P446" s="77"/>
      <c r="Q446" s="77"/>
      <c r="R446" s="77"/>
      <c r="S446" s="78"/>
      <c r="T446" s="77"/>
      <c r="U446" s="79"/>
      <c r="V446" s="77"/>
      <c r="W446" s="77"/>
    </row>
    <row r="447" spans="8:23" ht="14.4" x14ac:dyDescent="0.3">
      <c r="H447" s="18"/>
      <c r="I447" s="74"/>
      <c r="J447" s="81"/>
      <c r="K447" s="76"/>
      <c r="L447" s="74"/>
      <c r="M447" s="75"/>
      <c r="N447" s="80"/>
      <c r="O447" s="77"/>
      <c r="P447" s="77"/>
      <c r="Q447" s="77"/>
      <c r="R447" s="77"/>
      <c r="S447" s="78"/>
      <c r="T447" s="77"/>
      <c r="U447" s="79"/>
      <c r="V447" s="83"/>
      <c r="W447" s="83"/>
    </row>
    <row r="448" spans="8:23" ht="14.4" x14ac:dyDescent="0.3">
      <c r="H448" s="18"/>
      <c r="I448" s="74"/>
      <c r="J448" s="81"/>
      <c r="K448" s="76"/>
      <c r="L448" s="74"/>
      <c r="M448" s="75"/>
      <c r="N448" s="80"/>
      <c r="O448" s="181"/>
      <c r="P448" s="77"/>
      <c r="Q448" s="77"/>
      <c r="R448" s="77"/>
      <c r="S448" s="78"/>
      <c r="T448" s="77"/>
      <c r="U448" s="79"/>
      <c r="V448" s="77"/>
      <c r="W448" s="77"/>
    </row>
    <row r="449" spans="8:23" ht="14.4" x14ac:dyDescent="0.3">
      <c r="H449" s="18"/>
      <c r="I449" s="74"/>
      <c r="J449" s="76"/>
      <c r="K449" s="81"/>
      <c r="L449" s="74"/>
      <c r="M449" s="75"/>
      <c r="N449" s="80"/>
      <c r="O449" s="77"/>
      <c r="P449" s="77"/>
      <c r="Q449" s="77"/>
      <c r="R449" s="77"/>
      <c r="S449" s="78"/>
      <c r="T449" s="77"/>
      <c r="U449" s="79"/>
      <c r="V449" s="77"/>
      <c r="W449" s="77"/>
    </row>
    <row r="450" spans="8:23" ht="14.4" x14ac:dyDescent="0.3">
      <c r="H450" s="18"/>
      <c r="I450" s="74"/>
      <c r="J450" s="76"/>
      <c r="K450" s="81"/>
      <c r="L450" s="74"/>
      <c r="M450" s="75"/>
      <c r="N450" s="80"/>
      <c r="O450" s="77"/>
      <c r="P450" s="77"/>
      <c r="Q450" s="77"/>
      <c r="R450" s="77"/>
      <c r="S450" s="78"/>
      <c r="T450" s="77"/>
      <c r="U450" s="79"/>
      <c r="V450" s="77"/>
      <c r="W450" s="77"/>
    </row>
    <row r="451" spans="8:23" ht="14.4" x14ac:dyDescent="0.3">
      <c r="H451" s="18"/>
      <c r="I451" s="74"/>
      <c r="J451" s="76"/>
      <c r="K451" s="76"/>
      <c r="L451" s="74"/>
      <c r="M451" s="75"/>
      <c r="N451" s="80"/>
      <c r="O451" s="77"/>
      <c r="P451" s="77"/>
      <c r="Q451" s="77"/>
      <c r="R451" s="77"/>
      <c r="S451" s="78"/>
      <c r="T451" s="77"/>
      <c r="U451" s="79"/>
      <c r="V451" s="77"/>
      <c r="W451" s="77"/>
    </row>
    <row r="452" spans="8:23" ht="14.4" x14ac:dyDescent="0.3">
      <c r="H452" s="18"/>
      <c r="I452" s="74"/>
      <c r="J452" s="76"/>
      <c r="K452" s="76"/>
      <c r="L452" s="74"/>
      <c r="M452" s="75"/>
      <c r="N452" s="77"/>
      <c r="O452" s="77"/>
      <c r="P452" s="77"/>
      <c r="Q452" s="77"/>
      <c r="R452" s="77"/>
      <c r="S452" s="78"/>
      <c r="T452" s="77"/>
      <c r="U452" s="79"/>
      <c r="V452" s="77"/>
      <c r="W452" s="77"/>
    </row>
    <row r="453" spans="8:23" ht="14.4" x14ac:dyDescent="0.3">
      <c r="H453" s="18"/>
      <c r="I453" s="74"/>
      <c r="J453" s="76"/>
      <c r="K453" s="76"/>
      <c r="L453" s="74"/>
      <c r="M453" s="75"/>
      <c r="N453" s="80"/>
      <c r="O453" s="77"/>
      <c r="P453" s="77"/>
      <c r="Q453" s="77"/>
      <c r="R453" s="77"/>
      <c r="S453" s="78"/>
      <c r="T453" s="77"/>
      <c r="U453" s="79"/>
      <c r="V453" s="77"/>
      <c r="W453" s="77"/>
    </row>
    <row r="454" spans="8:23" ht="14.4" x14ac:dyDescent="0.3">
      <c r="H454" s="18"/>
      <c r="I454" s="74"/>
      <c r="J454" s="76"/>
      <c r="K454" s="76"/>
      <c r="L454" s="74"/>
      <c r="M454" s="75"/>
      <c r="N454" s="77"/>
      <c r="O454" s="77"/>
      <c r="P454" s="77"/>
      <c r="Q454" s="77"/>
      <c r="R454" s="77"/>
      <c r="S454" s="78"/>
      <c r="T454" s="77"/>
      <c r="U454" s="79"/>
      <c r="V454" s="77"/>
      <c r="W454" s="77"/>
    </row>
    <row r="455" spans="8:23" ht="14.4" x14ac:dyDescent="0.3">
      <c r="H455" s="18"/>
      <c r="I455" s="74"/>
      <c r="J455" s="76"/>
      <c r="K455" s="76"/>
      <c r="L455" s="74"/>
      <c r="M455" s="75"/>
      <c r="N455" s="77"/>
      <c r="O455" s="77"/>
      <c r="P455" s="77"/>
      <c r="Q455" s="77"/>
      <c r="R455" s="77"/>
      <c r="S455" s="78"/>
      <c r="T455" s="77"/>
      <c r="U455" s="79"/>
      <c r="V455" s="77"/>
      <c r="W455" s="77"/>
    </row>
    <row r="456" spans="8:23" ht="14.4" x14ac:dyDescent="0.3">
      <c r="H456" s="18"/>
      <c r="I456" s="74"/>
      <c r="J456" s="76"/>
      <c r="K456" s="76"/>
      <c r="L456" s="74"/>
      <c r="M456" s="75"/>
      <c r="N456" s="80"/>
      <c r="O456" s="77"/>
      <c r="P456" s="77"/>
      <c r="Q456" s="77"/>
      <c r="R456" s="77"/>
      <c r="S456" s="78"/>
      <c r="T456" s="77"/>
      <c r="U456" s="79"/>
      <c r="V456" s="77"/>
      <c r="W456" s="77"/>
    </row>
    <row r="457" spans="8:23" ht="14.4" x14ac:dyDescent="0.3">
      <c r="H457" s="18"/>
      <c r="I457" s="74"/>
      <c r="J457" s="76"/>
      <c r="K457" s="76"/>
      <c r="L457" s="74"/>
      <c r="M457" s="75"/>
      <c r="N457" s="80"/>
      <c r="O457" s="77"/>
      <c r="P457" s="77"/>
      <c r="Q457" s="77"/>
      <c r="R457" s="77"/>
      <c r="S457" s="78"/>
      <c r="T457" s="77"/>
      <c r="U457" s="79"/>
      <c r="V457" s="77"/>
      <c r="W457" s="77"/>
    </row>
    <row r="458" spans="8:23" ht="14.4" x14ac:dyDescent="0.3">
      <c r="H458" s="18"/>
      <c r="I458" s="74"/>
      <c r="J458" s="81"/>
      <c r="K458" s="81"/>
      <c r="L458" s="74"/>
      <c r="M458" s="75"/>
      <c r="N458" s="80"/>
      <c r="O458" s="77"/>
      <c r="P458" s="77"/>
      <c r="Q458" s="77"/>
      <c r="R458" s="77"/>
      <c r="S458" s="78"/>
      <c r="T458" s="77"/>
      <c r="U458" s="79"/>
      <c r="V458" s="77"/>
      <c r="W458" s="77"/>
    </row>
    <row r="459" spans="8:23" ht="14.4" x14ac:dyDescent="0.3">
      <c r="H459" s="18"/>
      <c r="I459" s="74"/>
      <c r="J459" s="81"/>
      <c r="K459" s="76"/>
      <c r="L459" s="74"/>
      <c r="M459" s="75"/>
      <c r="N459" s="80"/>
      <c r="O459" s="77"/>
      <c r="P459" s="77"/>
      <c r="Q459" s="77"/>
      <c r="R459" s="77"/>
      <c r="S459" s="78"/>
      <c r="T459" s="77"/>
      <c r="U459" s="79"/>
      <c r="V459" s="77"/>
      <c r="W459" s="77"/>
    </row>
    <row r="460" spans="8:23" ht="14.4" x14ac:dyDescent="0.3">
      <c r="H460" s="18"/>
      <c r="I460" s="74"/>
      <c r="J460" s="76"/>
      <c r="K460" s="76"/>
      <c r="L460" s="74"/>
      <c r="M460" s="75"/>
      <c r="N460" s="80"/>
      <c r="O460" s="180"/>
      <c r="P460" s="77"/>
      <c r="Q460" s="77"/>
      <c r="R460" s="77"/>
      <c r="S460" s="78"/>
      <c r="T460" s="77"/>
      <c r="U460" s="79"/>
      <c r="V460" s="77"/>
      <c r="W460" s="77"/>
    </row>
    <row r="461" spans="8:23" ht="14.4" x14ac:dyDescent="0.3">
      <c r="H461" s="18"/>
      <c r="I461" s="74"/>
      <c r="J461" s="81"/>
      <c r="K461" s="76"/>
      <c r="L461" s="74"/>
      <c r="M461" s="75"/>
      <c r="N461" s="80"/>
      <c r="O461" s="77"/>
      <c r="P461" s="77"/>
      <c r="Q461" s="77"/>
      <c r="R461" s="77"/>
      <c r="S461" s="78"/>
      <c r="T461" s="77"/>
      <c r="U461" s="79"/>
      <c r="V461" s="77"/>
      <c r="W461" s="77"/>
    </row>
    <row r="462" spans="8:23" ht="14.4" x14ac:dyDescent="0.3">
      <c r="H462" s="18"/>
      <c r="I462" s="74"/>
      <c r="J462" s="81"/>
      <c r="K462" s="76"/>
      <c r="L462" s="74"/>
      <c r="M462" s="75"/>
      <c r="N462" s="77"/>
      <c r="O462" s="77"/>
      <c r="P462" s="77"/>
      <c r="Q462" s="77"/>
      <c r="R462" s="77"/>
      <c r="S462" s="78"/>
      <c r="T462" s="77"/>
      <c r="U462" s="79"/>
      <c r="V462" s="77"/>
      <c r="W462" s="77"/>
    </row>
    <row r="463" spans="8:23" ht="14.4" x14ac:dyDescent="0.3">
      <c r="H463" s="18"/>
      <c r="I463" s="74"/>
      <c r="J463" s="81"/>
      <c r="K463" s="76"/>
      <c r="L463" s="74"/>
      <c r="M463" s="75"/>
      <c r="N463" s="77"/>
      <c r="O463" s="77"/>
      <c r="P463" s="77"/>
      <c r="Q463" s="77"/>
      <c r="R463" s="77"/>
      <c r="S463" s="78"/>
      <c r="T463" s="77"/>
      <c r="U463" s="79"/>
      <c r="V463" s="77"/>
      <c r="W463" s="77"/>
    </row>
    <row r="464" spans="8:23" ht="14.4" x14ac:dyDescent="0.3">
      <c r="H464" s="18"/>
      <c r="I464" s="74"/>
      <c r="J464" s="81"/>
      <c r="K464" s="76"/>
      <c r="L464" s="74"/>
      <c r="M464" s="75"/>
      <c r="N464" s="80"/>
      <c r="O464" s="77"/>
      <c r="P464" s="77"/>
      <c r="Q464" s="77"/>
      <c r="R464" s="77"/>
      <c r="S464" s="78"/>
      <c r="T464" s="77"/>
      <c r="U464" s="79"/>
      <c r="V464" s="77"/>
      <c r="W464" s="77"/>
    </row>
    <row r="465" spans="8:23" ht="14.4" x14ac:dyDescent="0.3">
      <c r="H465" s="18"/>
      <c r="I465" s="74"/>
      <c r="J465" s="81"/>
      <c r="K465" s="76"/>
      <c r="L465" s="74"/>
      <c r="M465" s="75"/>
      <c r="N465" s="77"/>
      <c r="O465" s="77"/>
      <c r="P465" s="77"/>
      <c r="Q465" s="77"/>
      <c r="R465" s="77"/>
      <c r="S465" s="78"/>
      <c r="T465" s="77"/>
      <c r="U465" s="79"/>
      <c r="V465" s="77"/>
      <c r="W465" s="77"/>
    </row>
    <row r="466" spans="8:23" ht="14.4" x14ac:dyDescent="0.3">
      <c r="H466" s="18"/>
      <c r="I466" s="74"/>
      <c r="J466" s="81"/>
      <c r="K466" s="76"/>
      <c r="L466" s="74"/>
      <c r="M466" s="75"/>
      <c r="N466" s="77"/>
      <c r="O466" s="77"/>
      <c r="P466" s="77"/>
      <c r="Q466" s="77"/>
      <c r="R466" s="77"/>
      <c r="S466" s="78"/>
      <c r="T466" s="77"/>
      <c r="U466" s="79"/>
      <c r="V466" s="77"/>
      <c r="W466" s="77"/>
    </row>
    <row r="467" spans="8:23" ht="14.4" x14ac:dyDescent="0.3">
      <c r="H467" s="18"/>
      <c r="I467" s="74"/>
      <c r="J467" s="84"/>
      <c r="K467" s="76"/>
      <c r="L467" s="74"/>
      <c r="M467" s="75"/>
      <c r="N467" s="80"/>
      <c r="O467" s="77"/>
      <c r="P467" s="77"/>
      <c r="Q467" s="77"/>
      <c r="R467" s="77"/>
      <c r="S467" s="78"/>
      <c r="T467" s="77"/>
      <c r="U467" s="79"/>
      <c r="V467" s="77"/>
      <c r="W467" s="77"/>
    </row>
    <row r="468" spans="8:23" ht="14.4" x14ac:dyDescent="0.3">
      <c r="H468" s="18"/>
      <c r="I468" s="74"/>
      <c r="J468" s="84"/>
      <c r="K468" s="76"/>
      <c r="L468" s="74"/>
      <c r="M468" s="75"/>
      <c r="N468" s="80"/>
      <c r="O468" s="181"/>
      <c r="P468" s="77"/>
      <c r="Q468" s="77"/>
      <c r="R468" s="77"/>
      <c r="S468" s="78"/>
      <c r="T468" s="77"/>
      <c r="U468" s="79"/>
      <c r="V468" s="77"/>
      <c r="W468" s="77"/>
    </row>
    <row r="469" spans="8:23" ht="14.4" x14ac:dyDescent="0.3">
      <c r="H469" s="18"/>
      <c r="I469" s="74"/>
      <c r="J469" s="76"/>
      <c r="K469" s="76"/>
      <c r="L469" s="74"/>
      <c r="M469" s="75"/>
      <c r="N469" s="77"/>
      <c r="O469" s="77"/>
      <c r="P469" s="77"/>
      <c r="Q469" s="77"/>
      <c r="R469" s="77"/>
      <c r="S469" s="78"/>
      <c r="T469" s="77"/>
      <c r="U469" s="79"/>
      <c r="V469" s="77"/>
      <c r="W469" s="77"/>
    </row>
    <row r="470" spans="8:23" ht="14.4" x14ac:dyDescent="0.3">
      <c r="H470" s="18"/>
      <c r="I470" s="74"/>
      <c r="J470" s="76"/>
      <c r="K470" s="76"/>
      <c r="L470" s="74"/>
      <c r="M470" s="75"/>
      <c r="N470" s="77"/>
      <c r="O470" s="77"/>
      <c r="P470" s="77"/>
      <c r="Q470" s="77"/>
      <c r="R470" s="77"/>
      <c r="S470" s="78"/>
      <c r="T470" s="77"/>
      <c r="U470" s="79"/>
      <c r="V470" s="77"/>
      <c r="W470" s="77"/>
    </row>
    <row r="471" spans="8:23" ht="14.4" x14ac:dyDescent="0.3">
      <c r="H471" s="18"/>
      <c r="I471" s="74"/>
      <c r="J471" s="81"/>
      <c r="K471" s="76"/>
      <c r="L471" s="74"/>
      <c r="M471" s="75"/>
      <c r="N471" s="80"/>
      <c r="O471" s="77"/>
      <c r="P471" s="77"/>
      <c r="Q471" s="77"/>
      <c r="R471" s="77"/>
      <c r="S471" s="78"/>
      <c r="T471" s="77"/>
      <c r="U471" s="79"/>
      <c r="V471" s="77"/>
      <c r="W471" s="77"/>
    </row>
    <row r="472" spans="8:23" ht="14.4" x14ac:dyDescent="0.3">
      <c r="H472" s="18"/>
      <c r="I472" s="74"/>
      <c r="J472" s="84"/>
      <c r="K472" s="76"/>
      <c r="L472" s="74"/>
      <c r="M472" s="75"/>
      <c r="N472" s="80"/>
      <c r="O472" s="77"/>
      <c r="P472" s="77"/>
      <c r="Q472" s="77"/>
      <c r="R472" s="77"/>
      <c r="S472" s="78"/>
      <c r="T472" s="77"/>
      <c r="U472" s="79"/>
      <c r="V472" s="77"/>
      <c r="W472" s="77"/>
    </row>
    <row r="473" spans="8:23" ht="14.4" x14ac:dyDescent="0.3">
      <c r="H473" s="18"/>
      <c r="I473" s="74"/>
      <c r="J473" s="84"/>
      <c r="K473" s="76"/>
      <c r="L473" s="74"/>
      <c r="M473" s="75"/>
      <c r="N473" s="80"/>
      <c r="O473" s="77"/>
      <c r="P473" s="77"/>
      <c r="Q473" s="77"/>
      <c r="R473" s="77"/>
      <c r="S473" s="78"/>
      <c r="T473" s="77"/>
      <c r="U473" s="79"/>
      <c r="V473" s="77"/>
      <c r="W473" s="77"/>
    </row>
    <row r="474" spans="8:23" ht="14.4" x14ac:dyDescent="0.3">
      <c r="H474" s="18"/>
      <c r="I474" s="74"/>
      <c r="J474" s="84"/>
      <c r="K474" s="76"/>
      <c r="L474" s="74"/>
      <c r="M474" s="75"/>
      <c r="N474" s="80"/>
      <c r="O474" s="77"/>
      <c r="P474" s="77"/>
      <c r="Q474" s="77"/>
      <c r="R474" s="77"/>
      <c r="S474" s="78"/>
      <c r="T474" s="77"/>
      <c r="U474" s="79"/>
      <c r="V474" s="77"/>
      <c r="W474" s="77"/>
    </row>
    <row r="475" spans="8:23" ht="14.4" x14ac:dyDescent="0.3">
      <c r="H475" s="18"/>
      <c r="I475" s="74"/>
      <c r="J475" s="76"/>
      <c r="K475" s="76"/>
      <c r="L475" s="74"/>
      <c r="M475" s="75"/>
      <c r="N475" s="77"/>
      <c r="O475" s="77"/>
      <c r="P475" s="77"/>
      <c r="Q475" s="77"/>
      <c r="R475" s="77"/>
      <c r="S475" s="78"/>
      <c r="T475" s="77"/>
      <c r="U475" s="79"/>
      <c r="V475" s="77"/>
      <c r="W475" s="77"/>
    </row>
    <row r="476" spans="8:23" ht="14.4" x14ac:dyDescent="0.3">
      <c r="H476" s="18"/>
      <c r="I476" s="74"/>
      <c r="J476" s="76"/>
      <c r="K476" s="76"/>
      <c r="L476" s="74"/>
      <c r="M476" s="75"/>
      <c r="N476" s="80"/>
      <c r="O476" s="77"/>
      <c r="P476" s="77"/>
      <c r="Q476" s="77"/>
      <c r="R476" s="77"/>
      <c r="S476" s="78"/>
      <c r="T476" s="77"/>
      <c r="U476" s="79"/>
      <c r="V476" s="77"/>
      <c r="W476" s="77"/>
    </row>
    <row r="477" spans="8:23" ht="14.4" x14ac:dyDescent="0.3">
      <c r="H477" s="18"/>
      <c r="I477" s="74"/>
      <c r="J477" s="76"/>
      <c r="K477" s="76"/>
      <c r="L477" s="74"/>
      <c r="M477" s="75"/>
      <c r="N477" s="80"/>
      <c r="O477" s="181"/>
      <c r="P477" s="77"/>
      <c r="Q477" s="77"/>
      <c r="R477" s="77"/>
      <c r="S477" s="78"/>
      <c r="T477" s="77"/>
      <c r="U477" s="79"/>
      <c r="V477" s="77"/>
      <c r="W477" s="77"/>
    </row>
    <row r="478" spans="8:23" ht="14.4" x14ac:dyDescent="0.3">
      <c r="H478" s="18"/>
      <c r="I478" s="74"/>
      <c r="J478" s="76"/>
      <c r="K478" s="76"/>
      <c r="L478" s="74"/>
      <c r="M478" s="75"/>
      <c r="N478" s="80"/>
      <c r="O478" s="77"/>
      <c r="P478" s="77"/>
      <c r="Q478" s="77"/>
      <c r="R478" s="77"/>
      <c r="S478" s="78"/>
      <c r="T478" s="77"/>
      <c r="U478" s="79"/>
      <c r="V478" s="77"/>
      <c r="W478" s="77"/>
    </row>
    <row r="479" spans="8:23" ht="14.4" x14ac:dyDescent="0.3">
      <c r="H479" s="18"/>
      <c r="I479" s="74"/>
      <c r="J479" s="76"/>
      <c r="K479" s="76"/>
      <c r="L479" s="74"/>
      <c r="M479" s="75"/>
      <c r="N479" s="77"/>
      <c r="O479" s="77"/>
      <c r="P479" s="77"/>
      <c r="Q479" s="77"/>
      <c r="R479" s="77"/>
      <c r="S479" s="78"/>
      <c r="T479" s="77"/>
      <c r="U479" s="79"/>
      <c r="V479" s="77"/>
      <c r="W479" s="77"/>
    </row>
    <row r="480" spans="8:23" ht="14.4" x14ac:dyDescent="0.3">
      <c r="H480" s="18"/>
      <c r="I480" s="74"/>
      <c r="J480" s="81"/>
      <c r="K480" s="76"/>
      <c r="L480" s="74"/>
      <c r="M480" s="75"/>
      <c r="N480" s="77"/>
      <c r="O480" s="77"/>
      <c r="P480" s="77"/>
      <c r="Q480" s="77"/>
      <c r="R480" s="77"/>
      <c r="S480" s="78"/>
      <c r="T480" s="77"/>
      <c r="U480" s="79"/>
      <c r="V480" s="77"/>
      <c r="W480" s="77"/>
    </row>
    <row r="481" spans="8:23" ht="14.4" x14ac:dyDescent="0.3">
      <c r="H481" s="18"/>
      <c r="I481" s="74"/>
      <c r="J481" s="81"/>
      <c r="K481" s="76"/>
      <c r="L481" s="74"/>
      <c r="M481" s="75"/>
      <c r="N481" s="80"/>
      <c r="O481" s="77"/>
      <c r="P481" s="77"/>
      <c r="Q481" s="77"/>
      <c r="R481" s="77"/>
      <c r="S481" s="78"/>
      <c r="T481" s="77"/>
      <c r="U481" s="79"/>
      <c r="V481" s="77"/>
      <c r="W481" s="77"/>
    </row>
    <row r="482" spans="8:23" ht="14.4" x14ac:dyDescent="0.3">
      <c r="H482" s="18"/>
      <c r="I482" s="74"/>
      <c r="J482" s="76"/>
      <c r="K482" s="76"/>
      <c r="L482" s="74"/>
      <c r="M482" s="75"/>
      <c r="N482" s="77"/>
      <c r="O482" s="77"/>
      <c r="P482" s="77"/>
      <c r="Q482" s="77"/>
      <c r="R482" s="77"/>
      <c r="S482" s="78"/>
      <c r="T482" s="77"/>
      <c r="U482" s="79"/>
      <c r="V482" s="77"/>
      <c r="W482" s="77"/>
    </row>
    <row r="483" spans="8:23" ht="14.4" x14ac:dyDescent="0.3">
      <c r="H483" s="18"/>
      <c r="I483" s="74"/>
      <c r="J483" s="76"/>
      <c r="K483" s="76"/>
      <c r="L483" s="74"/>
      <c r="M483" s="75"/>
      <c r="N483" s="77"/>
      <c r="O483" s="77"/>
      <c r="P483" s="77"/>
      <c r="Q483" s="77"/>
      <c r="R483" s="77"/>
      <c r="S483" s="78"/>
      <c r="T483" s="77"/>
      <c r="U483" s="79"/>
      <c r="V483" s="77"/>
      <c r="W483" s="77"/>
    </row>
    <row r="484" spans="8:23" ht="14.4" x14ac:dyDescent="0.3">
      <c r="H484" s="18"/>
      <c r="I484" s="74"/>
      <c r="J484" s="76"/>
      <c r="K484" s="76"/>
      <c r="L484" s="74"/>
      <c r="M484" s="75"/>
      <c r="N484" s="77"/>
      <c r="O484" s="77"/>
      <c r="P484" s="77"/>
      <c r="Q484" s="77"/>
      <c r="R484" s="77"/>
      <c r="S484" s="78"/>
      <c r="T484" s="77"/>
      <c r="U484" s="79"/>
      <c r="V484" s="77"/>
      <c r="W484" s="77"/>
    </row>
    <row r="485" spans="8:23" ht="14.4" x14ac:dyDescent="0.3">
      <c r="H485" s="18"/>
      <c r="I485" s="74"/>
      <c r="J485" s="81"/>
      <c r="K485" s="76"/>
      <c r="L485" s="74"/>
      <c r="M485" s="75"/>
      <c r="N485" s="80"/>
      <c r="O485" s="77"/>
      <c r="P485" s="77"/>
      <c r="Q485" s="77"/>
      <c r="R485" s="77"/>
      <c r="S485" s="78"/>
      <c r="T485" s="77"/>
      <c r="U485" s="79"/>
      <c r="V485" s="77"/>
      <c r="W485" s="77"/>
    </row>
    <row r="486" spans="8:23" ht="14.4" x14ac:dyDescent="0.3">
      <c r="H486" s="18"/>
      <c r="I486" s="74"/>
      <c r="J486" s="81"/>
      <c r="K486" s="76"/>
      <c r="L486" s="74"/>
      <c r="M486" s="75"/>
      <c r="N486" s="80"/>
      <c r="O486" s="77"/>
      <c r="P486" s="77"/>
      <c r="Q486" s="77"/>
      <c r="R486" s="77"/>
      <c r="S486" s="78"/>
      <c r="T486" s="77"/>
      <c r="U486" s="79"/>
      <c r="V486" s="77"/>
      <c r="W486" s="77"/>
    </row>
    <row r="487" spans="8:23" ht="14.4" x14ac:dyDescent="0.3">
      <c r="H487" s="18"/>
      <c r="I487" s="74"/>
      <c r="J487" s="81"/>
      <c r="K487" s="76"/>
      <c r="L487" s="74"/>
      <c r="M487" s="75"/>
      <c r="N487" s="80"/>
      <c r="O487" s="77"/>
      <c r="P487" s="77"/>
      <c r="Q487" s="77"/>
      <c r="R487" s="77"/>
      <c r="S487" s="78"/>
      <c r="T487" s="77"/>
      <c r="U487" s="79"/>
      <c r="V487" s="77"/>
      <c r="W487" s="77"/>
    </row>
    <row r="488" spans="8:23" ht="14.4" x14ac:dyDescent="0.3">
      <c r="H488" s="18"/>
      <c r="I488" s="74"/>
      <c r="J488" s="81"/>
      <c r="K488" s="76"/>
      <c r="L488" s="74"/>
      <c r="M488" s="75"/>
      <c r="N488" s="80"/>
      <c r="O488" s="77"/>
      <c r="P488" s="77"/>
      <c r="Q488" s="77"/>
      <c r="R488" s="77"/>
      <c r="S488" s="78"/>
      <c r="T488" s="77"/>
      <c r="U488" s="79"/>
      <c r="V488" s="77"/>
      <c r="W488" s="77"/>
    </row>
    <row r="489" spans="8:23" ht="14.4" x14ac:dyDescent="0.3">
      <c r="H489" s="18"/>
      <c r="I489" s="74"/>
      <c r="J489" s="76"/>
      <c r="K489" s="76"/>
      <c r="L489" s="74"/>
      <c r="M489" s="75"/>
      <c r="N489" s="77"/>
      <c r="O489" s="182"/>
      <c r="P489" s="77"/>
      <c r="Q489" s="77"/>
      <c r="R489" s="77"/>
      <c r="S489" s="78"/>
      <c r="T489" s="77"/>
      <c r="U489" s="79"/>
      <c r="V489" s="77"/>
      <c r="W489" s="77"/>
    </row>
    <row r="490" spans="8:23" ht="14.4" x14ac:dyDescent="0.3">
      <c r="H490" s="18"/>
      <c r="I490" s="74"/>
      <c r="J490" s="76"/>
      <c r="K490" s="76"/>
      <c r="L490" s="74"/>
      <c r="M490" s="75"/>
      <c r="N490" s="80"/>
      <c r="O490" s="77"/>
      <c r="P490" s="77"/>
      <c r="Q490" s="77"/>
      <c r="R490" s="77"/>
      <c r="S490" s="78"/>
      <c r="T490" s="77"/>
      <c r="U490" s="79"/>
      <c r="V490" s="77"/>
      <c r="W490" s="77"/>
    </row>
    <row r="491" spans="8:23" ht="14.4" x14ac:dyDescent="0.3">
      <c r="H491" s="18"/>
      <c r="I491" s="74"/>
      <c r="J491" s="76"/>
      <c r="K491" s="76"/>
      <c r="L491" s="74"/>
      <c r="M491" s="75"/>
      <c r="N491" s="80"/>
      <c r="O491" s="182"/>
      <c r="P491" s="77"/>
      <c r="Q491" s="77"/>
      <c r="R491" s="77"/>
      <c r="S491" s="78"/>
      <c r="T491" s="77"/>
      <c r="U491" s="79"/>
      <c r="V491" s="77"/>
      <c r="W491" s="77"/>
    </row>
    <row r="492" spans="8:23" ht="14.4" x14ac:dyDescent="0.3">
      <c r="H492" s="18"/>
      <c r="I492" s="74"/>
      <c r="J492" s="76"/>
      <c r="K492" s="85"/>
      <c r="L492" s="74"/>
      <c r="M492" s="75"/>
      <c r="N492" s="80"/>
      <c r="O492" s="77"/>
      <c r="P492" s="77"/>
      <c r="Q492" s="77"/>
      <c r="R492" s="77"/>
      <c r="S492" s="78"/>
      <c r="T492" s="77"/>
      <c r="U492" s="79"/>
      <c r="V492" s="77"/>
      <c r="W492" s="77"/>
    </row>
    <row r="493" spans="8:23" ht="14.4" x14ac:dyDescent="0.3">
      <c r="H493" s="18"/>
      <c r="I493" s="74"/>
      <c r="J493" s="76"/>
      <c r="K493" s="85"/>
      <c r="L493" s="74"/>
      <c r="M493" s="75"/>
      <c r="N493" s="80"/>
      <c r="O493" s="77"/>
      <c r="P493" s="77"/>
      <c r="Q493" s="77"/>
      <c r="R493" s="77"/>
      <c r="S493" s="78"/>
      <c r="T493" s="77"/>
      <c r="U493" s="79"/>
      <c r="V493" s="77"/>
      <c r="W493" s="77"/>
    </row>
    <row r="494" spans="8:23" ht="14.4" x14ac:dyDescent="0.3">
      <c r="H494" s="18"/>
      <c r="I494" s="74"/>
      <c r="J494" s="76"/>
      <c r="K494" s="76"/>
      <c r="L494" s="74"/>
      <c r="M494" s="75"/>
      <c r="N494" s="80"/>
      <c r="O494" s="80"/>
      <c r="P494" s="77"/>
      <c r="Q494" s="77"/>
      <c r="R494" s="77"/>
      <c r="S494" s="78"/>
      <c r="T494" s="77"/>
      <c r="U494" s="79"/>
      <c r="V494" s="77"/>
      <c r="W494" s="77"/>
    </row>
    <row r="495" spans="8:23" ht="14.4" x14ac:dyDescent="0.3">
      <c r="H495" s="18"/>
      <c r="I495" s="74"/>
      <c r="J495" s="76"/>
      <c r="K495" s="76"/>
      <c r="L495" s="74"/>
      <c r="M495" s="75"/>
      <c r="N495" s="80"/>
      <c r="O495" s="77"/>
      <c r="P495" s="77"/>
      <c r="Q495" s="77"/>
      <c r="R495" s="77"/>
      <c r="S495" s="78"/>
      <c r="T495" s="77"/>
      <c r="U495" s="79"/>
      <c r="V495" s="77"/>
      <c r="W495" s="77"/>
    </row>
    <row r="496" spans="8:23" ht="14.4" x14ac:dyDescent="0.3">
      <c r="H496" s="18"/>
      <c r="I496" s="74"/>
      <c r="J496" s="76"/>
      <c r="K496" s="76"/>
      <c r="L496" s="74"/>
      <c r="M496" s="75"/>
      <c r="N496" s="80"/>
      <c r="O496" s="181"/>
      <c r="P496" s="77"/>
      <c r="Q496" s="77"/>
      <c r="R496" s="77"/>
      <c r="S496" s="78"/>
      <c r="T496" s="77"/>
      <c r="U496" s="79"/>
      <c r="V496" s="77"/>
      <c r="W496" s="77"/>
    </row>
    <row r="497" spans="8:23" ht="14.4" x14ac:dyDescent="0.3">
      <c r="H497" s="18"/>
      <c r="I497" s="74"/>
      <c r="J497" s="81"/>
      <c r="K497" s="76"/>
      <c r="L497" s="74"/>
      <c r="M497" s="75"/>
      <c r="N497" s="80"/>
      <c r="O497" s="179"/>
      <c r="P497" s="77"/>
      <c r="Q497" s="77"/>
      <c r="R497" s="77"/>
      <c r="S497" s="78"/>
      <c r="T497" s="77"/>
      <c r="U497" s="79"/>
      <c r="V497" s="77"/>
      <c r="W497" s="77"/>
    </row>
    <row r="498" spans="8:23" ht="14.4" x14ac:dyDescent="0.3">
      <c r="H498" s="18"/>
      <c r="I498" s="74"/>
      <c r="J498" s="76"/>
      <c r="K498" s="76"/>
      <c r="L498" s="74"/>
      <c r="M498" s="75"/>
      <c r="N498" s="77"/>
      <c r="O498" s="77"/>
      <c r="P498" s="77"/>
      <c r="Q498" s="77"/>
      <c r="R498" s="77"/>
      <c r="S498" s="78"/>
      <c r="T498" s="77"/>
      <c r="U498" s="79"/>
      <c r="V498" s="77"/>
      <c r="W498" s="77"/>
    </row>
    <row r="499" spans="8:23" ht="14.4" x14ac:dyDescent="0.3">
      <c r="H499" s="18"/>
      <c r="I499" s="74"/>
      <c r="J499" s="76"/>
      <c r="K499" s="76"/>
      <c r="L499" s="74"/>
      <c r="M499" s="75"/>
      <c r="N499" s="77"/>
      <c r="O499" s="77"/>
      <c r="P499" s="77"/>
      <c r="Q499" s="77"/>
      <c r="R499" s="77"/>
      <c r="S499" s="78"/>
      <c r="T499" s="77"/>
      <c r="U499" s="79"/>
      <c r="V499" s="77"/>
      <c r="W499" s="77"/>
    </row>
    <row r="500" spans="8:23" ht="14.4" x14ac:dyDescent="0.3">
      <c r="H500" s="18"/>
      <c r="I500" s="74"/>
      <c r="J500" s="76"/>
      <c r="K500" s="76"/>
      <c r="L500" s="74"/>
      <c r="M500" s="75"/>
      <c r="N500" s="80"/>
      <c r="O500" s="77"/>
      <c r="P500" s="77"/>
      <c r="Q500" s="77"/>
      <c r="R500" s="77"/>
      <c r="S500" s="78"/>
      <c r="T500" s="77"/>
      <c r="U500" s="79"/>
      <c r="V500" s="77"/>
      <c r="W500" s="77"/>
    </row>
    <row r="501" spans="8:23" ht="14.4" x14ac:dyDescent="0.3">
      <c r="H501" s="18"/>
      <c r="I501" s="74"/>
      <c r="J501" s="76"/>
      <c r="K501" s="76"/>
      <c r="L501" s="74"/>
      <c r="M501" s="75"/>
      <c r="N501" s="77"/>
      <c r="O501" s="77"/>
      <c r="P501" s="77"/>
      <c r="Q501" s="77"/>
      <c r="R501" s="77"/>
      <c r="S501" s="78"/>
      <c r="T501" s="77"/>
      <c r="U501" s="79"/>
      <c r="V501" s="77"/>
      <c r="W501" s="77"/>
    </row>
    <row r="502" spans="8:23" ht="14.4" x14ac:dyDescent="0.3">
      <c r="H502" s="18"/>
      <c r="I502" s="74"/>
      <c r="J502" s="76"/>
      <c r="K502" s="76"/>
      <c r="L502" s="74"/>
      <c r="M502" s="75"/>
      <c r="N502" s="77"/>
      <c r="O502" s="182"/>
      <c r="P502" s="77"/>
      <c r="Q502" s="77"/>
      <c r="R502" s="77"/>
      <c r="S502" s="78"/>
      <c r="T502" s="77"/>
      <c r="U502" s="79"/>
      <c r="V502" s="77"/>
      <c r="W502" s="77"/>
    </row>
    <row r="503" spans="8:23" ht="14.4" x14ac:dyDescent="0.3">
      <c r="H503" s="18"/>
      <c r="I503" s="74"/>
      <c r="J503" s="76"/>
      <c r="K503" s="76"/>
      <c r="L503" s="74"/>
      <c r="M503" s="75"/>
      <c r="N503" s="77"/>
      <c r="O503" s="77"/>
      <c r="P503" s="77"/>
      <c r="Q503" s="77"/>
      <c r="R503" s="77"/>
      <c r="S503" s="78"/>
      <c r="T503" s="77"/>
      <c r="U503" s="79"/>
      <c r="V503" s="77"/>
      <c r="W503" s="77"/>
    </row>
    <row r="504" spans="8:23" ht="14.4" x14ac:dyDescent="0.3">
      <c r="H504" s="18"/>
      <c r="I504" s="74"/>
      <c r="J504" s="76"/>
      <c r="K504" s="76"/>
      <c r="L504" s="74"/>
      <c r="M504" s="75"/>
      <c r="N504" s="77"/>
      <c r="O504" s="77"/>
      <c r="P504" s="77"/>
      <c r="Q504" s="77"/>
      <c r="R504" s="77"/>
      <c r="S504" s="78"/>
      <c r="T504" s="77"/>
      <c r="U504" s="79"/>
      <c r="V504" s="77"/>
      <c r="W504" s="77"/>
    </row>
    <row r="505" spans="8:23" ht="14.4" x14ac:dyDescent="0.3">
      <c r="H505" s="18"/>
      <c r="I505" s="74"/>
      <c r="J505" s="76"/>
      <c r="K505" s="76"/>
      <c r="L505" s="74"/>
      <c r="M505" s="75"/>
      <c r="N505" s="77"/>
      <c r="O505" s="77"/>
      <c r="P505" s="77"/>
      <c r="Q505" s="77"/>
      <c r="R505" s="77"/>
      <c r="S505" s="78"/>
      <c r="T505" s="77"/>
      <c r="U505" s="79"/>
      <c r="V505" s="77"/>
      <c r="W505" s="77"/>
    </row>
    <row r="506" spans="8:23" ht="14.4" x14ac:dyDescent="0.3">
      <c r="H506" s="18"/>
      <c r="I506" s="74"/>
      <c r="J506" s="76"/>
      <c r="K506" s="76"/>
      <c r="L506" s="74"/>
      <c r="M506" s="75"/>
      <c r="N506" s="77"/>
      <c r="O506" s="182"/>
      <c r="P506" s="77"/>
      <c r="Q506" s="77"/>
      <c r="R506" s="77"/>
      <c r="S506" s="78"/>
      <c r="T506" s="77"/>
      <c r="U506" s="79"/>
      <c r="V506" s="77"/>
      <c r="W506" s="77"/>
    </row>
    <row r="507" spans="8:23" ht="14.4" x14ac:dyDescent="0.3">
      <c r="H507" s="18"/>
      <c r="I507" s="74"/>
      <c r="J507" s="76"/>
      <c r="K507" s="76"/>
      <c r="L507" s="74"/>
      <c r="M507" s="75"/>
      <c r="N507" s="80"/>
      <c r="O507" s="181"/>
      <c r="P507" s="77"/>
      <c r="Q507" s="77"/>
      <c r="R507" s="77"/>
      <c r="S507" s="78"/>
      <c r="T507" s="77"/>
      <c r="U507" s="79"/>
      <c r="V507" s="77"/>
      <c r="W507" s="77"/>
    </row>
    <row r="508" spans="8:23" ht="14.4" x14ac:dyDescent="0.3">
      <c r="H508" s="18"/>
      <c r="I508" s="74"/>
      <c r="J508" s="76"/>
      <c r="K508" s="76"/>
      <c r="L508" s="74"/>
      <c r="M508" s="75"/>
      <c r="N508" s="80"/>
      <c r="O508" s="181"/>
      <c r="P508" s="77"/>
      <c r="Q508" s="77"/>
      <c r="R508" s="77"/>
      <c r="S508" s="78"/>
      <c r="T508" s="77"/>
      <c r="U508" s="79"/>
      <c r="V508" s="77"/>
      <c r="W508" s="77"/>
    </row>
    <row r="509" spans="8:23" ht="14.4" x14ac:dyDescent="0.3">
      <c r="H509" s="18"/>
      <c r="I509" s="74"/>
      <c r="J509" s="76"/>
      <c r="K509" s="76"/>
      <c r="L509" s="74"/>
      <c r="M509" s="75"/>
      <c r="N509" s="80"/>
      <c r="O509" s="77"/>
      <c r="P509" s="77"/>
      <c r="Q509" s="77"/>
      <c r="R509" s="77"/>
      <c r="S509" s="78"/>
      <c r="T509" s="77"/>
      <c r="U509" s="79"/>
      <c r="V509" s="77"/>
      <c r="W509" s="77"/>
    </row>
    <row r="510" spans="8:23" ht="14.4" x14ac:dyDescent="0.3">
      <c r="H510" s="18"/>
      <c r="I510" s="74"/>
      <c r="J510" s="76"/>
      <c r="K510" s="76"/>
      <c r="L510" s="74"/>
      <c r="M510" s="75"/>
      <c r="N510" s="77"/>
      <c r="O510" s="77"/>
      <c r="P510" s="77"/>
      <c r="Q510" s="77"/>
      <c r="R510" s="77"/>
      <c r="S510" s="78"/>
      <c r="T510" s="77"/>
      <c r="U510" s="79"/>
      <c r="V510" s="77"/>
      <c r="W510" s="77"/>
    </row>
    <row r="511" spans="8:23" ht="14.4" x14ac:dyDescent="0.3">
      <c r="H511" s="18"/>
      <c r="I511" s="74"/>
      <c r="J511" s="76"/>
      <c r="K511" s="76"/>
      <c r="L511" s="74"/>
      <c r="M511" s="75"/>
      <c r="N511" s="77"/>
      <c r="O511" s="77"/>
      <c r="P511" s="77"/>
      <c r="Q511" s="77"/>
      <c r="R511" s="77"/>
      <c r="S511" s="78"/>
      <c r="T511" s="77"/>
      <c r="U511" s="79"/>
      <c r="V511" s="77"/>
      <c r="W511" s="77"/>
    </row>
    <row r="512" spans="8:23" ht="14.4" x14ac:dyDescent="0.3">
      <c r="H512" s="18"/>
      <c r="I512" s="74"/>
      <c r="J512" s="76"/>
      <c r="K512" s="76"/>
      <c r="L512" s="74"/>
      <c r="M512" s="75"/>
      <c r="N512" s="77"/>
      <c r="O512" s="77"/>
      <c r="P512" s="77"/>
      <c r="Q512" s="77"/>
      <c r="R512" s="77"/>
      <c r="S512" s="78"/>
      <c r="T512" s="77"/>
      <c r="U512" s="79"/>
      <c r="V512" s="77"/>
      <c r="W512" s="77"/>
    </row>
    <row r="513" spans="8:23" ht="14.4" x14ac:dyDescent="0.3">
      <c r="H513" s="18"/>
      <c r="I513" s="74"/>
      <c r="J513" s="76"/>
      <c r="K513" s="76"/>
      <c r="L513" s="74"/>
      <c r="M513" s="75"/>
      <c r="N513" s="80"/>
      <c r="O513" s="77"/>
      <c r="P513" s="77"/>
      <c r="Q513" s="77"/>
      <c r="R513" s="77"/>
      <c r="S513" s="78"/>
      <c r="T513" s="77"/>
      <c r="U513" s="79"/>
      <c r="V513" s="77"/>
      <c r="W513" s="77"/>
    </row>
    <row r="514" spans="8:23" ht="14.4" x14ac:dyDescent="0.3">
      <c r="H514" s="18"/>
      <c r="I514" s="74"/>
      <c r="J514" s="76"/>
      <c r="K514" s="76"/>
      <c r="L514" s="74"/>
      <c r="M514" s="75"/>
      <c r="N514" s="80"/>
      <c r="O514" s="80"/>
      <c r="P514" s="77"/>
      <c r="Q514" s="77"/>
      <c r="R514" s="77"/>
      <c r="S514" s="78"/>
      <c r="T514" s="77"/>
      <c r="U514" s="79"/>
      <c r="V514" s="77"/>
      <c r="W514" s="77"/>
    </row>
    <row r="515" spans="8:23" ht="14.4" x14ac:dyDescent="0.3">
      <c r="H515" s="18"/>
      <c r="I515" s="74"/>
      <c r="J515" s="76"/>
      <c r="K515" s="76"/>
      <c r="L515" s="74"/>
      <c r="M515" s="75"/>
      <c r="N515" s="77"/>
      <c r="O515" s="77"/>
      <c r="P515" s="77"/>
      <c r="Q515" s="77"/>
      <c r="R515" s="77"/>
      <c r="S515" s="78"/>
      <c r="T515" s="77"/>
      <c r="U515" s="79"/>
      <c r="V515" s="77"/>
      <c r="W515" s="77"/>
    </row>
    <row r="516" spans="8:23" ht="14.4" x14ac:dyDescent="0.3">
      <c r="H516" s="18"/>
      <c r="I516" s="74"/>
      <c r="J516" s="76"/>
      <c r="K516" s="76"/>
      <c r="L516" s="74"/>
      <c r="M516" s="75"/>
      <c r="N516" s="77"/>
      <c r="O516" s="77"/>
      <c r="P516" s="77"/>
      <c r="Q516" s="77"/>
      <c r="R516" s="77"/>
      <c r="S516" s="78"/>
      <c r="T516" s="77"/>
      <c r="U516" s="79"/>
      <c r="V516" s="77"/>
      <c r="W516" s="77"/>
    </row>
    <row r="517" spans="8:23" ht="14.4" x14ac:dyDescent="0.3">
      <c r="H517" s="18"/>
      <c r="I517" s="74"/>
      <c r="J517" s="76"/>
      <c r="K517" s="76"/>
      <c r="L517" s="74"/>
      <c r="M517" s="75"/>
      <c r="N517" s="77"/>
      <c r="O517" s="77"/>
      <c r="P517" s="77"/>
      <c r="Q517" s="77"/>
      <c r="R517" s="77"/>
      <c r="S517" s="78"/>
      <c r="T517" s="77"/>
      <c r="U517" s="79"/>
      <c r="V517" s="77"/>
      <c r="W517" s="77"/>
    </row>
    <row r="518" spans="8:23" ht="14.4" x14ac:dyDescent="0.3">
      <c r="H518" s="18"/>
      <c r="I518" s="74"/>
      <c r="J518" s="81"/>
      <c r="K518" s="76"/>
      <c r="L518" s="74"/>
      <c r="M518" s="75"/>
      <c r="N518" s="80"/>
      <c r="O518" s="77"/>
      <c r="P518" s="77"/>
      <c r="Q518" s="77"/>
      <c r="R518" s="77"/>
      <c r="S518" s="78"/>
      <c r="T518" s="77"/>
      <c r="U518" s="79"/>
      <c r="V518" s="77"/>
      <c r="W518" s="77"/>
    </row>
    <row r="519" spans="8:23" ht="14.4" x14ac:dyDescent="0.3">
      <c r="H519" s="18"/>
      <c r="I519" s="74"/>
      <c r="J519" s="76"/>
      <c r="K519" s="76"/>
      <c r="L519" s="74"/>
      <c r="M519" s="75"/>
      <c r="N519" s="77"/>
      <c r="O519" s="182"/>
      <c r="P519" s="77"/>
      <c r="Q519" s="77"/>
      <c r="R519" s="77"/>
      <c r="S519" s="78"/>
      <c r="T519" s="77"/>
      <c r="U519" s="79"/>
      <c r="V519" s="77"/>
      <c r="W519" s="77"/>
    </row>
    <row r="520" spans="8:23" ht="14.4" x14ac:dyDescent="0.3">
      <c r="H520" s="18"/>
      <c r="I520" s="74"/>
      <c r="J520" s="76"/>
      <c r="K520" s="76"/>
      <c r="L520" s="74"/>
      <c r="M520" s="75"/>
      <c r="N520" s="80"/>
      <c r="O520" s="77"/>
      <c r="P520" s="77"/>
      <c r="Q520" s="77"/>
      <c r="R520" s="77"/>
      <c r="S520" s="78"/>
      <c r="T520" s="77"/>
      <c r="U520" s="79"/>
      <c r="V520" s="77"/>
      <c r="W520" s="77"/>
    </row>
    <row r="521" spans="8:23" ht="14.4" x14ac:dyDescent="0.3">
      <c r="H521" s="18"/>
      <c r="I521" s="74"/>
      <c r="J521" s="76"/>
      <c r="K521" s="76"/>
      <c r="L521" s="74"/>
      <c r="M521" s="75"/>
      <c r="N521" s="80"/>
      <c r="O521" s="77"/>
      <c r="P521" s="77"/>
      <c r="Q521" s="77"/>
      <c r="R521" s="77"/>
      <c r="S521" s="78"/>
      <c r="T521" s="77"/>
      <c r="U521" s="79"/>
      <c r="V521" s="77"/>
      <c r="W521" s="77"/>
    </row>
    <row r="522" spans="8:23" ht="14.4" x14ac:dyDescent="0.3">
      <c r="H522" s="18"/>
      <c r="I522" s="74"/>
      <c r="J522" s="76"/>
      <c r="K522" s="76"/>
      <c r="L522" s="74"/>
      <c r="M522" s="75"/>
      <c r="N522" s="80"/>
      <c r="O522" s="77"/>
      <c r="P522" s="77"/>
      <c r="Q522" s="77"/>
      <c r="R522" s="77"/>
      <c r="S522" s="78"/>
      <c r="T522" s="77"/>
      <c r="U522" s="79"/>
      <c r="V522" s="77"/>
      <c r="W522" s="77"/>
    </row>
    <row r="523" spans="8:23" ht="14.4" x14ac:dyDescent="0.3">
      <c r="H523" s="18"/>
      <c r="I523" s="74"/>
      <c r="J523" s="76"/>
      <c r="K523" s="76"/>
      <c r="L523" s="74"/>
      <c r="M523" s="75"/>
      <c r="N523" s="80"/>
      <c r="O523" s="77"/>
      <c r="P523" s="77"/>
      <c r="Q523" s="77"/>
      <c r="R523" s="77"/>
      <c r="S523" s="78"/>
      <c r="T523" s="77"/>
      <c r="U523" s="79"/>
      <c r="V523" s="77"/>
      <c r="W523" s="77"/>
    </row>
    <row r="524" spans="8:23" ht="14.4" x14ac:dyDescent="0.3">
      <c r="H524" s="18"/>
      <c r="I524" s="74"/>
      <c r="J524" s="76"/>
      <c r="K524" s="76"/>
      <c r="L524" s="74"/>
      <c r="M524" s="75"/>
      <c r="N524" s="80"/>
      <c r="O524" s="77"/>
      <c r="P524" s="77"/>
      <c r="Q524" s="77"/>
      <c r="R524" s="77"/>
      <c r="S524" s="78"/>
      <c r="T524" s="77"/>
      <c r="U524" s="79"/>
      <c r="V524" s="77"/>
      <c r="W524" s="77"/>
    </row>
    <row r="525" spans="8:23" ht="14.4" x14ac:dyDescent="0.3">
      <c r="H525" s="18"/>
      <c r="I525" s="74"/>
      <c r="J525" s="76"/>
      <c r="K525" s="76"/>
      <c r="L525" s="74"/>
      <c r="M525" s="75"/>
      <c r="N525" s="80"/>
      <c r="O525" s="77"/>
      <c r="P525" s="182"/>
      <c r="Q525" s="77"/>
      <c r="R525" s="77"/>
      <c r="S525" s="78"/>
      <c r="T525" s="77"/>
      <c r="U525" s="79"/>
      <c r="V525" s="77"/>
      <c r="W525" s="77"/>
    </row>
    <row r="526" spans="8:23" ht="14.4" x14ac:dyDescent="0.3">
      <c r="H526" s="18"/>
      <c r="I526" s="74"/>
      <c r="J526" s="76"/>
      <c r="K526" s="76"/>
      <c r="L526" s="74"/>
      <c r="M526" s="75"/>
      <c r="N526" s="80"/>
      <c r="O526" s="182"/>
      <c r="P526" s="77"/>
      <c r="Q526" s="77"/>
      <c r="R526" s="77"/>
      <c r="S526" s="78"/>
      <c r="T526" s="77"/>
      <c r="U526" s="79"/>
      <c r="V526" s="77"/>
      <c r="W526" s="77"/>
    </row>
    <row r="527" spans="8:23" ht="14.4" x14ac:dyDescent="0.3">
      <c r="H527" s="18"/>
      <c r="I527" s="74"/>
      <c r="J527" s="76"/>
      <c r="K527" s="76"/>
      <c r="L527" s="74"/>
      <c r="M527" s="75"/>
      <c r="N527" s="80"/>
      <c r="O527" s="77"/>
      <c r="P527" s="77"/>
      <c r="Q527" s="77"/>
      <c r="R527" s="77"/>
      <c r="S527" s="78"/>
      <c r="T527" s="77"/>
      <c r="U527" s="79"/>
      <c r="V527" s="77"/>
      <c r="W527" s="77"/>
    </row>
    <row r="528" spans="8:23" ht="14.4" x14ac:dyDescent="0.3">
      <c r="H528" s="18"/>
      <c r="I528" s="74"/>
      <c r="J528" s="76"/>
      <c r="K528" s="76"/>
      <c r="L528" s="74"/>
      <c r="M528" s="75"/>
      <c r="N528" s="77"/>
      <c r="O528" s="77"/>
      <c r="P528" s="77"/>
      <c r="Q528" s="77"/>
      <c r="R528" s="77"/>
      <c r="S528" s="78"/>
      <c r="T528" s="77"/>
      <c r="U528" s="79"/>
      <c r="V528" s="77"/>
      <c r="W528" s="77"/>
    </row>
    <row r="529" spans="8:23" ht="14.4" x14ac:dyDescent="0.3">
      <c r="H529" s="18"/>
      <c r="I529" s="74"/>
      <c r="J529" s="76"/>
      <c r="K529" s="76"/>
      <c r="L529" s="74"/>
      <c r="M529" s="75"/>
      <c r="N529" s="80"/>
      <c r="O529" s="77"/>
      <c r="P529" s="77"/>
      <c r="Q529" s="77"/>
      <c r="R529" s="77"/>
      <c r="S529" s="78"/>
      <c r="T529" s="77"/>
      <c r="U529" s="79"/>
      <c r="V529" s="77"/>
      <c r="W529" s="77"/>
    </row>
    <row r="530" spans="8:23" ht="14.4" x14ac:dyDescent="0.3">
      <c r="H530" s="18"/>
      <c r="I530" s="74"/>
      <c r="J530" s="76"/>
      <c r="K530" s="76"/>
      <c r="L530" s="74"/>
      <c r="M530" s="75"/>
      <c r="N530" s="80"/>
      <c r="O530" s="77"/>
      <c r="P530" s="77"/>
      <c r="Q530" s="77"/>
      <c r="R530" s="77"/>
      <c r="S530" s="78"/>
      <c r="T530" s="77"/>
      <c r="U530" s="79"/>
      <c r="V530" s="77"/>
      <c r="W530" s="77"/>
    </row>
    <row r="531" spans="8:23" ht="14.4" x14ac:dyDescent="0.3">
      <c r="H531" s="18"/>
      <c r="I531" s="74"/>
      <c r="J531" s="76"/>
      <c r="K531" s="76"/>
      <c r="L531" s="74"/>
      <c r="M531" s="75"/>
      <c r="N531" s="80"/>
      <c r="O531" s="77"/>
      <c r="P531" s="77"/>
      <c r="Q531" s="77"/>
      <c r="R531" s="77"/>
      <c r="S531" s="78"/>
      <c r="T531" s="77"/>
      <c r="U531" s="79"/>
      <c r="V531" s="77"/>
      <c r="W531" s="77"/>
    </row>
    <row r="532" spans="8:23" ht="14.4" x14ac:dyDescent="0.3">
      <c r="H532" s="18"/>
      <c r="I532" s="74"/>
      <c r="J532" s="76"/>
      <c r="K532" s="76"/>
      <c r="L532" s="74"/>
      <c r="M532" s="75"/>
      <c r="N532" s="80"/>
      <c r="O532" s="77"/>
      <c r="P532" s="77"/>
      <c r="Q532" s="77"/>
      <c r="R532" s="77"/>
      <c r="S532" s="78"/>
      <c r="T532" s="77"/>
      <c r="U532" s="79"/>
      <c r="V532" s="77"/>
      <c r="W532" s="77"/>
    </row>
    <row r="533" spans="8:23" ht="14.4" x14ac:dyDescent="0.3">
      <c r="H533" s="18"/>
      <c r="I533" s="74"/>
      <c r="J533" s="76"/>
      <c r="K533" s="76"/>
      <c r="L533" s="74"/>
      <c r="M533" s="75"/>
      <c r="N533" s="80"/>
      <c r="O533" s="77"/>
      <c r="P533" s="77"/>
      <c r="Q533" s="77"/>
      <c r="R533" s="77"/>
      <c r="S533" s="78"/>
      <c r="T533" s="77"/>
      <c r="U533" s="79"/>
      <c r="V533" s="77"/>
      <c r="W533" s="77"/>
    </row>
    <row r="534" spans="8:23" ht="14.4" x14ac:dyDescent="0.3">
      <c r="H534" s="18"/>
      <c r="I534" s="74"/>
      <c r="J534" s="81"/>
      <c r="K534" s="76"/>
      <c r="L534" s="74"/>
      <c r="M534" s="75"/>
      <c r="N534" s="80"/>
      <c r="O534" s="77"/>
      <c r="P534" s="77"/>
      <c r="Q534" s="77"/>
      <c r="R534" s="77"/>
      <c r="S534" s="78"/>
      <c r="T534" s="77"/>
      <c r="U534" s="79"/>
      <c r="V534" s="77"/>
      <c r="W534" s="77"/>
    </row>
    <row r="535" spans="8:23" ht="14.4" x14ac:dyDescent="0.3">
      <c r="H535" s="18"/>
      <c r="I535" s="74"/>
      <c r="J535" s="76"/>
      <c r="K535" s="76"/>
      <c r="L535" s="74"/>
      <c r="M535" s="75"/>
      <c r="N535" s="80"/>
      <c r="O535" s="77"/>
      <c r="P535" s="77"/>
      <c r="Q535" s="77"/>
      <c r="R535" s="77"/>
      <c r="S535" s="78"/>
      <c r="T535" s="77"/>
      <c r="U535" s="79"/>
      <c r="V535" s="77"/>
      <c r="W535" s="77"/>
    </row>
    <row r="536" spans="8:23" ht="14.4" x14ac:dyDescent="0.3">
      <c r="H536" s="18"/>
      <c r="I536" s="74"/>
      <c r="J536" s="76"/>
      <c r="K536" s="76"/>
      <c r="L536" s="74"/>
      <c r="M536" s="75"/>
      <c r="N536" s="80"/>
      <c r="O536" s="182"/>
      <c r="P536" s="77"/>
      <c r="Q536" s="77"/>
      <c r="R536" s="77"/>
      <c r="S536" s="78"/>
      <c r="T536" s="77"/>
      <c r="U536" s="79"/>
      <c r="V536" s="77"/>
      <c r="W536" s="77"/>
    </row>
    <row r="537" spans="8:23" ht="14.4" x14ac:dyDescent="0.3">
      <c r="H537" s="18"/>
      <c r="I537" s="74"/>
      <c r="J537" s="76"/>
      <c r="K537" s="76"/>
      <c r="L537" s="74"/>
      <c r="M537" s="75"/>
      <c r="N537" s="80"/>
      <c r="O537" s="77"/>
      <c r="P537" s="77"/>
      <c r="Q537" s="77"/>
      <c r="R537" s="77"/>
      <c r="S537" s="78"/>
      <c r="T537" s="77"/>
      <c r="U537" s="79"/>
      <c r="V537" s="77"/>
      <c r="W537" s="77"/>
    </row>
    <row r="538" spans="8:23" ht="14.4" x14ac:dyDescent="0.3">
      <c r="H538" s="18"/>
      <c r="I538" s="74"/>
      <c r="J538" s="76"/>
      <c r="K538" s="76"/>
      <c r="L538" s="74"/>
      <c r="M538" s="75"/>
      <c r="N538" s="80"/>
      <c r="O538" s="182"/>
      <c r="P538" s="77"/>
      <c r="Q538" s="77"/>
      <c r="R538" s="77"/>
      <c r="S538" s="78"/>
      <c r="T538" s="77"/>
      <c r="U538" s="79"/>
      <c r="V538" s="77"/>
      <c r="W538" s="77"/>
    </row>
    <row r="539" spans="8:23" ht="14.4" x14ac:dyDescent="0.3">
      <c r="H539" s="18"/>
      <c r="I539" s="74"/>
      <c r="J539" s="76"/>
      <c r="K539" s="76"/>
      <c r="L539" s="74"/>
      <c r="M539" s="75"/>
      <c r="N539" s="80"/>
      <c r="O539" s="77"/>
      <c r="P539" s="77"/>
      <c r="Q539" s="77"/>
      <c r="R539" s="77"/>
      <c r="S539" s="78"/>
      <c r="T539" s="77"/>
      <c r="U539" s="79"/>
      <c r="V539" s="77"/>
      <c r="W539" s="77"/>
    </row>
    <row r="540" spans="8:23" ht="14.4" x14ac:dyDescent="0.3">
      <c r="H540" s="18"/>
      <c r="I540" s="74"/>
      <c r="J540" s="76"/>
      <c r="K540" s="76"/>
      <c r="L540" s="74"/>
      <c r="M540" s="75"/>
      <c r="N540" s="80"/>
      <c r="O540" s="77"/>
      <c r="P540" s="77"/>
      <c r="Q540" s="77"/>
      <c r="R540" s="77"/>
      <c r="S540" s="78"/>
      <c r="T540" s="77"/>
      <c r="U540" s="79"/>
      <c r="V540" s="77"/>
      <c r="W540" s="77"/>
    </row>
    <row r="541" spans="8:23" ht="14.4" x14ac:dyDescent="0.3">
      <c r="H541" s="18"/>
      <c r="I541" s="74"/>
      <c r="J541" s="76"/>
      <c r="K541" s="76"/>
      <c r="L541" s="74"/>
      <c r="M541" s="75"/>
      <c r="N541" s="80"/>
      <c r="O541" s="182"/>
      <c r="P541" s="77"/>
      <c r="Q541" s="77"/>
      <c r="R541" s="77"/>
      <c r="S541" s="78"/>
      <c r="T541" s="77"/>
      <c r="U541" s="79"/>
      <c r="V541" s="77"/>
      <c r="W541" s="77"/>
    </row>
    <row r="542" spans="8:23" ht="14.4" x14ac:dyDescent="0.3">
      <c r="H542" s="18"/>
      <c r="I542" s="74"/>
      <c r="J542" s="76"/>
      <c r="K542" s="76"/>
      <c r="L542" s="74"/>
      <c r="M542" s="75"/>
      <c r="N542" s="77"/>
      <c r="O542" s="77"/>
      <c r="P542" s="77"/>
      <c r="Q542" s="77"/>
      <c r="R542" s="77"/>
      <c r="S542" s="78"/>
      <c r="T542" s="77"/>
      <c r="U542" s="79"/>
      <c r="V542" s="77"/>
      <c r="W542" s="77"/>
    </row>
    <row r="543" spans="8:23" ht="14.4" x14ac:dyDescent="0.3">
      <c r="H543" s="18"/>
      <c r="I543" s="74"/>
      <c r="J543" s="76"/>
      <c r="K543" s="76"/>
      <c r="L543" s="74"/>
      <c r="M543" s="75"/>
      <c r="N543" s="77"/>
      <c r="O543" s="77"/>
      <c r="P543" s="77"/>
      <c r="Q543" s="77"/>
      <c r="R543" s="77"/>
      <c r="S543" s="78"/>
      <c r="T543" s="77"/>
      <c r="U543" s="79"/>
      <c r="V543" s="77"/>
      <c r="W543" s="77"/>
    </row>
    <row r="544" spans="8:23" ht="14.4" x14ac:dyDescent="0.3">
      <c r="H544" s="18"/>
      <c r="I544" s="74"/>
      <c r="J544" s="76"/>
      <c r="K544" s="76"/>
      <c r="L544" s="74"/>
      <c r="M544" s="75"/>
      <c r="N544" s="80"/>
      <c r="O544" s="182"/>
      <c r="P544" s="77"/>
      <c r="Q544" s="77"/>
      <c r="R544" s="77"/>
      <c r="S544" s="78"/>
      <c r="T544" s="77"/>
      <c r="U544" s="79"/>
      <c r="V544" s="77"/>
      <c r="W544" s="77"/>
    </row>
    <row r="545" spans="8:23" ht="14.4" x14ac:dyDescent="0.3">
      <c r="H545" s="18"/>
      <c r="I545" s="74"/>
      <c r="J545" s="81"/>
      <c r="K545" s="76"/>
      <c r="L545" s="74"/>
      <c r="M545" s="75"/>
      <c r="N545" s="80"/>
      <c r="O545" s="179"/>
      <c r="P545" s="80"/>
      <c r="Q545" s="77"/>
      <c r="R545" s="77"/>
      <c r="S545" s="78"/>
      <c r="T545" s="77"/>
      <c r="U545" s="79"/>
      <c r="V545" s="77"/>
      <c r="W545" s="77"/>
    </row>
    <row r="546" spans="8:23" ht="14.4" x14ac:dyDescent="0.3">
      <c r="H546" s="18"/>
      <c r="I546" s="74"/>
      <c r="J546" s="76"/>
      <c r="K546" s="76"/>
      <c r="L546" s="74"/>
      <c r="M546" s="75"/>
      <c r="N546" s="80"/>
      <c r="O546" s="77"/>
      <c r="P546" s="77"/>
      <c r="Q546" s="77"/>
      <c r="R546" s="77"/>
      <c r="S546" s="78"/>
      <c r="T546" s="77"/>
      <c r="U546" s="79"/>
      <c r="V546" s="77"/>
      <c r="W546" s="77"/>
    </row>
    <row r="547" spans="8:23" ht="14.4" x14ac:dyDescent="0.3">
      <c r="H547" s="18"/>
      <c r="I547" s="74"/>
      <c r="J547" s="76"/>
      <c r="K547" s="76"/>
      <c r="L547" s="74"/>
      <c r="M547" s="75"/>
      <c r="N547" s="80"/>
      <c r="O547" s="77"/>
      <c r="P547" s="77"/>
      <c r="Q547" s="77"/>
      <c r="R547" s="77"/>
      <c r="S547" s="78"/>
      <c r="T547" s="77"/>
      <c r="U547" s="79"/>
      <c r="V547" s="77"/>
      <c r="W547" s="77"/>
    </row>
    <row r="548" spans="8:23" ht="14.4" x14ac:dyDescent="0.3">
      <c r="H548" s="18"/>
      <c r="I548" s="74"/>
      <c r="J548" s="76"/>
      <c r="K548" s="76"/>
      <c r="L548" s="74"/>
      <c r="M548" s="75"/>
      <c r="N548" s="80"/>
      <c r="O548" s="77"/>
      <c r="P548" s="77"/>
      <c r="Q548" s="77"/>
      <c r="R548" s="77"/>
      <c r="S548" s="78"/>
      <c r="T548" s="77"/>
      <c r="U548" s="79"/>
      <c r="V548" s="77"/>
      <c r="W548" s="77"/>
    </row>
    <row r="549" spans="8:23" ht="14.4" x14ac:dyDescent="0.3">
      <c r="H549" s="18"/>
      <c r="I549" s="74"/>
      <c r="J549" s="85"/>
      <c r="K549" s="85"/>
      <c r="L549" s="74"/>
      <c r="M549" s="75"/>
      <c r="N549" s="80"/>
      <c r="O549" s="179"/>
      <c r="P549" s="77"/>
      <c r="Q549" s="77"/>
      <c r="R549" s="77"/>
      <c r="S549" s="78"/>
      <c r="T549" s="77"/>
      <c r="U549" s="79"/>
      <c r="V549" s="77"/>
      <c r="W549" s="77"/>
    </row>
    <row r="550" spans="8:23" ht="14.4" x14ac:dyDescent="0.3">
      <c r="H550" s="18"/>
      <c r="I550" s="74"/>
      <c r="J550" s="76"/>
      <c r="K550" s="81"/>
      <c r="L550" s="74"/>
      <c r="M550" s="75"/>
      <c r="N550" s="80"/>
      <c r="O550" s="77"/>
      <c r="P550" s="77"/>
      <c r="Q550" s="77"/>
      <c r="R550" s="77"/>
      <c r="S550" s="78"/>
      <c r="T550" s="77"/>
      <c r="U550" s="79"/>
      <c r="V550" s="77"/>
      <c r="W550" s="77"/>
    </row>
    <row r="551" spans="8:23" ht="14.4" x14ac:dyDescent="0.3">
      <c r="H551" s="18"/>
      <c r="I551" s="74"/>
      <c r="J551" s="76"/>
      <c r="K551" s="76"/>
      <c r="L551" s="74"/>
      <c r="M551" s="75"/>
      <c r="N551" s="77"/>
      <c r="O551" s="77"/>
      <c r="P551" s="77"/>
      <c r="Q551" s="77"/>
      <c r="R551" s="77"/>
      <c r="S551" s="78"/>
      <c r="T551" s="77"/>
      <c r="U551" s="79"/>
      <c r="V551" s="77"/>
      <c r="W551" s="77"/>
    </row>
    <row r="552" spans="8:23" ht="14.4" x14ac:dyDescent="0.3">
      <c r="H552" s="18"/>
      <c r="I552" s="74"/>
      <c r="J552" s="76"/>
      <c r="K552" s="76"/>
      <c r="L552" s="74"/>
      <c r="M552" s="75"/>
      <c r="N552" s="80"/>
      <c r="O552" s="77"/>
      <c r="P552" s="77"/>
      <c r="Q552" s="77"/>
      <c r="R552" s="77"/>
      <c r="S552" s="78"/>
      <c r="T552" s="77"/>
      <c r="U552" s="79"/>
      <c r="V552" s="77"/>
      <c r="W552" s="77"/>
    </row>
    <row r="553" spans="8:23" ht="14.4" x14ac:dyDescent="0.3">
      <c r="H553" s="18"/>
      <c r="I553" s="74"/>
      <c r="J553" s="76"/>
      <c r="K553" s="76"/>
      <c r="L553" s="74"/>
      <c r="M553" s="75"/>
      <c r="N553" s="80"/>
      <c r="O553" s="183"/>
      <c r="P553" s="77"/>
      <c r="Q553" s="77"/>
      <c r="R553" s="77"/>
      <c r="S553" s="78"/>
      <c r="T553" s="77"/>
      <c r="U553" s="79"/>
      <c r="V553" s="77"/>
      <c r="W553" s="77"/>
    </row>
    <row r="554" spans="8:23" ht="14.4" x14ac:dyDescent="0.3">
      <c r="H554" s="18"/>
      <c r="I554" s="74"/>
      <c r="J554" s="76"/>
      <c r="K554" s="81"/>
      <c r="L554" s="74"/>
      <c r="M554" s="75"/>
      <c r="N554" s="77"/>
      <c r="O554" s="77"/>
      <c r="P554" s="77"/>
      <c r="Q554" s="77"/>
      <c r="R554" s="77"/>
      <c r="S554" s="78"/>
      <c r="T554" s="77"/>
      <c r="U554" s="79"/>
      <c r="V554" s="77"/>
      <c r="W554" s="77"/>
    </row>
    <row r="555" spans="8:23" ht="14.4" x14ac:dyDescent="0.3">
      <c r="H555" s="18"/>
      <c r="I555" s="74"/>
      <c r="J555" s="76"/>
      <c r="K555" s="76"/>
      <c r="L555" s="74"/>
      <c r="M555" s="75"/>
      <c r="N555" s="80"/>
      <c r="O555" s="182"/>
      <c r="P555" s="77"/>
      <c r="Q555" s="77"/>
      <c r="R555" s="77"/>
      <c r="S555" s="78"/>
      <c r="T555" s="77"/>
      <c r="U555" s="79"/>
      <c r="V555" s="77"/>
      <c r="W555" s="77"/>
    </row>
    <row r="556" spans="8:23" ht="14.4" x14ac:dyDescent="0.3">
      <c r="H556" s="18"/>
      <c r="I556" s="74"/>
      <c r="J556" s="76"/>
      <c r="K556" s="76"/>
      <c r="L556" s="74"/>
      <c r="M556" s="75"/>
      <c r="N556" s="77"/>
      <c r="O556" s="77"/>
      <c r="P556" s="77"/>
      <c r="Q556" s="77"/>
      <c r="R556" s="77"/>
      <c r="S556" s="78"/>
      <c r="T556" s="77"/>
      <c r="U556" s="79"/>
      <c r="V556" s="77"/>
      <c r="W556" s="77"/>
    </row>
    <row r="557" spans="8:23" ht="14.4" x14ac:dyDescent="0.3">
      <c r="H557" s="18"/>
      <c r="I557" s="74"/>
      <c r="J557" s="76"/>
      <c r="K557" s="76"/>
      <c r="L557" s="74"/>
      <c r="M557" s="75"/>
      <c r="N557" s="77"/>
      <c r="O557" s="77"/>
      <c r="P557" s="77"/>
      <c r="Q557" s="77"/>
      <c r="R557" s="77"/>
      <c r="S557" s="78"/>
      <c r="T557" s="77"/>
      <c r="U557" s="79"/>
      <c r="V557" s="77"/>
      <c r="W557" s="77"/>
    </row>
    <row r="558" spans="8:23" ht="14.4" x14ac:dyDescent="0.3">
      <c r="H558" s="18"/>
      <c r="I558" s="74"/>
      <c r="J558" s="81"/>
      <c r="K558" s="76"/>
      <c r="L558" s="74"/>
      <c r="M558" s="75"/>
      <c r="N558" s="80"/>
      <c r="O558" s="183"/>
      <c r="P558" s="77"/>
      <c r="Q558" s="77"/>
      <c r="R558" s="77"/>
      <c r="S558" s="78"/>
      <c r="T558" s="77"/>
      <c r="U558" s="79"/>
      <c r="V558" s="77"/>
      <c r="W558" s="77"/>
    </row>
    <row r="559" spans="8:23" ht="14.4" x14ac:dyDescent="0.3">
      <c r="H559" s="18"/>
      <c r="I559" s="74"/>
      <c r="J559" s="81"/>
      <c r="K559" s="76"/>
      <c r="L559" s="74"/>
      <c r="M559" s="75"/>
      <c r="N559" s="77"/>
      <c r="O559" s="77"/>
      <c r="P559" s="77"/>
      <c r="Q559" s="77"/>
      <c r="R559" s="77"/>
      <c r="S559" s="78"/>
      <c r="T559" s="77"/>
      <c r="U559" s="79"/>
      <c r="V559" s="77"/>
      <c r="W559" s="77"/>
    </row>
    <row r="560" spans="8:23" ht="14.4" x14ac:dyDescent="0.3">
      <c r="H560" s="18"/>
      <c r="I560" s="74"/>
      <c r="J560" s="81"/>
      <c r="K560" s="76"/>
      <c r="L560" s="74"/>
      <c r="M560" s="75"/>
      <c r="N560" s="77"/>
      <c r="O560" s="77"/>
      <c r="P560" s="77"/>
      <c r="Q560" s="77"/>
      <c r="R560" s="77"/>
      <c r="S560" s="78"/>
      <c r="T560" s="77"/>
      <c r="U560" s="79"/>
      <c r="V560" s="77"/>
      <c r="W560" s="77"/>
    </row>
    <row r="561" spans="8:23" ht="14.4" x14ac:dyDescent="0.3">
      <c r="H561" s="18"/>
      <c r="I561" s="74"/>
      <c r="J561" s="76"/>
      <c r="K561" s="76"/>
      <c r="L561" s="74"/>
      <c r="M561" s="75"/>
      <c r="N561" s="77"/>
      <c r="O561" s="77"/>
      <c r="P561" s="77"/>
      <c r="Q561" s="77"/>
      <c r="R561" s="77"/>
      <c r="S561" s="78"/>
      <c r="T561" s="77"/>
      <c r="U561" s="79"/>
      <c r="V561" s="77"/>
      <c r="W561" s="77"/>
    </row>
    <row r="562" spans="8:23" ht="14.4" x14ac:dyDescent="0.3">
      <c r="H562" s="18"/>
      <c r="I562" s="74"/>
      <c r="J562" s="81"/>
      <c r="K562" s="76"/>
      <c r="L562" s="74"/>
      <c r="M562" s="75"/>
      <c r="N562" s="80"/>
      <c r="O562" s="77"/>
      <c r="P562" s="77"/>
      <c r="Q562" s="77"/>
      <c r="R562" s="77"/>
      <c r="S562" s="78"/>
      <c r="T562" s="77"/>
      <c r="U562" s="79"/>
      <c r="V562" s="77"/>
      <c r="W562" s="77"/>
    </row>
    <row r="563" spans="8:23" ht="14.4" x14ac:dyDescent="0.3">
      <c r="H563" s="18"/>
      <c r="I563" s="74"/>
      <c r="J563" s="76"/>
      <c r="K563" s="76"/>
      <c r="L563" s="74"/>
      <c r="M563" s="75"/>
      <c r="N563" s="80"/>
      <c r="O563" s="77"/>
      <c r="P563" s="77"/>
      <c r="Q563" s="77"/>
      <c r="R563" s="77"/>
      <c r="S563" s="78"/>
      <c r="T563" s="77"/>
      <c r="U563" s="79"/>
      <c r="V563" s="77"/>
      <c r="W563" s="77"/>
    </row>
    <row r="564" spans="8:23" ht="14.4" x14ac:dyDescent="0.3">
      <c r="H564" s="18"/>
      <c r="I564" s="74"/>
      <c r="J564" s="76"/>
      <c r="K564" s="76"/>
      <c r="L564" s="74"/>
      <c r="M564" s="75"/>
      <c r="N564" s="80"/>
      <c r="O564" s="77"/>
      <c r="P564" s="77"/>
      <c r="Q564" s="77"/>
      <c r="R564" s="77"/>
      <c r="S564" s="78"/>
      <c r="T564" s="77"/>
      <c r="U564" s="79"/>
      <c r="V564" s="77"/>
      <c r="W564" s="77"/>
    </row>
    <row r="565" spans="8:23" ht="14.4" x14ac:dyDescent="0.3">
      <c r="H565" s="18"/>
      <c r="I565" s="74"/>
      <c r="J565" s="76"/>
      <c r="K565" s="82"/>
      <c r="L565" s="74"/>
      <c r="M565" s="75"/>
      <c r="N565" s="80"/>
      <c r="O565" s="77"/>
      <c r="P565" s="77"/>
      <c r="Q565" s="77"/>
      <c r="R565" s="77"/>
      <c r="S565" s="78"/>
      <c r="T565" s="77"/>
      <c r="U565" s="79"/>
      <c r="V565" s="77"/>
      <c r="W565" s="77"/>
    </row>
    <row r="566" spans="8:23" ht="14.4" x14ac:dyDescent="0.3">
      <c r="H566" s="18"/>
      <c r="I566" s="74"/>
      <c r="J566" s="76"/>
      <c r="K566" s="76"/>
      <c r="L566" s="74"/>
      <c r="M566" s="75"/>
      <c r="N566" s="80"/>
      <c r="O566" s="77"/>
      <c r="P566" s="77"/>
      <c r="Q566" s="77"/>
      <c r="R566" s="77"/>
      <c r="S566" s="78"/>
      <c r="T566" s="77"/>
      <c r="U566" s="79"/>
      <c r="V566" s="77"/>
      <c r="W566" s="77"/>
    </row>
    <row r="567" spans="8:23" ht="14.4" x14ac:dyDescent="0.3">
      <c r="H567" s="18"/>
      <c r="I567" s="74"/>
      <c r="J567" s="76"/>
      <c r="K567" s="76"/>
      <c r="L567" s="74"/>
      <c r="M567" s="75"/>
      <c r="N567" s="80"/>
      <c r="O567" s="77"/>
      <c r="P567" s="77"/>
      <c r="Q567" s="77"/>
      <c r="R567" s="77"/>
      <c r="S567" s="78"/>
      <c r="T567" s="77"/>
      <c r="U567" s="79"/>
      <c r="V567" s="77"/>
      <c r="W567" s="77"/>
    </row>
    <row r="568" spans="8:23" ht="14.4" x14ac:dyDescent="0.3">
      <c r="H568" s="18"/>
      <c r="I568" s="74"/>
      <c r="J568" s="76"/>
      <c r="K568" s="76"/>
      <c r="L568" s="74"/>
      <c r="M568" s="75"/>
      <c r="N568" s="80"/>
      <c r="O568" s="77"/>
      <c r="P568" s="77"/>
      <c r="Q568" s="77"/>
      <c r="R568" s="77"/>
      <c r="S568" s="78"/>
      <c r="T568" s="77"/>
      <c r="U568" s="79"/>
      <c r="V568" s="77"/>
      <c r="W568" s="77"/>
    </row>
    <row r="569" spans="8:23" ht="14.4" x14ac:dyDescent="0.3">
      <c r="H569" s="18"/>
      <c r="I569" s="74"/>
      <c r="J569" s="76"/>
      <c r="K569" s="76"/>
      <c r="L569" s="74"/>
      <c r="M569" s="75"/>
      <c r="N569" s="80"/>
      <c r="O569" s="77"/>
      <c r="P569" s="77"/>
      <c r="Q569" s="77"/>
      <c r="R569" s="77"/>
      <c r="S569" s="78"/>
      <c r="T569" s="77"/>
      <c r="U569" s="79"/>
      <c r="V569" s="77"/>
      <c r="W569" s="77"/>
    </row>
    <row r="570" spans="8:23" ht="14.4" x14ac:dyDescent="0.3">
      <c r="H570" s="18"/>
      <c r="I570" s="74"/>
      <c r="J570" s="76"/>
      <c r="K570" s="81"/>
      <c r="L570" s="74"/>
      <c r="M570" s="75"/>
      <c r="N570" s="80"/>
      <c r="O570" s="77"/>
      <c r="P570" s="80"/>
      <c r="Q570" s="77"/>
      <c r="R570" s="77"/>
      <c r="S570" s="78"/>
      <c r="T570" s="77"/>
      <c r="U570" s="79"/>
      <c r="V570" s="77"/>
      <c r="W570" s="77"/>
    </row>
    <row r="571" spans="8:23" ht="14.4" x14ac:dyDescent="0.3">
      <c r="H571" s="18"/>
      <c r="I571" s="74"/>
      <c r="J571" s="76"/>
      <c r="K571" s="76"/>
      <c r="L571" s="74"/>
      <c r="M571" s="75"/>
      <c r="N571" s="80"/>
      <c r="O571" s="77"/>
      <c r="P571" s="77"/>
      <c r="Q571" s="77"/>
      <c r="R571" s="77"/>
      <c r="S571" s="78"/>
      <c r="T571" s="77"/>
      <c r="U571" s="79"/>
      <c r="V571" s="77"/>
      <c r="W571" s="77"/>
    </row>
    <row r="572" spans="8:23" ht="14.4" x14ac:dyDescent="0.3">
      <c r="H572" s="18"/>
      <c r="I572" s="74"/>
      <c r="J572" s="76"/>
      <c r="K572" s="76"/>
      <c r="L572" s="74"/>
      <c r="M572" s="75"/>
      <c r="N572" s="80"/>
      <c r="O572" s="77"/>
      <c r="P572" s="77"/>
      <c r="Q572" s="77"/>
      <c r="R572" s="77"/>
      <c r="S572" s="78"/>
      <c r="T572" s="77"/>
      <c r="U572" s="79"/>
      <c r="V572" s="77"/>
      <c r="W572" s="77"/>
    </row>
    <row r="573" spans="8:23" ht="14.4" x14ac:dyDescent="0.3">
      <c r="H573" s="18"/>
      <c r="I573" s="74"/>
      <c r="J573" s="76"/>
      <c r="K573" s="76"/>
      <c r="L573" s="74"/>
      <c r="M573" s="75"/>
      <c r="N573" s="80"/>
      <c r="O573" s="77"/>
      <c r="P573" s="77"/>
      <c r="Q573" s="77"/>
      <c r="R573" s="77"/>
      <c r="S573" s="78"/>
      <c r="T573" s="77"/>
      <c r="U573" s="79"/>
      <c r="V573" s="77"/>
      <c r="W573" s="77"/>
    </row>
    <row r="574" spans="8:23" ht="14.4" x14ac:dyDescent="0.3">
      <c r="H574" s="18"/>
      <c r="I574" s="74"/>
      <c r="J574" s="76"/>
      <c r="K574" s="76"/>
      <c r="L574" s="74"/>
      <c r="M574" s="75"/>
      <c r="N574" s="80"/>
      <c r="O574" s="77"/>
      <c r="P574" s="77"/>
      <c r="Q574" s="77"/>
      <c r="R574" s="77"/>
      <c r="S574" s="78"/>
      <c r="T574" s="77"/>
      <c r="U574" s="79"/>
      <c r="V574" s="77"/>
      <c r="W574" s="77"/>
    </row>
    <row r="575" spans="8:23" ht="14.4" x14ac:dyDescent="0.3">
      <c r="H575" s="18"/>
      <c r="I575" s="74"/>
      <c r="J575" s="76"/>
      <c r="K575" s="76"/>
      <c r="L575" s="74"/>
      <c r="M575" s="75"/>
      <c r="N575" s="77"/>
      <c r="O575" s="77"/>
      <c r="P575" s="77"/>
      <c r="Q575" s="77"/>
      <c r="R575" s="77"/>
      <c r="S575" s="78"/>
      <c r="T575" s="77"/>
      <c r="U575" s="79"/>
      <c r="V575" s="77"/>
      <c r="W575" s="77"/>
    </row>
    <row r="576" spans="8:23" ht="14.4" x14ac:dyDescent="0.3">
      <c r="H576" s="18"/>
      <c r="I576" s="74"/>
      <c r="J576" s="76"/>
      <c r="K576" s="76"/>
      <c r="L576" s="74"/>
      <c r="M576" s="75"/>
      <c r="N576" s="80"/>
      <c r="O576" s="77"/>
      <c r="P576" s="77"/>
      <c r="Q576" s="77"/>
      <c r="R576" s="77"/>
      <c r="S576" s="78"/>
      <c r="T576" s="77"/>
      <c r="U576" s="79"/>
      <c r="V576" s="77"/>
      <c r="W576" s="77"/>
    </row>
    <row r="577" spans="8:23" ht="14.4" x14ac:dyDescent="0.3">
      <c r="H577" s="18"/>
      <c r="I577" s="74"/>
      <c r="J577" s="76"/>
      <c r="K577" s="76"/>
      <c r="L577" s="74"/>
      <c r="M577" s="75"/>
      <c r="N577" s="80"/>
      <c r="O577" s="77"/>
      <c r="P577" s="77"/>
      <c r="Q577" s="77"/>
      <c r="R577" s="77"/>
      <c r="S577" s="78"/>
      <c r="T577" s="77"/>
      <c r="U577" s="79"/>
      <c r="V577" s="77"/>
      <c r="W577" s="77"/>
    </row>
    <row r="578" spans="8:23" ht="14.4" x14ac:dyDescent="0.3">
      <c r="H578" s="18"/>
      <c r="I578" s="74"/>
      <c r="J578" s="76"/>
      <c r="K578" s="76"/>
      <c r="L578" s="74"/>
      <c r="M578" s="75"/>
      <c r="N578" s="80"/>
      <c r="O578" s="77"/>
      <c r="P578" s="77"/>
      <c r="Q578" s="77"/>
      <c r="R578" s="77"/>
      <c r="S578" s="78"/>
      <c r="T578" s="77"/>
      <c r="U578" s="79"/>
      <c r="V578" s="77"/>
      <c r="W578" s="77"/>
    </row>
    <row r="579" spans="8:23" ht="14.4" x14ac:dyDescent="0.3">
      <c r="H579" s="18"/>
      <c r="I579" s="74"/>
      <c r="J579" s="76"/>
      <c r="K579" s="81"/>
      <c r="L579" s="74"/>
      <c r="M579" s="75"/>
      <c r="N579" s="80"/>
      <c r="O579" s="77"/>
      <c r="P579" s="77"/>
      <c r="Q579" s="77"/>
      <c r="R579" s="77"/>
      <c r="S579" s="78"/>
      <c r="T579" s="77"/>
      <c r="U579" s="79"/>
      <c r="V579" s="83"/>
      <c r="W579" s="83"/>
    </row>
    <row r="580" spans="8:23" ht="14.4" x14ac:dyDescent="0.3">
      <c r="H580" s="18"/>
      <c r="I580" s="74"/>
      <c r="J580" s="81"/>
      <c r="K580" s="76"/>
      <c r="L580" s="74"/>
      <c r="M580" s="75"/>
      <c r="N580" s="80"/>
      <c r="O580" s="77"/>
      <c r="P580" s="77"/>
      <c r="Q580" s="77"/>
      <c r="R580" s="77"/>
      <c r="S580" s="78"/>
      <c r="T580" s="77"/>
      <c r="U580" s="79"/>
      <c r="V580" s="77"/>
      <c r="W580" s="77"/>
    </row>
    <row r="581" spans="8:23" ht="14.4" x14ac:dyDescent="0.3">
      <c r="H581" s="18"/>
      <c r="I581" s="74"/>
      <c r="J581" s="81"/>
      <c r="K581" s="76"/>
      <c r="L581" s="74"/>
      <c r="M581" s="75"/>
      <c r="N581" s="80"/>
      <c r="O581" s="77"/>
      <c r="P581" s="77"/>
      <c r="Q581" s="77"/>
      <c r="R581" s="77"/>
      <c r="S581" s="78"/>
      <c r="T581" s="77"/>
      <c r="U581" s="79"/>
      <c r="V581" s="77"/>
      <c r="W581" s="77"/>
    </row>
    <row r="582" spans="8:23" ht="14.4" x14ac:dyDescent="0.3">
      <c r="H582" s="18"/>
      <c r="I582" s="74"/>
      <c r="J582" s="76"/>
      <c r="K582" s="76"/>
      <c r="L582" s="74"/>
      <c r="M582" s="75"/>
      <c r="N582" s="80"/>
      <c r="O582" s="77"/>
      <c r="P582" s="77"/>
      <c r="Q582" s="77"/>
      <c r="R582" s="77"/>
      <c r="S582" s="78"/>
      <c r="T582" s="77"/>
      <c r="U582" s="79"/>
      <c r="V582" s="77"/>
      <c r="W582" s="77"/>
    </row>
    <row r="583" spans="8:23" ht="14.4" x14ac:dyDescent="0.3">
      <c r="H583" s="18"/>
      <c r="I583" s="74"/>
      <c r="J583" s="76"/>
      <c r="K583" s="76"/>
      <c r="L583" s="74"/>
      <c r="M583" s="75"/>
      <c r="N583" s="80"/>
      <c r="O583" s="77"/>
      <c r="P583" s="77"/>
      <c r="Q583" s="77"/>
      <c r="R583" s="77"/>
      <c r="S583" s="78"/>
      <c r="T583" s="77"/>
      <c r="U583" s="79"/>
      <c r="V583" s="77"/>
      <c r="W583" s="77"/>
    </row>
    <row r="584" spans="8:23" ht="14.4" x14ac:dyDescent="0.3">
      <c r="H584" s="18"/>
      <c r="I584" s="74"/>
      <c r="J584" s="76"/>
      <c r="K584" s="76"/>
      <c r="L584" s="74"/>
      <c r="M584" s="75"/>
      <c r="N584" s="80"/>
      <c r="O584" s="77"/>
      <c r="P584" s="77"/>
      <c r="Q584" s="77"/>
      <c r="R584" s="77"/>
      <c r="S584" s="78"/>
      <c r="T584" s="77"/>
      <c r="U584" s="79"/>
      <c r="V584" s="77"/>
      <c r="W584" s="77"/>
    </row>
    <row r="585" spans="8:23" ht="14.4" x14ac:dyDescent="0.3">
      <c r="H585" s="18"/>
      <c r="I585" s="74"/>
      <c r="J585" s="76"/>
      <c r="K585" s="76"/>
      <c r="L585" s="74"/>
      <c r="M585" s="75"/>
      <c r="N585" s="80"/>
      <c r="O585" s="77"/>
      <c r="P585" s="77"/>
      <c r="Q585" s="77"/>
      <c r="R585" s="77"/>
      <c r="S585" s="78"/>
      <c r="T585" s="77"/>
      <c r="U585" s="79"/>
      <c r="V585" s="77"/>
      <c r="W585" s="77"/>
    </row>
    <row r="586" spans="8:23" ht="14.4" x14ac:dyDescent="0.3">
      <c r="H586" s="18"/>
      <c r="I586" s="74"/>
      <c r="J586" s="76"/>
      <c r="K586" s="76"/>
      <c r="L586" s="74"/>
      <c r="M586" s="75"/>
      <c r="N586" s="80"/>
      <c r="O586" s="77"/>
      <c r="P586" s="77"/>
      <c r="Q586" s="77"/>
      <c r="R586" s="77"/>
      <c r="S586" s="78"/>
      <c r="T586" s="77"/>
      <c r="U586" s="79"/>
      <c r="V586" s="77"/>
      <c r="W586" s="77"/>
    </row>
    <row r="587" spans="8:23" ht="14.4" x14ac:dyDescent="0.3">
      <c r="H587" s="18"/>
      <c r="I587" s="74"/>
      <c r="J587" s="85"/>
      <c r="K587" s="76"/>
      <c r="L587" s="74"/>
      <c r="M587" s="75"/>
      <c r="N587" s="80"/>
      <c r="O587" s="77"/>
      <c r="P587" s="77"/>
      <c r="Q587" s="77"/>
      <c r="R587" s="77"/>
      <c r="S587" s="78"/>
      <c r="T587" s="77"/>
      <c r="U587" s="79"/>
      <c r="V587" s="77"/>
      <c r="W587" s="77"/>
    </row>
    <row r="588" spans="8:23" ht="14.4" x14ac:dyDescent="0.3">
      <c r="H588" s="18"/>
      <c r="I588" s="74"/>
      <c r="J588" s="76"/>
      <c r="K588" s="76"/>
      <c r="L588" s="74"/>
      <c r="M588" s="75"/>
      <c r="N588" s="80"/>
      <c r="O588" s="77"/>
      <c r="P588" s="77"/>
      <c r="Q588" s="77"/>
      <c r="R588" s="77"/>
      <c r="S588" s="78"/>
      <c r="T588" s="77"/>
      <c r="U588" s="79"/>
      <c r="V588" s="77"/>
      <c r="W588" s="77"/>
    </row>
    <row r="589" spans="8:23" ht="14.4" x14ac:dyDescent="0.3">
      <c r="H589" s="18"/>
      <c r="I589" s="74"/>
      <c r="J589" s="76"/>
      <c r="K589" s="76"/>
      <c r="L589" s="74"/>
      <c r="M589" s="75"/>
      <c r="N589" s="80"/>
      <c r="O589" s="77"/>
      <c r="P589" s="77"/>
      <c r="Q589" s="77"/>
      <c r="R589" s="77"/>
      <c r="S589" s="78"/>
      <c r="T589" s="77"/>
      <c r="U589" s="79"/>
      <c r="V589" s="77"/>
      <c r="W589" s="77"/>
    </row>
    <row r="590" spans="8:23" ht="14.4" x14ac:dyDescent="0.3">
      <c r="H590" s="18"/>
      <c r="I590" s="74"/>
      <c r="J590" s="76"/>
      <c r="K590" s="76"/>
      <c r="L590" s="74"/>
      <c r="M590" s="75"/>
      <c r="N590" s="80"/>
      <c r="O590" s="77"/>
      <c r="P590" s="77"/>
      <c r="Q590" s="77"/>
      <c r="R590" s="77"/>
      <c r="S590" s="78"/>
      <c r="T590" s="77"/>
      <c r="U590" s="79"/>
      <c r="V590" s="77"/>
      <c r="W590" s="77"/>
    </row>
    <row r="591" spans="8:23" ht="14.4" x14ac:dyDescent="0.3">
      <c r="H591" s="18"/>
      <c r="I591" s="74"/>
      <c r="J591" s="76"/>
      <c r="K591" s="76"/>
      <c r="L591" s="74"/>
      <c r="M591" s="75"/>
      <c r="N591" s="80"/>
      <c r="O591" s="77"/>
      <c r="P591" s="77"/>
      <c r="Q591" s="77"/>
      <c r="R591" s="77"/>
      <c r="S591" s="78"/>
      <c r="T591" s="77"/>
      <c r="U591" s="79"/>
      <c r="V591" s="77"/>
      <c r="W591" s="77"/>
    </row>
    <row r="592" spans="8:23" ht="14.4" x14ac:dyDescent="0.3">
      <c r="H592" s="18"/>
      <c r="I592" s="74"/>
      <c r="J592" s="76"/>
      <c r="K592" s="76"/>
      <c r="L592" s="74"/>
      <c r="M592" s="75"/>
      <c r="N592" s="77"/>
      <c r="O592" s="77"/>
      <c r="P592" s="77"/>
      <c r="Q592" s="77"/>
      <c r="R592" s="77"/>
      <c r="S592" s="78"/>
      <c r="T592" s="77"/>
      <c r="U592" s="79"/>
      <c r="V592" s="77"/>
      <c r="W592" s="77"/>
    </row>
    <row r="593" spans="8:23" ht="14.4" x14ac:dyDescent="0.3">
      <c r="H593" s="18"/>
      <c r="I593" s="74"/>
      <c r="J593" s="76"/>
      <c r="K593" s="76"/>
      <c r="L593" s="74"/>
      <c r="M593" s="75"/>
      <c r="N593" s="77"/>
      <c r="O593" s="77"/>
      <c r="P593" s="77"/>
      <c r="Q593" s="77"/>
      <c r="R593" s="77"/>
      <c r="S593" s="78"/>
      <c r="T593" s="77"/>
      <c r="U593" s="79"/>
      <c r="V593" s="77"/>
      <c r="W593" s="77"/>
    </row>
    <row r="594" spans="8:23" ht="14.4" x14ac:dyDescent="0.3">
      <c r="H594" s="18"/>
      <c r="I594" s="74"/>
      <c r="J594" s="76"/>
      <c r="K594" s="76"/>
      <c r="L594" s="74"/>
      <c r="M594" s="75"/>
      <c r="N594" s="80"/>
      <c r="O594" s="77"/>
      <c r="P594" s="77"/>
      <c r="Q594" s="77"/>
      <c r="R594" s="77"/>
      <c r="S594" s="78"/>
      <c r="T594" s="77"/>
      <c r="U594" s="79"/>
      <c r="V594" s="77"/>
      <c r="W594" s="77"/>
    </row>
    <row r="595" spans="8:23" ht="14.4" x14ac:dyDescent="0.3">
      <c r="H595" s="18"/>
      <c r="I595" s="74"/>
      <c r="J595" s="76"/>
      <c r="K595" s="76"/>
      <c r="L595" s="74"/>
      <c r="M595" s="75"/>
      <c r="N595" s="80"/>
      <c r="O595" s="77"/>
      <c r="P595" s="77"/>
      <c r="Q595" s="77"/>
      <c r="R595" s="77"/>
      <c r="S595" s="78"/>
      <c r="T595" s="77"/>
      <c r="U595" s="79"/>
      <c r="V595" s="77"/>
      <c r="W595" s="77"/>
    </row>
    <row r="596" spans="8:23" ht="14.4" x14ac:dyDescent="0.3">
      <c r="H596" s="18"/>
      <c r="I596" s="74"/>
      <c r="J596" s="82"/>
      <c r="K596" s="76"/>
      <c r="L596" s="74"/>
      <c r="M596" s="75"/>
      <c r="N596" s="80"/>
      <c r="O596" s="179"/>
      <c r="P596" s="77"/>
      <c r="Q596" s="77"/>
      <c r="R596" s="77"/>
      <c r="S596" s="78"/>
      <c r="T596" s="77"/>
      <c r="U596" s="79"/>
      <c r="V596" s="77"/>
      <c r="W596" s="77"/>
    </row>
    <row r="597" spans="8:23" ht="14.4" x14ac:dyDescent="0.3">
      <c r="H597" s="18"/>
      <c r="I597" s="74"/>
      <c r="J597" s="85"/>
      <c r="K597" s="76"/>
      <c r="L597" s="74"/>
      <c r="M597" s="75"/>
      <c r="N597" s="80"/>
      <c r="O597" s="180"/>
      <c r="P597" s="77"/>
      <c r="Q597" s="77"/>
      <c r="R597" s="77"/>
      <c r="S597" s="78"/>
      <c r="T597" s="77"/>
      <c r="U597" s="79"/>
      <c r="V597" s="77"/>
      <c r="W597" s="77"/>
    </row>
    <row r="598" spans="8:23" ht="14.4" x14ac:dyDescent="0.3">
      <c r="H598" s="18"/>
      <c r="I598" s="74"/>
      <c r="J598" s="82"/>
      <c r="K598" s="76"/>
      <c r="L598" s="74"/>
      <c r="M598" s="75"/>
      <c r="N598" s="77"/>
      <c r="O598" s="77"/>
      <c r="P598" s="77"/>
      <c r="Q598" s="77"/>
      <c r="R598" s="77"/>
      <c r="S598" s="78"/>
      <c r="T598" s="77"/>
      <c r="U598" s="79"/>
      <c r="V598" s="77"/>
      <c r="W598" s="77"/>
    </row>
    <row r="599" spans="8:23" ht="14.4" x14ac:dyDescent="0.3">
      <c r="H599" s="18"/>
      <c r="I599" s="74"/>
      <c r="J599" s="85"/>
      <c r="K599" s="76"/>
      <c r="L599" s="74"/>
      <c r="M599" s="75"/>
      <c r="N599" s="80"/>
      <c r="O599" s="77"/>
      <c r="P599" s="77"/>
      <c r="Q599" s="77"/>
      <c r="R599" s="77"/>
      <c r="S599" s="78"/>
      <c r="T599" s="77"/>
      <c r="U599" s="79"/>
      <c r="V599" s="77"/>
      <c r="W599" s="77"/>
    </row>
    <row r="600" spans="8:23" ht="14.4" x14ac:dyDescent="0.3">
      <c r="H600" s="18"/>
      <c r="I600" s="74"/>
      <c r="J600" s="76"/>
      <c r="K600" s="76"/>
      <c r="L600" s="74"/>
      <c r="M600" s="75"/>
      <c r="N600" s="80"/>
      <c r="O600" s="77"/>
      <c r="P600" s="77"/>
      <c r="Q600" s="77"/>
      <c r="R600" s="77"/>
      <c r="S600" s="78"/>
      <c r="T600" s="77"/>
      <c r="U600" s="79"/>
      <c r="V600" s="77"/>
      <c r="W600" s="77"/>
    </row>
    <row r="601" spans="8:23" ht="14.4" x14ac:dyDescent="0.3">
      <c r="H601" s="18"/>
      <c r="I601" s="74"/>
      <c r="J601" s="81"/>
      <c r="K601" s="81"/>
      <c r="L601" s="74"/>
      <c r="M601" s="75"/>
      <c r="N601" s="80"/>
      <c r="O601" s="77"/>
      <c r="P601" s="77"/>
      <c r="Q601" s="77"/>
      <c r="R601" s="77"/>
      <c r="S601" s="78"/>
      <c r="T601" s="77"/>
      <c r="U601" s="79"/>
      <c r="V601" s="77"/>
      <c r="W601" s="77"/>
    </row>
    <row r="602" spans="8:23" ht="14.4" x14ac:dyDescent="0.3">
      <c r="H602" s="18"/>
      <c r="I602" s="74"/>
      <c r="J602" s="81"/>
      <c r="K602" s="76"/>
      <c r="L602" s="74"/>
      <c r="M602" s="75"/>
      <c r="N602" s="80"/>
      <c r="O602" s="77"/>
      <c r="P602" s="77"/>
      <c r="Q602" s="77"/>
      <c r="R602" s="77"/>
      <c r="S602" s="78"/>
      <c r="T602" s="77"/>
      <c r="U602" s="79"/>
      <c r="V602" s="83"/>
      <c r="W602" s="83"/>
    </row>
    <row r="603" spans="8:23" ht="14.4" x14ac:dyDescent="0.3">
      <c r="H603" s="18"/>
      <c r="I603" s="74"/>
      <c r="J603" s="81"/>
      <c r="K603" s="76"/>
      <c r="L603" s="74"/>
      <c r="M603" s="75"/>
      <c r="N603" s="80"/>
      <c r="O603" s="77"/>
      <c r="P603" s="77"/>
      <c r="Q603" s="77"/>
      <c r="R603" s="77"/>
      <c r="S603" s="78"/>
      <c r="T603" s="77"/>
      <c r="U603" s="79"/>
      <c r="V603" s="77"/>
      <c r="W603" s="77"/>
    </row>
    <row r="604" spans="8:23" ht="14.4" x14ac:dyDescent="0.3">
      <c r="H604" s="18"/>
      <c r="I604" s="74"/>
      <c r="J604" s="76"/>
      <c r="K604" s="81"/>
      <c r="L604" s="74"/>
      <c r="M604" s="75"/>
      <c r="N604" s="80"/>
      <c r="O604" s="77"/>
      <c r="P604" s="77"/>
      <c r="Q604" s="77"/>
      <c r="R604" s="77"/>
      <c r="S604" s="78"/>
      <c r="T604" s="77"/>
      <c r="U604" s="79"/>
      <c r="V604" s="77"/>
      <c r="W604" s="77"/>
    </row>
    <row r="605" spans="8:23" ht="14.4" x14ac:dyDescent="0.3">
      <c r="H605" s="18"/>
      <c r="I605" s="74"/>
      <c r="J605" s="85"/>
      <c r="K605" s="81"/>
      <c r="L605" s="74"/>
      <c r="M605" s="75"/>
      <c r="N605" s="80"/>
      <c r="O605" s="77"/>
      <c r="P605" s="77"/>
      <c r="Q605" s="77"/>
      <c r="R605" s="77"/>
      <c r="S605" s="78"/>
      <c r="T605" s="77"/>
      <c r="U605" s="79"/>
      <c r="V605" s="77"/>
      <c r="W605" s="77"/>
    </row>
    <row r="606" spans="8:23" ht="14.4" x14ac:dyDescent="0.3">
      <c r="H606" s="18"/>
      <c r="I606" s="74"/>
      <c r="J606" s="85"/>
      <c r="K606" s="85"/>
      <c r="L606" s="74"/>
      <c r="M606" s="75"/>
      <c r="N606" s="80"/>
      <c r="O606" s="77"/>
      <c r="P606" s="77"/>
      <c r="Q606" s="77"/>
      <c r="R606" s="77"/>
      <c r="S606" s="78"/>
      <c r="T606" s="77"/>
      <c r="U606" s="79"/>
      <c r="V606" s="77"/>
      <c r="W606" s="77"/>
    </row>
    <row r="607" spans="8:23" ht="14.4" x14ac:dyDescent="0.3">
      <c r="H607" s="18"/>
      <c r="I607" s="74"/>
      <c r="J607" s="85"/>
      <c r="K607" s="85"/>
      <c r="L607" s="74"/>
      <c r="M607" s="75"/>
      <c r="N607" s="80"/>
      <c r="O607" s="77"/>
      <c r="P607" s="77"/>
      <c r="Q607" s="77"/>
      <c r="R607" s="77"/>
      <c r="S607" s="78"/>
      <c r="T607" s="77"/>
      <c r="U607" s="79"/>
      <c r="V607" s="77"/>
      <c r="W607" s="77"/>
    </row>
    <row r="608" spans="8:23" ht="14.4" x14ac:dyDescent="0.3">
      <c r="H608" s="18"/>
      <c r="I608" s="74"/>
      <c r="J608" s="76"/>
      <c r="K608" s="76"/>
      <c r="L608" s="74"/>
      <c r="M608" s="75"/>
      <c r="N608" s="80"/>
      <c r="O608" s="77"/>
      <c r="P608" s="77"/>
      <c r="Q608" s="77"/>
      <c r="R608" s="77"/>
      <c r="S608" s="78"/>
      <c r="T608" s="77"/>
      <c r="U608" s="79"/>
      <c r="V608" s="77"/>
      <c r="W608" s="77"/>
    </row>
    <row r="609" spans="8:23" ht="14.4" x14ac:dyDescent="0.3">
      <c r="H609" s="18"/>
      <c r="I609" s="74"/>
      <c r="J609" s="76"/>
      <c r="K609" s="76"/>
      <c r="L609" s="74"/>
      <c r="M609" s="75"/>
      <c r="N609" s="77"/>
      <c r="O609" s="77"/>
      <c r="P609" s="77"/>
      <c r="Q609" s="77"/>
      <c r="R609" s="77"/>
      <c r="S609" s="78"/>
      <c r="T609" s="77"/>
      <c r="U609" s="79"/>
      <c r="V609" s="77"/>
      <c r="W609" s="77"/>
    </row>
    <row r="610" spans="8:23" ht="14.4" x14ac:dyDescent="0.3">
      <c r="H610" s="18"/>
      <c r="I610" s="74"/>
      <c r="J610" s="76"/>
      <c r="K610" s="76"/>
      <c r="L610" s="74"/>
      <c r="M610" s="75"/>
      <c r="N610" s="77"/>
      <c r="O610" s="77"/>
      <c r="P610" s="77"/>
      <c r="Q610" s="77"/>
      <c r="R610" s="77"/>
      <c r="S610" s="78"/>
      <c r="T610" s="77"/>
      <c r="U610" s="79"/>
      <c r="V610" s="77"/>
      <c r="W610" s="77"/>
    </row>
    <row r="611" spans="8:23" ht="14.4" x14ac:dyDescent="0.3">
      <c r="H611" s="18"/>
      <c r="I611" s="74"/>
      <c r="J611" s="76"/>
      <c r="K611" s="76"/>
      <c r="L611" s="74"/>
      <c r="M611" s="75"/>
      <c r="N611" s="80"/>
      <c r="O611" s="77"/>
      <c r="P611" s="77"/>
      <c r="Q611" s="77"/>
      <c r="R611" s="77"/>
      <c r="S611" s="78"/>
      <c r="T611" s="77"/>
      <c r="U611" s="79"/>
      <c r="V611" s="77"/>
      <c r="W611" s="77"/>
    </row>
    <row r="612" spans="8:23" ht="14.4" x14ac:dyDescent="0.3">
      <c r="H612" s="18"/>
      <c r="I612" s="74"/>
      <c r="J612" s="76"/>
      <c r="K612" s="76"/>
      <c r="L612" s="74"/>
      <c r="M612" s="75"/>
      <c r="N612" s="80"/>
      <c r="O612" s="77"/>
      <c r="P612" s="77"/>
      <c r="Q612" s="77"/>
      <c r="R612" s="77"/>
      <c r="S612" s="78"/>
      <c r="T612" s="77"/>
      <c r="U612" s="79"/>
      <c r="V612" s="77"/>
      <c r="W612" s="77"/>
    </row>
    <row r="613" spans="8:23" ht="14.4" x14ac:dyDescent="0.3">
      <c r="H613" s="18"/>
      <c r="I613" s="74"/>
      <c r="J613" s="81"/>
      <c r="K613" s="81"/>
      <c r="L613" s="74"/>
      <c r="M613" s="75"/>
      <c r="N613" s="80"/>
      <c r="O613" s="77"/>
      <c r="P613" s="77"/>
      <c r="Q613" s="77"/>
      <c r="R613" s="77"/>
      <c r="S613" s="78"/>
      <c r="T613" s="77"/>
      <c r="U613" s="79"/>
      <c r="V613" s="77"/>
      <c r="W613" s="77"/>
    </row>
    <row r="614" spans="8:23" ht="14.4" x14ac:dyDescent="0.3">
      <c r="H614" s="18"/>
      <c r="I614" s="74"/>
      <c r="J614" s="76"/>
      <c r="K614" s="76"/>
      <c r="L614" s="74"/>
      <c r="M614" s="75"/>
      <c r="N614" s="80"/>
      <c r="O614" s="182"/>
      <c r="P614" s="77"/>
      <c r="Q614" s="77"/>
      <c r="R614" s="77"/>
      <c r="S614" s="78"/>
      <c r="T614" s="77"/>
      <c r="U614" s="79"/>
      <c r="V614" s="77"/>
      <c r="W614" s="77"/>
    </row>
    <row r="615" spans="8:23" ht="14.4" x14ac:dyDescent="0.3">
      <c r="H615" s="18"/>
      <c r="I615" s="74"/>
      <c r="J615" s="76"/>
      <c r="K615" s="76"/>
      <c r="L615" s="74"/>
      <c r="M615" s="75"/>
      <c r="N615" s="80"/>
      <c r="O615" s="180"/>
      <c r="P615" s="77"/>
      <c r="Q615" s="77"/>
      <c r="R615" s="77"/>
      <c r="S615" s="78"/>
      <c r="T615" s="77"/>
      <c r="U615" s="79"/>
      <c r="V615" s="77"/>
      <c r="W615" s="77"/>
    </row>
    <row r="616" spans="8:23" ht="14.4" x14ac:dyDescent="0.3">
      <c r="H616" s="18"/>
      <c r="I616" s="74"/>
      <c r="J616" s="76"/>
      <c r="K616" s="76"/>
      <c r="L616" s="74"/>
      <c r="M616" s="75"/>
      <c r="N616" s="80"/>
      <c r="O616" s="182"/>
      <c r="P616" s="77"/>
      <c r="Q616" s="77"/>
      <c r="R616" s="77"/>
      <c r="S616" s="78"/>
      <c r="T616" s="77"/>
      <c r="U616" s="79"/>
      <c r="V616" s="77"/>
      <c r="W616" s="77"/>
    </row>
    <row r="617" spans="8:23" ht="14.4" x14ac:dyDescent="0.3">
      <c r="H617" s="18"/>
      <c r="I617" s="74"/>
      <c r="J617" s="76"/>
      <c r="K617" s="76"/>
      <c r="L617" s="74"/>
      <c r="M617" s="75"/>
      <c r="N617" s="80"/>
      <c r="O617" s="77"/>
      <c r="P617" s="77"/>
      <c r="Q617" s="77"/>
      <c r="R617" s="77"/>
      <c r="S617" s="78"/>
      <c r="T617" s="77"/>
      <c r="U617" s="79"/>
      <c r="V617" s="77"/>
      <c r="W617" s="77"/>
    </row>
    <row r="618" spans="8:23" ht="14.4" x14ac:dyDescent="0.3">
      <c r="H618" s="18"/>
      <c r="I618" s="74"/>
      <c r="J618" s="76"/>
      <c r="K618" s="76"/>
      <c r="L618" s="74"/>
      <c r="M618" s="75"/>
      <c r="N618" s="80"/>
      <c r="O618" s="182"/>
      <c r="P618" s="77"/>
      <c r="Q618" s="77"/>
      <c r="R618" s="77"/>
      <c r="S618" s="78"/>
      <c r="T618" s="77"/>
      <c r="U618" s="79"/>
      <c r="V618" s="77"/>
      <c r="W618" s="77"/>
    </row>
    <row r="619" spans="8:23" ht="14.4" x14ac:dyDescent="0.3">
      <c r="H619" s="18"/>
      <c r="I619" s="74"/>
      <c r="J619" s="76"/>
      <c r="K619" s="76"/>
      <c r="L619" s="74"/>
      <c r="M619" s="75"/>
      <c r="N619" s="80"/>
      <c r="O619" s="182"/>
      <c r="P619" s="77"/>
      <c r="Q619" s="77"/>
      <c r="R619" s="77"/>
      <c r="S619" s="78"/>
      <c r="T619" s="77"/>
      <c r="U619" s="79"/>
      <c r="V619" s="77"/>
      <c r="W619" s="77"/>
    </row>
    <row r="620" spans="8:23" ht="14.4" x14ac:dyDescent="0.3">
      <c r="H620" s="18"/>
      <c r="I620" s="74"/>
      <c r="J620" s="76"/>
      <c r="K620" s="76"/>
      <c r="L620" s="74"/>
      <c r="M620" s="75"/>
      <c r="N620" s="80"/>
      <c r="O620" s="182"/>
      <c r="P620" s="77"/>
      <c r="Q620" s="77"/>
      <c r="R620" s="77"/>
      <c r="S620" s="78"/>
      <c r="T620" s="77"/>
      <c r="U620" s="79"/>
      <c r="V620" s="77"/>
      <c r="W620" s="77"/>
    </row>
    <row r="621" spans="8:23" ht="14.4" x14ac:dyDescent="0.3">
      <c r="H621" s="18"/>
      <c r="I621" s="74"/>
      <c r="J621" s="81"/>
      <c r="K621" s="76"/>
      <c r="L621" s="74"/>
      <c r="M621" s="75"/>
      <c r="N621" s="77"/>
      <c r="O621" s="77"/>
      <c r="P621" s="77"/>
      <c r="Q621" s="77"/>
      <c r="R621" s="77"/>
      <c r="S621" s="78"/>
      <c r="T621" s="77"/>
      <c r="U621" s="79"/>
      <c r="V621" s="77"/>
      <c r="W621" s="77"/>
    </row>
    <row r="622" spans="8:23" ht="14.4" x14ac:dyDescent="0.3">
      <c r="H622" s="18"/>
      <c r="I622" s="74"/>
      <c r="J622" s="76"/>
      <c r="K622" s="76"/>
      <c r="L622" s="74"/>
      <c r="M622" s="75"/>
      <c r="N622" s="80"/>
      <c r="O622" s="77"/>
      <c r="P622" s="77"/>
      <c r="Q622" s="77"/>
      <c r="R622" s="77"/>
      <c r="S622" s="78"/>
      <c r="T622" s="77"/>
      <c r="U622" s="79"/>
      <c r="V622" s="77"/>
      <c r="W622" s="77"/>
    </row>
    <row r="623" spans="8:23" ht="14.4" x14ac:dyDescent="0.3">
      <c r="H623" s="18"/>
      <c r="I623" s="74"/>
      <c r="J623" s="76"/>
      <c r="K623" s="76"/>
      <c r="L623" s="74"/>
      <c r="M623" s="75"/>
      <c r="N623" s="80"/>
      <c r="O623" s="77"/>
      <c r="P623" s="77"/>
      <c r="Q623" s="77"/>
      <c r="R623" s="77"/>
      <c r="S623" s="78"/>
      <c r="T623" s="77"/>
      <c r="U623" s="79"/>
      <c r="V623" s="77"/>
      <c r="W623" s="77"/>
    </row>
    <row r="624" spans="8:23" ht="14.4" x14ac:dyDescent="0.3">
      <c r="H624" s="18"/>
      <c r="I624" s="74"/>
      <c r="J624" s="76"/>
      <c r="K624" s="76"/>
      <c r="L624" s="74"/>
      <c r="M624" s="75"/>
      <c r="N624" s="80"/>
      <c r="O624" s="77"/>
      <c r="P624" s="77"/>
      <c r="Q624" s="77"/>
      <c r="R624" s="77"/>
      <c r="S624" s="78"/>
      <c r="T624" s="77"/>
      <c r="U624" s="79"/>
      <c r="V624" s="77"/>
      <c r="W624" s="77"/>
    </row>
    <row r="625" spans="8:23" ht="14.4" x14ac:dyDescent="0.3">
      <c r="H625" s="18"/>
      <c r="I625" s="74"/>
      <c r="J625" s="76"/>
      <c r="K625" s="76"/>
      <c r="L625" s="74"/>
      <c r="M625" s="75"/>
      <c r="N625" s="77"/>
      <c r="O625" s="77"/>
      <c r="P625" s="77"/>
      <c r="Q625" s="77"/>
      <c r="R625" s="77"/>
      <c r="S625" s="78"/>
      <c r="T625" s="77"/>
      <c r="U625" s="79"/>
      <c r="V625" s="77"/>
      <c r="W625" s="77"/>
    </row>
    <row r="626" spans="8:23" ht="14.4" x14ac:dyDescent="0.3">
      <c r="H626" s="18"/>
      <c r="I626" s="74"/>
      <c r="J626" s="76"/>
      <c r="K626" s="81"/>
      <c r="L626" s="74"/>
      <c r="M626" s="75"/>
      <c r="N626" s="80"/>
      <c r="O626" s="77"/>
      <c r="P626" s="77"/>
      <c r="Q626" s="77"/>
      <c r="R626" s="77"/>
      <c r="S626" s="78"/>
      <c r="T626" s="77"/>
      <c r="U626" s="79"/>
      <c r="V626" s="77"/>
      <c r="W626" s="77"/>
    </row>
    <row r="627" spans="8:23" ht="14.4" x14ac:dyDescent="0.3">
      <c r="H627" s="18"/>
      <c r="I627" s="74"/>
      <c r="J627" s="76"/>
      <c r="K627" s="82"/>
      <c r="L627" s="74"/>
      <c r="M627" s="75"/>
      <c r="N627" s="80"/>
      <c r="O627" s="182"/>
      <c r="P627" s="77"/>
      <c r="Q627" s="77"/>
      <c r="R627" s="77"/>
      <c r="S627" s="78"/>
      <c r="T627" s="77"/>
      <c r="U627" s="79"/>
      <c r="V627" s="77"/>
      <c r="W627" s="77"/>
    </row>
    <row r="628" spans="8:23" ht="14.4" x14ac:dyDescent="0.3">
      <c r="H628" s="18"/>
      <c r="I628" s="74"/>
      <c r="J628" s="81"/>
      <c r="K628" s="76"/>
      <c r="L628" s="74"/>
      <c r="M628" s="75"/>
      <c r="N628" s="77"/>
      <c r="O628" s="77"/>
      <c r="P628" s="77"/>
      <c r="Q628" s="77"/>
      <c r="R628" s="77"/>
      <c r="S628" s="78"/>
      <c r="T628" s="77"/>
      <c r="U628" s="79"/>
      <c r="V628" s="77"/>
      <c r="W628" s="77"/>
    </row>
    <row r="629" spans="8:23" ht="14.4" x14ac:dyDescent="0.3">
      <c r="H629" s="18"/>
      <c r="I629" s="74"/>
      <c r="J629" s="76"/>
      <c r="K629" s="76"/>
      <c r="L629" s="74"/>
      <c r="M629" s="75"/>
      <c r="N629" s="80"/>
      <c r="O629" s="182"/>
      <c r="P629" s="77"/>
      <c r="Q629" s="77"/>
      <c r="R629" s="77"/>
      <c r="S629" s="78"/>
      <c r="T629" s="77"/>
      <c r="U629" s="79"/>
      <c r="V629" s="77"/>
      <c r="W629" s="77"/>
    </row>
    <row r="630" spans="8:23" ht="14.4" x14ac:dyDescent="0.3">
      <c r="H630" s="18"/>
      <c r="I630" s="74"/>
      <c r="J630" s="76"/>
      <c r="K630" s="76"/>
      <c r="L630" s="74"/>
      <c r="M630" s="75"/>
      <c r="N630" s="80"/>
      <c r="O630" s="181"/>
      <c r="P630" s="77"/>
      <c r="Q630" s="77"/>
      <c r="R630" s="77"/>
      <c r="S630" s="78"/>
      <c r="T630" s="77"/>
      <c r="U630" s="79"/>
      <c r="V630" s="77"/>
      <c r="W630" s="77"/>
    </row>
    <row r="631" spans="8:23" ht="14.4" x14ac:dyDescent="0.3">
      <c r="H631" s="18"/>
      <c r="I631" s="74"/>
      <c r="J631" s="76"/>
      <c r="K631" s="76"/>
      <c r="L631" s="74"/>
      <c r="M631" s="75"/>
      <c r="N631" s="80"/>
      <c r="O631" s="77"/>
      <c r="P631" s="77"/>
      <c r="Q631" s="77"/>
      <c r="R631" s="77"/>
      <c r="S631" s="78"/>
      <c r="T631" s="77"/>
      <c r="U631" s="79"/>
      <c r="V631" s="77"/>
      <c r="W631" s="77"/>
    </row>
    <row r="632" spans="8:23" ht="14.4" x14ac:dyDescent="0.3">
      <c r="H632" s="18"/>
      <c r="I632" s="74"/>
      <c r="J632" s="76"/>
      <c r="K632" s="76"/>
      <c r="L632" s="74"/>
      <c r="M632" s="75"/>
      <c r="N632" s="77"/>
      <c r="O632" s="77"/>
      <c r="P632" s="77"/>
      <c r="Q632" s="77"/>
      <c r="R632" s="77"/>
      <c r="S632" s="78"/>
      <c r="T632" s="77"/>
      <c r="U632" s="79"/>
      <c r="V632" s="77"/>
      <c r="W632" s="77"/>
    </row>
    <row r="633" spans="8:23" ht="14.4" x14ac:dyDescent="0.3">
      <c r="H633" s="18"/>
      <c r="I633" s="74"/>
      <c r="J633" s="76"/>
      <c r="K633" s="76"/>
      <c r="L633" s="74"/>
      <c r="M633" s="75"/>
      <c r="N633" s="80"/>
      <c r="O633" s="77"/>
      <c r="P633" s="77"/>
      <c r="Q633" s="77"/>
      <c r="R633" s="77"/>
      <c r="S633" s="78"/>
      <c r="T633" s="77"/>
      <c r="U633" s="79"/>
      <c r="V633" s="77"/>
      <c r="W633" s="77"/>
    </row>
    <row r="634" spans="8:23" ht="14.4" x14ac:dyDescent="0.3">
      <c r="H634" s="18"/>
      <c r="I634" s="74"/>
      <c r="J634" s="76"/>
      <c r="K634" s="76"/>
      <c r="L634" s="74"/>
      <c r="M634" s="75"/>
      <c r="N634" s="77"/>
      <c r="O634" s="77"/>
      <c r="P634" s="77"/>
      <c r="Q634" s="77"/>
      <c r="R634" s="77"/>
      <c r="S634" s="78"/>
      <c r="T634" s="77"/>
      <c r="U634" s="79"/>
      <c r="V634" s="77"/>
      <c r="W634" s="77"/>
    </row>
    <row r="635" spans="8:23" ht="14.4" x14ac:dyDescent="0.3">
      <c r="H635" s="18"/>
      <c r="I635" s="74"/>
      <c r="J635" s="76"/>
      <c r="K635" s="76"/>
      <c r="L635" s="74"/>
      <c r="M635" s="75"/>
      <c r="N635" s="77"/>
      <c r="O635" s="77"/>
      <c r="P635" s="77"/>
      <c r="Q635" s="77"/>
      <c r="R635" s="77"/>
      <c r="S635" s="78"/>
      <c r="T635" s="77"/>
      <c r="U635" s="79"/>
      <c r="V635" s="77"/>
      <c r="W635" s="77"/>
    </row>
    <row r="636" spans="8:23" ht="14.4" x14ac:dyDescent="0.3">
      <c r="H636" s="18"/>
      <c r="I636" s="74"/>
      <c r="J636" s="76"/>
      <c r="K636" s="76"/>
      <c r="L636" s="74"/>
      <c r="M636" s="75"/>
      <c r="N636" s="80"/>
      <c r="O636" s="182"/>
      <c r="P636" s="77"/>
      <c r="Q636" s="77"/>
      <c r="R636" s="77"/>
      <c r="S636" s="78"/>
      <c r="T636" s="77"/>
      <c r="U636" s="79"/>
      <c r="V636" s="77"/>
      <c r="W636" s="77"/>
    </row>
    <row r="637" spans="8:23" ht="14.4" x14ac:dyDescent="0.3">
      <c r="H637" s="18"/>
      <c r="I637" s="74"/>
      <c r="J637" s="76"/>
      <c r="K637" s="76"/>
      <c r="L637" s="74"/>
      <c r="M637" s="75"/>
      <c r="N637" s="77"/>
      <c r="O637" s="77"/>
      <c r="P637" s="77"/>
      <c r="Q637" s="77"/>
      <c r="R637" s="77"/>
      <c r="S637" s="78"/>
      <c r="T637" s="77"/>
      <c r="U637" s="79"/>
      <c r="V637" s="77"/>
      <c r="W637" s="77"/>
    </row>
    <row r="638" spans="8:23" ht="14.4" x14ac:dyDescent="0.3">
      <c r="H638" s="18"/>
      <c r="I638" s="74"/>
      <c r="J638" s="76"/>
      <c r="K638" s="76"/>
      <c r="L638" s="74"/>
      <c r="M638" s="75"/>
      <c r="N638" s="77"/>
      <c r="O638" s="77"/>
      <c r="P638" s="77"/>
      <c r="Q638" s="77"/>
      <c r="R638" s="77"/>
      <c r="S638" s="78"/>
      <c r="T638" s="77"/>
      <c r="U638" s="79"/>
      <c r="V638" s="77"/>
      <c r="W638" s="77"/>
    </row>
    <row r="639" spans="8:23" ht="14.4" x14ac:dyDescent="0.3">
      <c r="H639" s="18"/>
      <c r="I639" s="74"/>
      <c r="J639" s="81"/>
      <c r="K639" s="76"/>
      <c r="L639" s="74"/>
      <c r="M639" s="75"/>
      <c r="N639" s="80"/>
      <c r="O639" s="77"/>
      <c r="P639" s="77"/>
      <c r="Q639" s="77"/>
      <c r="R639" s="77"/>
      <c r="S639" s="78"/>
      <c r="T639" s="77"/>
      <c r="U639" s="79"/>
      <c r="V639" s="77"/>
      <c r="W639" s="77"/>
    </row>
    <row r="640" spans="8:23" ht="14.4" x14ac:dyDescent="0.3">
      <c r="H640" s="18"/>
      <c r="I640" s="74"/>
      <c r="J640" s="76"/>
      <c r="K640" s="76"/>
      <c r="L640" s="74"/>
      <c r="M640" s="75"/>
      <c r="N640" s="80"/>
      <c r="O640" s="77"/>
      <c r="P640" s="77"/>
      <c r="Q640" s="77"/>
      <c r="R640" s="77"/>
      <c r="S640" s="78"/>
      <c r="T640" s="77"/>
      <c r="U640" s="79"/>
      <c r="V640" s="77"/>
      <c r="W640" s="77"/>
    </row>
    <row r="641" spans="8:23" ht="14.4" x14ac:dyDescent="0.3">
      <c r="H641" s="18"/>
      <c r="I641" s="74"/>
      <c r="J641" s="76"/>
      <c r="K641" s="76"/>
      <c r="L641" s="74"/>
      <c r="M641" s="75"/>
      <c r="N641" s="77"/>
      <c r="O641" s="77"/>
      <c r="P641" s="77"/>
      <c r="Q641" s="77"/>
      <c r="R641" s="77"/>
      <c r="S641" s="78"/>
      <c r="T641" s="77"/>
      <c r="U641" s="79"/>
      <c r="V641" s="77"/>
      <c r="W641" s="77"/>
    </row>
    <row r="642" spans="8:23" ht="14.4" x14ac:dyDescent="0.3">
      <c r="H642" s="18"/>
      <c r="I642" s="74"/>
      <c r="J642" s="76"/>
      <c r="K642" s="76"/>
      <c r="L642" s="74"/>
      <c r="M642" s="75"/>
      <c r="N642" s="80"/>
      <c r="O642" s="182"/>
      <c r="P642" s="77"/>
      <c r="Q642" s="77"/>
      <c r="R642" s="77"/>
      <c r="S642" s="78"/>
      <c r="T642" s="77"/>
      <c r="U642" s="79"/>
      <c r="V642" s="77"/>
      <c r="W642" s="77"/>
    </row>
    <row r="643" spans="8:23" ht="14.4" x14ac:dyDescent="0.3">
      <c r="H643" s="18"/>
      <c r="I643" s="74"/>
      <c r="J643" s="76"/>
      <c r="K643" s="76"/>
      <c r="L643" s="74"/>
      <c r="M643" s="75"/>
      <c r="N643" s="77"/>
      <c r="O643" s="182"/>
      <c r="P643" s="77"/>
      <c r="Q643" s="77"/>
      <c r="R643" s="77"/>
      <c r="S643" s="78"/>
      <c r="T643" s="77"/>
      <c r="U643" s="79"/>
      <c r="V643" s="77"/>
      <c r="W643" s="77"/>
    </row>
    <row r="644" spans="8:23" ht="14.4" x14ac:dyDescent="0.3">
      <c r="H644" s="18"/>
      <c r="I644" s="74"/>
      <c r="J644" s="76"/>
      <c r="K644" s="76"/>
      <c r="L644" s="74"/>
      <c r="M644" s="75"/>
      <c r="N644" s="80"/>
      <c r="O644" s="77"/>
      <c r="P644" s="77"/>
      <c r="Q644" s="77"/>
      <c r="R644" s="77"/>
      <c r="S644" s="78"/>
      <c r="T644" s="77"/>
      <c r="U644" s="79"/>
      <c r="V644" s="77"/>
      <c r="W644" s="77"/>
    </row>
    <row r="645" spans="8:23" ht="14.4" x14ac:dyDescent="0.3">
      <c r="H645" s="18"/>
      <c r="I645" s="74"/>
      <c r="J645" s="76"/>
      <c r="K645" s="76"/>
      <c r="L645" s="74"/>
      <c r="M645" s="75"/>
      <c r="N645" s="77"/>
      <c r="O645" s="182"/>
      <c r="P645" s="77"/>
      <c r="Q645" s="77"/>
      <c r="R645" s="77"/>
      <c r="S645" s="78"/>
      <c r="T645" s="77"/>
      <c r="U645" s="79"/>
      <c r="V645" s="77"/>
      <c r="W645" s="77"/>
    </row>
    <row r="646" spans="8:23" ht="14.4" x14ac:dyDescent="0.3">
      <c r="H646" s="18"/>
      <c r="I646" s="74"/>
      <c r="J646" s="76"/>
      <c r="K646" s="76"/>
      <c r="L646" s="74"/>
      <c r="M646" s="75"/>
      <c r="N646" s="77"/>
      <c r="O646" s="77"/>
      <c r="P646" s="77"/>
      <c r="Q646" s="77"/>
      <c r="R646" s="77"/>
      <c r="S646" s="78"/>
      <c r="T646" s="77"/>
      <c r="U646" s="79"/>
      <c r="V646" s="77"/>
      <c r="W646" s="77"/>
    </row>
    <row r="647" spans="8:23" ht="14.4" x14ac:dyDescent="0.3">
      <c r="H647" s="18"/>
      <c r="I647" s="74"/>
      <c r="J647" s="76"/>
      <c r="K647" s="76"/>
      <c r="L647" s="74"/>
      <c r="M647" s="75"/>
      <c r="N647" s="77"/>
      <c r="O647" s="182"/>
      <c r="P647" s="77"/>
      <c r="Q647" s="77"/>
      <c r="R647" s="77"/>
      <c r="S647" s="78"/>
      <c r="T647" s="77"/>
      <c r="U647" s="79"/>
      <c r="V647" s="77"/>
      <c r="W647" s="77"/>
    </row>
    <row r="648" spans="8:23" ht="14.4" x14ac:dyDescent="0.3">
      <c r="H648" s="18"/>
      <c r="I648" s="74"/>
      <c r="J648" s="76"/>
      <c r="K648" s="76"/>
      <c r="L648" s="74"/>
      <c r="M648" s="75"/>
      <c r="N648" s="77"/>
      <c r="O648" s="77"/>
      <c r="P648" s="77"/>
      <c r="Q648" s="77"/>
      <c r="R648" s="77"/>
      <c r="S648" s="78"/>
      <c r="T648" s="77"/>
      <c r="U648" s="79"/>
      <c r="V648" s="77"/>
      <c r="W648" s="77"/>
    </row>
    <row r="649" spans="8:23" ht="14.4" x14ac:dyDescent="0.3">
      <c r="H649" s="18"/>
      <c r="I649" s="74"/>
      <c r="J649" s="76"/>
      <c r="K649" s="76"/>
      <c r="L649" s="74"/>
      <c r="M649" s="75"/>
      <c r="N649" s="80"/>
      <c r="O649" s="77"/>
      <c r="P649" s="77"/>
      <c r="Q649" s="77"/>
      <c r="R649" s="77"/>
      <c r="S649" s="78"/>
      <c r="T649" s="77"/>
      <c r="U649" s="79"/>
      <c r="V649" s="77"/>
      <c r="W649" s="77"/>
    </row>
    <row r="650" spans="8:23" ht="14.4" x14ac:dyDescent="0.3">
      <c r="H650" s="18"/>
      <c r="I650" s="74"/>
      <c r="J650" s="76"/>
      <c r="K650" s="76"/>
      <c r="L650" s="74"/>
      <c r="M650" s="75"/>
      <c r="N650" s="80"/>
      <c r="O650" s="77"/>
      <c r="P650" s="77"/>
      <c r="Q650" s="77"/>
      <c r="R650" s="77"/>
      <c r="S650" s="78"/>
      <c r="T650" s="77"/>
      <c r="U650" s="79"/>
      <c r="V650" s="77"/>
      <c r="W650" s="77"/>
    </row>
    <row r="651" spans="8:23" ht="14.4" x14ac:dyDescent="0.3">
      <c r="H651" s="18"/>
      <c r="I651" s="74"/>
      <c r="J651" s="81"/>
      <c r="K651" s="76"/>
      <c r="L651" s="74"/>
      <c r="M651" s="75"/>
      <c r="N651" s="80"/>
      <c r="O651" s="179"/>
      <c r="P651" s="77"/>
      <c r="Q651" s="77"/>
      <c r="R651" s="77"/>
      <c r="S651" s="78"/>
      <c r="T651" s="77"/>
      <c r="U651" s="79"/>
      <c r="V651" s="77"/>
      <c r="W651" s="77"/>
    </row>
    <row r="652" spans="8:23" ht="14.4" x14ac:dyDescent="0.3">
      <c r="H652" s="18"/>
      <c r="I652" s="74"/>
      <c r="J652" s="76"/>
      <c r="K652" s="76"/>
      <c r="L652" s="74"/>
      <c r="M652" s="75"/>
      <c r="N652" s="77"/>
      <c r="O652" s="77"/>
      <c r="P652" s="77"/>
      <c r="Q652" s="77"/>
      <c r="R652" s="77"/>
      <c r="S652" s="78"/>
      <c r="T652" s="77"/>
      <c r="U652" s="79"/>
      <c r="V652" s="77"/>
      <c r="W652" s="77"/>
    </row>
    <row r="653" spans="8:23" ht="14.4" x14ac:dyDescent="0.3">
      <c r="H653" s="18"/>
      <c r="I653" s="74"/>
      <c r="J653" s="76"/>
      <c r="K653" s="76"/>
      <c r="L653" s="74"/>
      <c r="M653" s="75"/>
      <c r="N653" s="80"/>
      <c r="O653" s="77"/>
      <c r="P653" s="77"/>
      <c r="Q653" s="77"/>
      <c r="R653" s="77"/>
      <c r="S653" s="78"/>
      <c r="T653" s="77"/>
      <c r="U653" s="79"/>
      <c r="V653" s="77"/>
      <c r="W653" s="77"/>
    </row>
    <row r="654" spans="8:23" ht="14.4" x14ac:dyDescent="0.3">
      <c r="H654" s="18"/>
      <c r="I654" s="74"/>
      <c r="J654" s="76"/>
      <c r="K654" s="76"/>
      <c r="L654" s="74"/>
      <c r="M654" s="75"/>
      <c r="N654" s="80"/>
      <c r="O654" s="77"/>
      <c r="P654" s="77"/>
      <c r="Q654" s="77"/>
      <c r="R654" s="77"/>
      <c r="S654" s="78"/>
      <c r="T654" s="77"/>
      <c r="U654" s="79"/>
      <c r="V654" s="77"/>
      <c r="W654" s="77"/>
    </row>
    <row r="655" spans="8:23" ht="14.4" x14ac:dyDescent="0.3">
      <c r="H655" s="18"/>
      <c r="I655" s="74"/>
      <c r="J655" s="76"/>
      <c r="K655" s="76"/>
      <c r="L655" s="74"/>
      <c r="M655" s="75"/>
      <c r="N655" s="80"/>
      <c r="O655" s="77"/>
      <c r="P655" s="77"/>
      <c r="Q655" s="77"/>
      <c r="R655" s="77"/>
      <c r="S655" s="78"/>
      <c r="T655" s="77"/>
      <c r="U655" s="79"/>
      <c r="V655" s="77"/>
      <c r="W655" s="77"/>
    </row>
    <row r="656" spans="8:23" ht="14.4" x14ac:dyDescent="0.3">
      <c r="H656" s="18"/>
      <c r="I656" s="74"/>
      <c r="J656" s="76"/>
      <c r="K656" s="76"/>
      <c r="L656" s="74"/>
      <c r="M656" s="75"/>
      <c r="N656" s="77"/>
      <c r="O656" s="77"/>
      <c r="P656" s="77"/>
      <c r="Q656" s="77"/>
      <c r="R656" s="77"/>
      <c r="S656" s="78"/>
      <c r="T656" s="77"/>
      <c r="U656" s="79"/>
      <c r="V656" s="77"/>
      <c r="W656" s="77"/>
    </row>
    <row r="657" spans="8:23" ht="14.4" x14ac:dyDescent="0.3">
      <c r="H657" s="18"/>
      <c r="I657" s="74"/>
      <c r="J657" s="76"/>
      <c r="K657" s="76"/>
      <c r="L657" s="74"/>
      <c r="M657" s="75"/>
      <c r="N657" s="77"/>
      <c r="O657" s="77"/>
      <c r="P657" s="77"/>
      <c r="Q657" s="77"/>
      <c r="R657" s="77"/>
      <c r="S657" s="78"/>
      <c r="T657" s="77"/>
      <c r="U657" s="79"/>
      <c r="V657" s="77"/>
      <c r="W657" s="77"/>
    </row>
    <row r="658" spans="8:23" ht="14.4" x14ac:dyDescent="0.3">
      <c r="H658" s="18"/>
      <c r="I658" s="74"/>
      <c r="J658" s="76"/>
      <c r="K658" s="76"/>
      <c r="L658" s="74"/>
      <c r="M658" s="75"/>
      <c r="N658" s="77"/>
      <c r="O658" s="77"/>
      <c r="P658" s="77"/>
      <c r="Q658" s="77"/>
      <c r="R658" s="77"/>
      <c r="S658" s="78"/>
      <c r="T658" s="77"/>
      <c r="U658" s="79"/>
      <c r="V658" s="77"/>
      <c r="W658" s="77"/>
    </row>
    <row r="659" spans="8:23" ht="14.4" x14ac:dyDescent="0.3">
      <c r="H659" s="18"/>
      <c r="I659" s="74"/>
      <c r="J659" s="76"/>
      <c r="K659" s="76"/>
      <c r="L659" s="74"/>
      <c r="M659" s="75"/>
      <c r="N659" s="77"/>
      <c r="O659" s="77"/>
      <c r="P659" s="77"/>
      <c r="Q659" s="77"/>
      <c r="R659" s="77"/>
      <c r="S659" s="78"/>
      <c r="T659" s="77"/>
      <c r="U659" s="79"/>
      <c r="V659" s="77"/>
      <c r="W659" s="77"/>
    </row>
    <row r="660" spans="8:23" ht="14.4" x14ac:dyDescent="0.3">
      <c r="H660" s="18"/>
      <c r="I660" s="74"/>
      <c r="J660" s="76"/>
      <c r="K660" s="76"/>
      <c r="L660" s="74"/>
      <c r="M660" s="75"/>
      <c r="N660" s="77"/>
      <c r="O660" s="77"/>
      <c r="P660" s="77"/>
      <c r="Q660" s="77"/>
      <c r="R660" s="77"/>
      <c r="S660" s="78"/>
      <c r="T660" s="77"/>
      <c r="U660" s="79"/>
      <c r="V660" s="77"/>
      <c r="W660" s="77"/>
    </row>
    <row r="661" spans="8:23" ht="14.4" x14ac:dyDescent="0.3">
      <c r="H661" s="18"/>
      <c r="I661" s="74"/>
      <c r="J661" s="76"/>
      <c r="K661" s="76"/>
      <c r="L661" s="74"/>
      <c r="M661" s="75"/>
      <c r="N661" s="77"/>
      <c r="O661" s="182"/>
      <c r="P661" s="77"/>
      <c r="Q661" s="77"/>
      <c r="R661" s="77"/>
      <c r="S661" s="78"/>
      <c r="T661" s="77"/>
      <c r="U661" s="79"/>
      <c r="V661" s="77"/>
      <c r="W661" s="77"/>
    </row>
    <row r="662" spans="8:23" ht="14.4" x14ac:dyDescent="0.3">
      <c r="H662" s="18"/>
      <c r="I662" s="74"/>
      <c r="J662" s="76"/>
      <c r="K662" s="76"/>
      <c r="L662" s="74"/>
      <c r="M662" s="75"/>
      <c r="N662" s="80"/>
      <c r="O662" s="182"/>
      <c r="P662" s="77"/>
      <c r="Q662" s="77"/>
      <c r="R662" s="77"/>
      <c r="S662" s="78"/>
      <c r="T662" s="77"/>
      <c r="U662" s="79"/>
      <c r="V662" s="77"/>
      <c r="W662" s="77"/>
    </row>
    <row r="663" spans="8:23" ht="14.4" x14ac:dyDescent="0.3">
      <c r="H663" s="18"/>
      <c r="I663" s="74"/>
      <c r="J663" s="76"/>
      <c r="K663" s="76"/>
      <c r="L663" s="74"/>
      <c r="M663" s="75"/>
      <c r="N663" s="80"/>
      <c r="O663" s="77"/>
      <c r="P663" s="77"/>
      <c r="Q663" s="77"/>
      <c r="R663" s="77"/>
      <c r="S663" s="78"/>
      <c r="T663" s="77"/>
      <c r="U663" s="79"/>
      <c r="V663" s="77"/>
      <c r="W663" s="77"/>
    </row>
    <row r="664" spans="8:23" ht="14.4" x14ac:dyDescent="0.3">
      <c r="H664" s="18"/>
      <c r="I664" s="74"/>
      <c r="J664" s="76"/>
      <c r="K664" s="76"/>
      <c r="L664" s="74"/>
      <c r="M664" s="75"/>
      <c r="N664" s="77"/>
      <c r="O664" s="77"/>
      <c r="P664" s="77"/>
      <c r="Q664" s="77"/>
      <c r="R664" s="77"/>
      <c r="S664" s="78"/>
      <c r="T664" s="77"/>
      <c r="U664" s="79"/>
      <c r="V664" s="77"/>
      <c r="W664" s="77"/>
    </row>
    <row r="665" spans="8:23" ht="14.4" x14ac:dyDescent="0.3">
      <c r="H665" s="18"/>
      <c r="I665" s="74"/>
      <c r="J665" s="76"/>
      <c r="K665" s="76"/>
      <c r="L665" s="74"/>
      <c r="M665" s="75"/>
      <c r="N665" s="77"/>
      <c r="O665" s="77"/>
      <c r="P665" s="77"/>
      <c r="Q665" s="77"/>
      <c r="R665" s="77"/>
      <c r="S665" s="78"/>
      <c r="T665" s="77"/>
      <c r="U665" s="79"/>
      <c r="V665" s="77"/>
      <c r="W665" s="77"/>
    </row>
    <row r="666" spans="8:23" ht="14.4" x14ac:dyDescent="0.3">
      <c r="H666" s="18"/>
      <c r="I666" s="74"/>
      <c r="J666" s="76"/>
      <c r="K666" s="76"/>
      <c r="L666" s="74"/>
      <c r="M666" s="75"/>
      <c r="N666" s="77"/>
      <c r="O666" s="77"/>
      <c r="P666" s="77"/>
      <c r="Q666" s="77"/>
      <c r="R666" s="77"/>
      <c r="S666" s="78"/>
      <c r="T666" s="77"/>
      <c r="U666" s="79"/>
      <c r="V666" s="77"/>
      <c r="W666" s="77"/>
    </row>
    <row r="667" spans="8:23" ht="14.4" x14ac:dyDescent="0.3">
      <c r="H667" s="18"/>
      <c r="I667" s="74"/>
      <c r="J667" s="76"/>
      <c r="K667" s="76"/>
      <c r="L667" s="74"/>
      <c r="M667" s="75"/>
      <c r="N667" s="80"/>
      <c r="O667" s="77"/>
      <c r="P667" s="77"/>
      <c r="Q667" s="77"/>
      <c r="R667" s="77"/>
      <c r="S667" s="78"/>
      <c r="T667" s="77"/>
      <c r="U667" s="79"/>
      <c r="V667" s="77"/>
      <c r="W667" s="77"/>
    </row>
    <row r="668" spans="8:23" ht="14.4" x14ac:dyDescent="0.3">
      <c r="H668" s="18"/>
      <c r="I668" s="74"/>
      <c r="J668" s="76"/>
      <c r="K668" s="76"/>
      <c r="L668" s="74"/>
      <c r="M668" s="75"/>
      <c r="N668" s="77"/>
      <c r="O668" s="77"/>
      <c r="P668" s="77"/>
      <c r="Q668" s="77"/>
      <c r="R668" s="77"/>
      <c r="S668" s="78"/>
      <c r="T668" s="77"/>
      <c r="U668" s="79"/>
      <c r="V668" s="77"/>
      <c r="W668" s="77"/>
    </row>
    <row r="669" spans="8:23" ht="14.4" x14ac:dyDescent="0.3">
      <c r="H669" s="18"/>
      <c r="I669" s="74"/>
      <c r="J669" s="76"/>
      <c r="K669" s="76"/>
      <c r="L669" s="74"/>
      <c r="M669" s="75"/>
      <c r="N669" s="77"/>
      <c r="O669" s="77"/>
      <c r="P669" s="77"/>
      <c r="Q669" s="77"/>
      <c r="R669" s="77"/>
      <c r="S669" s="78"/>
      <c r="T669" s="77"/>
      <c r="U669" s="79"/>
      <c r="V669" s="77"/>
      <c r="W669" s="77"/>
    </row>
    <row r="670" spans="8:23" ht="14.4" x14ac:dyDescent="0.3">
      <c r="H670" s="18"/>
      <c r="I670" s="74"/>
      <c r="J670" s="76"/>
      <c r="K670" s="76"/>
      <c r="L670" s="74"/>
      <c r="M670" s="75"/>
      <c r="N670" s="77"/>
      <c r="O670" s="77"/>
      <c r="P670" s="77"/>
      <c r="Q670" s="77"/>
      <c r="R670" s="77"/>
      <c r="S670" s="78"/>
      <c r="T670" s="77"/>
      <c r="U670" s="79"/>
      <c r="V670" s="77"/>
      <c r="W670" s="77"/>
    </row>
    <row r="671" spans="8:23" ht="14.4" x14ac:dyDescent="0.3">
      <c r="H671" s="18"/>
      <c r="I671" s="74"/>
      <c r="J671" s="76"/>
      <c r="K671" s="76"/>
      <c r="L671" s="74"/>
      <c r="M671" s="75"/>
      <c r="N671" s="77"/>
      <c r="O671" s="77"/>
      <c r="P671" s="77"/>
      <c r="Q671" s="77"/>
      <c r="R671" s="77"/>
      <c r="S671" s="78"/>
      <c r="T671" s="77"/>
      <c r="U671" s="79"/>
      <c r="V671" s="77"/>
      <c r="W671" s="77"/>
    </row>
    <row r="672" spans="8:23" ht="14.4" x14ac:dyDescent="0.3">
      <c r="H672" s="18"/>
      <c r="I672" s="74"/>
      <c r="J672" s="76"/>
      <c r="K672" s="76"/>
      <c r="L672" s="74"/>
      <c r="M672" s="75"/>
      <c r="N672" s="77"/>
      <c r="O672" s="77"/>
      <c r="P672" s="77"/>
      <c r="Q672" s="77"/>
      <c r="R672" s="77"/>
      <c r="S672" s="78"/>
      <c r="T672" s="77"/>
      <c r="U672" s="79"/>
      <c r="V672" s="77"/>
      <c r="W672" s="77"/>
    </row>
    <row r="673" spans="8:23" ht="14.4" x14ac:dyDescent="0.3">
      <c r="H673" s="18"/>
      <c r="I673" s="74"/>
      <c r="J673" s="76"/>
      <c r="K673" s="76"/>
      <c r="L673" s="74"/>
      <c r="M673" s="75"/>
      <c r="N673" s="77"/>
      <c r="O673" s="182"/>
      <c r="P673" s="77"/>
      <c r="Q673" s="77"/>
      <c r="R673" s="77"/>
      <c r="S673" s="78"/>
      <c r="T673" s="77"/>
      <c r="U673" s="79"/>
      <c r="V673" s="77"/>
      <c r="W673" s="77"/>
    </row>
    <row r="674" spans="8:23" ht="14.4" x14ac:dyDescent="0.3">
      <c r="H674" s="18"/>
      <c r="I674" s="74"/>
      <c r="J674" s="76"/>
      <c r="K674" s="76"/>
      <c r="L674" s="74"/>
      <c r="M674" s="75"/>
      <c r="N674" s="77"/>
      <c r="O674" s="77"/>
      <c r="P674" s="77"/>
      <c r="Q674" s="77"/>
      <c r="R674" s="77"/>
      <c r="S674" s="78"/>
      <c r="T674" s="77"/>
      <c r="U674" s="79"/>
      <c r="V674" s="77"/>
      <c r="W674" s="77"/>
    </row>
    <row r="675" spans="8:23" ht="14.4" x14ac:dyDescent="0.3">
      <c r="H675" s="18"/>
      <c r="I675" s="74"/>
      <c r="J675" s="76"/>
      <c r="K675" s="76"/>
      <c r="L675" s="74"/>
      <c r="M675" s="75"/>
      <c r="N675" s="80"/>
      <c r="O675" s="77"/>
      <c r="P675" s="77"/>
      <c r="Q675" s="77"/>
      <c r="R675" s="77"/>
      <c r="S675" s="78"/>
      <c r="T675" s="77"/>
      <c r="U675" s="79"/>
      <c r="V675" s="77"/>
      <c r="W675" s="77"/>
    </row>
    <row r="676" spans="8:23" ht="14.4" x14ac:dyDescent="0.3">
      <c r="H676" s="18"/>
      <c r="I676" s="74"/>
      <c r="J676" s="76"/>
      <c r="K676" s="76"/>
      <c r="L676" s="74"/>
      <c r="M676" s="75"/>
      <c r="N676" s="80"/>
      <c r="O676" s="77"/>
      <c r="P676" s="77"/>
      <c r="Q676" s="77"/>
      <c r="R676" s="77"/>
      <c r="S676" s="78"/>
      <c r="T676" s="77"/>
      <c r="U676" s="79"/>
      <c r="V676" s="77"/>
      <c r="W676" s="77"/>
    </row>
    <row r="677" spans="8:23" ht="14.4" x14ac:dyDescent="0.3">
      <c r="H677" s="18"/>
      <c r="I677" s="74"/>
      <c r="J677" s="76"/>
      <c r="K677" s="76"/>
      <c r="L677" s="74"/>
      <c r="M677" s="75"/>
      <c r="N677" s="80"/>
      <c r="O677" s="77"/>
      <c r="P677" s="77"/>
      <c r="Q677" s="77"/>
      <c r="R677" s="77"/>
      <c r="S677" s="78"/>
      <c r="T677" s="77"/>
      <c r="U677" s="79"/>
      <c r="V677" s="77"/>
      <c r="W677" s="77"/>
    </row>
    <row r="678" spans="8:23" ht="14.4" x14ac:dyDescent="0.3">
      <c r="H678" s="18"/>
      <c r="I678" s="74"/>
      <c r="J678" s="76"/>
      <c r="K678" s="76"/>
      <c r="L678" s="74"/>
      <c r="M678" s="75"/>
      <c r="N678" s="80"/>
      <c r="O678" s="182"/>
      <c r="P678" s="77"/>
      <c r="Q678" s="77"/>
      <c r="R678" s="77"/>
      <c r="S678" s="78"/>
      <c r="T678" s="77"/>
      <c r="U678" s="79"/>
      <c r="V678" s="77"/>
      <c r="W678" s="77"/>
    </row>
    <row r="679" spans="8:23" ht="14.4" x14ac:dyDescent="0.3">
      <c r="H679" s="18"/>
      <c r="I679" s="74"/>
      <c r="J679" s="76"/>
      <c r="K679" s="76"/>
      <c r="L679" s="74"/>
      <c r="M679" s="75"/>
      <c r="N679" s="80"/>
      <c r="O679" s="77"/>
      <c r="P679" s="182"/>
      <c r="Q679" s="77"/>
      <c r="R679" s="77"/>
      <c r="S679" s="78"/>
      <c r="T679" s="77"/>
      <c r="U679" s="79"/>
      <c r="V679" s="77"/>
      <c r="W679" s="77"/>
    </row>
    <row r="680" spans="8:23" ht="14.4" x14ac:dyDescent="0.3">
      <c r="H680" s="18"/>
      <c r="I680" s="74"/>
      <c r="J680" s="76"/>
      <c r="K680" s="76"/>
      <c r="L680" s="74"/>
      <c r="M680" s="75"/>
      <c r="N680" s="80"/>
      <c r="O680" s="77"/>
      <c r="P680" s="77"/>
      <c r="Q680" s="77"/>
      <c r="R680" s="77"/>
      <c r="S680" s="78"/>
      <c r="T680" s="77"/>
      <c r="U680" s="79"/>
      <c r="V680" s="77"/>
      <c r="W680" s="77"/>
    </row>
    <row r="681" spans="8:23" ht="14.4" x14ac:dyDescent="0.3">
      <c r="H681" s="18"/>
      <c r="I681" s="74"/>
      <c r="J681" s="76"/>
      <c r="K681" s="76"/>
      <c r="L681" s="74"/>
      <c r="M681" s="75"/>
      <c r="N681" s="80"/>
      <c r="O681" s="77"/>
      <c r="P681" s="77"/>
      <c r="Q681" s="77"/>
      <c r="R681" s="77"/>
      <c r="S681" s="78"/>
      <c r="T681" s="77"/>
      <c r="U681" s="79"/>
      <c r="V681" s="77"/>
      <c r="W681" s="77"/>
    </row>
    <row r="682" spans="8:23" ht="14.4" x14ac:dyDescent="0.3">
      <c r="H682" s="18"/>
      <c r="I682" s="74"/>
      <c r="J682" s="76"/>
      <c r="K682" s="76"/>
      <c r="L682" s="74"/>
      <c r="M682" s="75"/>
      <c r="N682" s="80"/>
      <c r="O682" s="80"/>
      <c r="P682" s="77"/>
      <c r="Q682" s="77"/>
      <c r="R682" s="77"/>
      <c r="S682" s="78"/>
      <c r="T682" s="77"/>
      <c r="U682" s="79"/>
      <c r="V682" s="77"/>
      <c r="W682" s="77"/>
    </row>
    <row r="683" spans="8:23" ht="14.4" x14ac:dyDescent="0.3">
      <c r="H683" s="18"/>
      <c r="I683" s="74"/>
      <c r="J683" s="76"/>
      <c r="K683" s="76"/>
      <c r="L683" s="74"/>
      <c r="M683" s="75"/>
      <c r="N683" s="77"/>
      <c r="O683" s="77"/>
      <c r="P683" s="77"/>
      <c r="Q683" s="77"/>
      <c r="R683" s="77"/>
      <c r="S683" s="78"/>
      <c r="T683" s="77"/>
      <c r="U683" s="79"/>
      <c r="V683" s="77"/>
      <c r="W683" s="77"/>
    </row>
    <row r="684" spans="8:23" ht="14.4" x14ac:dyDescent="0.3">
      <c r="H684" s="18"/>
      <c r="I684" s="74"/>
      <c r="J684" s="76"/>
      <c r="K684" s="76"/>
      <c r="L684" s="74"/>
      <c r="M684" s="75"/>
      <c r="N684" s="77"/>
      <c r="O684" s="77"/>
      <c r="P684" s="77"/>
      <c r="Q684" s="77"/>
      <c r="R684" s="77"/>
      <c r="S684" s="78"/>
      <c r="T684" s="77"/>
      <c r="U684" s="79"/>
      <c r="V684" s="77"/>
      <c r="W684" s="77"/>
    </row>
    <row r="685" spans="8:23" ht="14.4" x14ac:dyDescent="0.3">
      <c r="H685" s="18"/>
      <c r="I685" s="74"/>
      <c r="J685" s="81"/>
      <c r="K685" s="76"/>
      <c r="L685" s="74"/>
      <c r="M685" s="75"/>
      <c r="N685" s="77"/>
      <c r="O685" s="77"/>
      <c r="P685" s="77"/>
      <c r="Q685" s="77"/>
      <c r="R685" s="77"/>
      <c r="S685" s="78"/>
      <c r="T685" s="77"/>
      <c r="U685" s="79"/>
      <c r="V685" s="77"/>
      <c r="W685" s="77"/>
    </row>
    <row r="686" spans="8:23" ht="14.4" x14ac:dyDescent="0.3">
      <c r="H686" s="18"/>
      <c r="I686" s="74"/>
      <c r="J686" s="76"/>
      <c r="K686" s="85"/>
      <c r="L686" s="74"/>
      <c r="M686" s="75"/>
      <c r="N686" s="80"/>
      <c r="O686" s="77"/>
      <c r="P686" s="77"/>
      <c r="Q686" s="77"/>
      <c r="R686" s="77"/>
      <c r="S686" s="78"/>
      <c r="T686" s="77"/>
      <c r="U686" s="79"/>
      <c r="V686" s="77"/>
      <c r="W686" s="77"/>
    </row>
    <row r="687" spans="8:23" ht="14.4" x14ac:dyDescent="0.3">
      <c r="H687" s="18"/>
      <c r="I687" s="74"/>
      <c r="J687" s="76"/>
      <c r="K687" s="76"/>
      <c r="L687" s="74"/>
      <c r="M687" s="75"/>
      <c r="N687" s="80"/>
      <c r="O687" s="179"/>
      <c r="P687" s="77"/>
      <c r="Q687" s="77"/>
      <c r="R687" s="77"/>
      <c r="S687" s="78"/>
      <c r="T687" s="77"/>
      <c r="U687" s="79"/>
      <c r="V687" s="77"/>
      <c r="W687" s="77"/>
    </row>
    <row r="688" spans="8:23" ht="14.4" x14ac:dyDescent="0.3">
      <c r="H688" s="18"/>
      <c r="I688" s="74"/>
      <c r="J688" s="76"/>
      <c r="K688" s="76"/>
      <c r="L688" s="74"/>
      <c r="M688" s="75"/>
      <c r="N688" s="77"/>
      <c r="O688" s="182"/>
      <c r="P688" s="77"/>
      <c r="Q688" s="77"/>
      <c r="R688" s="77"/>
      <c r="S688" s="78"/>
      <c r="T688" s="77"/>
      <c r="U688" s="79"/>
      <c r="V688" s="77"/>
      <c r="W688" s="77"/>
    </row>
    <row r="689" spans="8:23" ht="14.4" x14ac:dyDescent="0.3">
      <c r="H689" s="18"/>
      <c r="I689" s="74"/>
      <c r="J689" s="76"/>
      <c r="K689" s="76"/>
      <c r="L689" s="74"/>
      <c r="M689" s="75"/>
      <c r="N689" s="77"/>
      <c r="O689" s="77"/>
      <c r="P689" s="77"/>
      <c r="Q689" s="77"/>
      <c r="R689" s="77"/>
      <c r="S689" s="78"/>
      <c r="T689" s="77"/>
      <c r="U689" s="79"/>
      <c r="V689" s="77"/>
      <c r="W689" s="77"/>
    </row>
    <row r="690" spans="8:23" ht="14.4" x14ac:dyDescent="0.3">
      <c r="H690" s="18"/>
      <c r="I690" s="74"/>
      <c r="J690" s="76"/>
      <c r="K690" s="76"/>
      <c r="L690" s="74"/>
      <c r="M690" s="75"/>
      <c r="N690" s="77"/>
      <c r="O690" s="77"/>
      <c r="P690" s="77"/>
      <c r="Q690" s="77"/>
      <c r="R690" s="77"/>
      <c r="S690" s="78"/>
      <c r="T690" s="77"/>
      <c r="U690" s="79"/>
      <c r="V690" s="77"/>
      <c r="W690" s="77"/>
    </row>
    <row r="691" spans="8:23" ht="14.4" x14ac:dyDescent="0.3">
      <c r="H691" s="18"/>
      <c r="I691" s="74"/>
      <c r="J691" s="76"/>
      <c r="K691" s="76"/>
      <c r="L691" s="74"/>
      <c r="M691" s="75"/>
      <c r="N691" s="77"/>
      <c r="O691" s="77"/>
      <c r="P691" s="77"/>
      <c r="Q691" s="77"/>
      <c r="R691" s="77"/>
      <c r="S691" s="78"/>
      <c r="T691" s="77"/>
      <c r="U691" s="79"/>
      <c r="V691" s="77"/>
      <c r="W691" s="77"/>
    </row>
    <row r="692" spans="8:23" ht="14.4" x14ac:dyDescent="0.3">
      <c r="H692" s="18"/>
      <c r="I692" s="74"/>
      <c r="J692" s="76"/>
      <c r="K692" s="76"/>
      <c r="L692" s="74"/>
      <c r="M692" s="75"/>
      <c r="N692" s="77"/>
      <c r="O692" s="182"/>
      <c r="P692" s="77"/>
      <c r="Q692" s="77"/>
      <c r="R692" s="77"/>
      <c r="S692" s="78"/>
      <c r="T692" s="77"/>
      <c r="U692" s="79"/>
      <c r="V692" s="77"/>
      <c r="W692" s="77"/>
    </row>
    <row r="693" spans="8:23" ht="14.4" x14ac:dyDescent="0.3">
      <c r="H693" s="18"/>
      <c r="I693" s="74"/>
      <c r="J693" s="76"/>
      <c r="K693" s="76"/>
      <c r="L693" s="74"/>
      <c r="M693" s="75"/>
      <c r="N693" s="80"/>
      <c r="O693" s="77"/>
      <c r="P693" s="77"/>
      <c r="Q693" s="77"/>
      <c r="R693" s="77"/>
      <c r="S693" s="78"/>
      <c r="T693" s="77"/>
      <c r="U693" s="79"/>
      <c r="V693" s="77"/>
      <c r="W693" s="77"/>
    </row>
    <row r="694" spans="8:23" ht="14.4" x14ac:dyDescent="0.3">
      <c r="H694" s="18"/>
      <c r="I694" s="74"/>
      <c r="J694" s="76"/>
      <c r="K694" s="76"/>
      <c r="L694" s="74"/>
      <c r="M694" s="75"/>
      <c r="N694" s="80"/>
      <c r="O694" s="77"/>
      <c r="P694" s="77"/>
      <c r="Q694" s="77"/>
      <c r="R694" s="77"/>
      <c r="S694" s="78"/>
      <c r="T694" s="77"/>
      <c r="U694" s="79"/>
      <c r="V694" s="77"/>
      <c r="W694" s="77"/>
    </row>
    <row r="695" spans="8:23" ht="14.4" x14ac:dyDescent="0.3">
      <c r="H695" s="18"/>
      <c r="I695" s="74"/>
      <c r="J695" s="76"/>
      <c r="K695" s="76"/>
      <c r="L695" s="74"/>
      <c r="M695" s="75"/>
      <c r="N695" s="80"/>
      <c r="O695" s="77"/>
      <c r="P695" s="77"/>
      <c r="Q695" s="77"/>
      <c r="R695" s="77"/>
      <c r="S695" s="78"/>
      <c r="T695" s="77"/>
      <c r="U695" s="79"/>
      <c r="V695" s="77"/>
      <c r="W695" s="77"/>
    </row>
    <row r="696" spans="8:23" ht="14.4" x14ac:dyDescent="0.3">
      <c r="H696" s="18"/>
      <c r="I696" s="74"/>
      <c r="J696" s="76"/>
      <c r="K696" s="76"/>
      <c r="L696" s="74"/>
      <c r="M696" s="75"/>
      <c r="N696" s="80"/>
      <c r="O696" s="77"/>
      <c r="P696" s="77"/>
      <c r="Q696" s="77"/>
      <c r="R696" s="77"/>
      <c r="S696" s="78"/>
      <c r="T696" s="77"/>
      <c r="U696" s="79"/>
      <c r="V696" s="77"/>
      <c r="W696" s="77"/>
    </row>
    <row r="697" spans="8:23" ht="14.4" x14ac:dyDescent="0.3">
      <c r="H697" s="18"/>
      <c r="I697" s="74"/>
      <c r="J697" s="76"/>
      <c r="K697" s="76"/>
      <c r="L697" s="74"/>
      <c r="M697" s="75"/>
      <c r="N697" s="80"/>
      <c r="O697" s="77"/>
      <c r="P697" s="77"/>
      <c r="Q697" s="77"/>
      <c r="R697" s="77"/>
      <c r="S697" s="78"/>
      <c r="T697" s="77"/>
      <c r="U697" s="79"/>
      <c r="V697" s="77"/>
      <c r="W697" s="77"/>
    </row>
    <row r="698" spans="8:23" ht="14.4" x14ac:dyDescent="0.3">
      <c r="H698" s="18"/>
      <c r="I698" s="74"/>
      <c r="J698" s="76"/>
      <c r="K698" s="76"/>
      <c r="L698" s="74"/>
      <c r="M698" s="75"/>
      <c r="N698" s="80"/>
      <c r="O698" s="182"/>
      <c r="P698" s="77"/>
      <c r="Q698" s="77"/>
      <c r="R698" s="77"/>
      <c r="S698" s="78"/>
      <c r="T698" s="77"/>
      <c r="U698" s="79"/>
      <c r="V698" s="77"/>
      <c r="W698" s="77"/>
    </row>
    <row r="699" spans="8:23" ht="14.4" x14ac:dyDescent="0.3">
      <c r="H699" s="18"/>
      <c r="I699" s="74"/>
      <c r="J699" s="81"/>
      <c r="K699" s="76"/>
      <c r="L699" s="74"/>
      <c r="M699" s="75"/>
      <c r="N699" s="80"/>
      <c r="O699" s="179"/>
      <c r="P699" s="80"/>
      <c r="Q699" s="77"/>
      <c r="R699" s="77"/>
      <c r="S699" s="78"/>
      <c r="T699" s="77"/>
      <c r="U699" s="79"/>
      <c r="V699" s="77"/>
      <c r="W699" s="77"/>
    </row>
    <row r="700" spans="8:23" ht="14.4" x14ac:dyDescent="0.3">
      <c r="H700" s="18"/>
      <c r="I700" s="74"/>
      <c r="J700" s="76"/>
      <c r="K700" s="76"/>
      <c r="L700" s="74"/>
      <c r="M700" s="75"/>
      <c r="N700" s="80"/>
      <c r="O700" s="77"/>
      <c r="P700" s="77"/>
      <c r="Q700" s="77"/>
      <c r="R700" s="77"/>
      <c r="S700" s="78"/>
      <c r="T700" s="77"/>
      <c r="U700" s="79"/>
      <c r="V700" s="77"/>
      <c r="W700" s="77"/>
    </row>
    <row r="701" spans="8:23" ht="14.4" x14ac:dyDescent="0.3">
      <c r="H701" s="18"/>
      <c r="I701" s="74"/>
      <c r="J701" s="76"/>
      <c r="K701" s="76"/>
      <c r="L701" s="74"/>
      <c r="M701" s="75"/>
      <c r="N701" s="80"/>
      <c r="O701" s="77"/>
      <c r="P701" s="77"/>
      <c r="Q701" s="77"/>
      <c r="R701" s="77"/>
      <c r="S701" s="78"/>
      <c r="T701" s="77"/>
      <c r="U701" s="79"/>
      <c r="V701" s="77"/>
      <c r="W701" s="77"/>
    </row>
    <row r="702" spans="8:23" ht="14.4" x14ac:dyDescent="0.3">
      <c r="H702" s="18"/>
      <c r="I702" s="74"/>
      <c r="J702" s="76"/>
      <c r="K702" s="76"/>
      <c r="L702" s="74"/>
      <c r="M702" s="75"/>
      <c r="N702" s="77"/>
      <c r="O702" s="77"/>
      <c r="P702" s="77"/>
      <c r="Q702" s="77"/>
      <c r="R702" s="77"/>
      <c r="S702" s="78"/>
      <c r="T702" s="77"/>
      <c r="U702" s="79"/>
      <c r="V702" s="77"/>
      <c r="W702" s="77"/>
    </row>
    <row r="703" spans="8:23" ht="14.4" x14ac:dyDescent="0.3">
      <c r="H703" s="18"/>
      <c r="I703" s="74"/>
      <c r="J703" s="81"/>
      <c r="K703" s="76"/>
      <c r="L703" s="74"/>
      <c r="M703" s="75"/>
      <c r="N703" s="77"/>
      <c r="O703" s="181"/>
      <c r="P703" s="77"/>
      <c r="Q703" s="77"/>
      <c r="R703" s="77"/>
      <c r="S703" s="78"/>
      <c r="T703" s="77"/>
      <c r="U703" s="79"/>
      <c r="V703" s="77"/>
      <c r="W703" s="77"/>
    </row>
    <row r="704" spans="8:23" ht="14.4" x14ac:dyDescent="0.3">
      <c r="H704" s="18"/>
      <c r="I704" s="74"/>
      <c r="J704" s="81"/>
      <c r="K704" s="76"/>
      <c r="L704" s="74"/>
      <c r="M704" s="75"/>
      <c r="N704" s="80"/>
      <c r="O704" s="182"/>
      <c r="P704" s="77"/>
      <c r="Q704" s="77"/>
      <c r="R704" s="77"/>
      <c r="S704" s="78"/>
      <c r="T704" s="77"/>
      <c r="U704" s="79"/>
      <c r="V704" s="77"/>
      <c r="W704" s="77"/>
    </row>
    <row r="705" spans="8:23" ht="14.4" x14ac:dyDescent="0.3">
      <c r="H705" s="18"/>
      <c r="I705" s="74"/>
      <c r="J705" s="76"/>
      <c r="K705" s="81"/>
      <c r="L705" s="74"/>
      <c r="M705" s="75"/>
      <c r="N705" s="80"/>
      <c r="O705" s="77"/>
      <c r="P705" s="77"/>
      <c r="Q705" s="77"/>
      <c r="R705" s="77"/>
      <c r="S705" s="78"/>
      <c r="T705" s="77"/>
      <c r="U705" s="79"/>
      <c r="V705" s="77"/>
      <c r="W705" s="77"/>
    </row>
    <row r="706" spans="8:23" ht="14.4" x14ac:dyDescent="0.3">
      <c r="H706" s="18"/>
      <c r="I706" s="74"/>
      <c r="J706" s="76"/>
      <c r="K706" s="81"/>
      <c r="L706" s="74"/>
      <c r="M706" s="75"/>
      <c r="N706" s="80"/>
      <c r="O706" s="77"/>
      <c r="P706" s="77"/>
      <c r="Q706" s="77"/>
      <c r="R706" s="77"/>
      <c r="S706" s="78"/>
      <c r="T706" s="77"/>
      <c r="U706" s="79"/>
      <c r="V706" s="77"/>
      <c r="W706" s="77"/>
    </row>
    <row r="707" spans="8:23" ht="14.4" x14ac:dyDescent="0.3">
      <c r="H707" s="18"/>
      <c r="I707" s="74"/>
      <c r="J707" s="76"/>
      <c r="K707" s="76"/>
      <c r="L707" s="74"/>
      <c r="M707" s="75"/>
      <c r="N707" s="80"/>
      <c r="O707" s="77"/>
      <c r="P707" s="77"/>
      <c r="Q707" s="77"/>
      <c r="R707" s="77"/>
      <c r="S707" s="78"/>
      <c r="T707" s="77"/>
      <c r="U707" s="79"/>
      <c r="V707" s="77"/>
      <c r="W707" s="77"/>
    </row>
    <row r="708" spans="8:23" ht="14.4" x14ac:dyDescent="0.3">
      <c r="H708" s="18"/>
      <c r="I708" s="74"/>
      <c r="J708" s="76"/>
      <c r="K708" s="76"/>
      <c r="L708" s="74"/>
      <c r="M708" s="75"/>
      <c r="N708" s="80"/>
      <c r="O708" s="77"/>
      <c r="P708" s="77"/>
      <c r="Q708" s="77"/>
      <c r="R708" s="77"/>
      <c r="S708" s="78"/>
      <c r="T708" s="77"/>
      <c r="U708" s="79"/>
      <c r="V708" s="77"/>
      <c r="W708" s="77"/>
    </row>
    <row r="709" spans="8:23" ht="14.4" x14ac:dyDescent="0.3">
      <c r="H709" s="18"/>
      <c r="I709" s="74"/>
      <c r="J709" s="76"/>
      <c r="K709" s="76"/>
      <c r="L709" s="74"/>
      <c r="M709" s="75"/>
      <c r="N709" s="80"/>
      <c r="O709" s="77"/>
      <c r="P709" s="77"/>
      <c r="Q709" s="77"/>
      <c r="R709" s="77"/>
      <c r="S709" s="78"/>
      <c r="T709" s="77"/>
      <c r="U709" s="79"/>
      <c r="V709" s="77"/>
      <c r="W709" s="77"/>
    </row>
    <row r="710" spans="8:23" ht="14.4" x14ac:dyDescent="0.3">
      <c r="H710" s="18"/>
      <c r="I710" s="74"/>
      <c r="J710" s="76"/>
      <c r="K710" s="76"/>
      <c r="L710" s="74"/>
      <c r="M710" s="75"/>
      <c r="N710" s="77"/>
      <c r="O710" s="77"/>
      <c r="P710" s="77"/>
      <c r="Q710" s="77"/>
      <c r="R710" s="77"/>
      <c r="S710" s="78"/>
      <c r="T710" s="77"/>
      <c r="U710" s="79"/>
      <c r="V710" s="77"/>
      <c r="W710" s="77"/>
    </row>
    <row r="711" spans="8:23" ht="14.4" x14ac:dyDescent="0.3">
      <c r="H711" s="18"/>
      <c r="I711" s="74"/>
      <c r="J711" s="81"/>
      <c r="K711" s="76"/>
      <c r="L711" s="74"/>
      <c r="M711" s="75"/>
      <c r="N711" s="80"/>
      <c r="O711" s="77"/>
      <c r="P711" s="77"/>
      <c r="Q711" s="77"/>
      <c r="R711" s="77"/>
      <c r="S711" s="78"/>
      <c r="T711" s="77"/>
      <c r="U711" s="79"/>
      <c r="V711" s="77"/>
      <c r="W711" s="77"/>
    </row>
    <row r="712" spans="8:23" ht="14.4" x14ac:dyDescent="0.3">
      <c r="H712" s="18"/>
      <c r="I712" s="74"/>
      <c r="J712" s="76"/>
      <c r="K712" s="76"/>
      <c r="L712" s="74"/>
      <c r="M712" s="75"/>
      <c r="N712" s="80"/>
      <c r="O712" s="77"/>
      <c r="P712" s="77"/>
      <c r="Q712" s="77"/>
      <c r="R712" s="77"/>
      <c r="S712" s="78"/>
      <c r="T712" s="77"/>
      <c r="U712" s="79"/>
      <c r="V712" s="77"/>
      <c r="W712" s="77"/>
    </row>
    <row r="713" spans="8:23" ht="14.4" x14ac:dyDescent="0.3">
      <c r="H713" s="18"/>
      <c r="I713" s="74"/>
      <c r="J713" s="76"/>
      <c r="K713" s="76"/>
      <c r="L713" s="74"/>
      <c r="M713" s="75"/>
      <c r="N713" s="77"/>
      <c r="O713" s="77"/>
      <c r="P713" s="77"/>
      <c r="Q713" s="77"/>
      <c r="R713" s="77"/>
      <c r="S713" s="78"/>
      <c r="T713" s="77"/>
      <c r="U713" s="79"/>
      <c r="V713" s="77"/>
      <c r="W713" s="77"/>
    </row>
    <row r="714" spans="8:23" ht="14.4" x14ac:dyDescent="0.3">
      <c r="H714" s="18"/>
      <c r="I714" s="74"/>
      <c r="J714" s="76"/>
      <c r="K714" s="76"/>
      <c r="L714" s="74"/>
      <c r="M714" s="75"/>
      <c r="N714" s="80"/>
      <c r="O714" s="77"/>
      <c r="P714" s="77"/>
      <c r="Q714" s="77"/>
      <c r="R714" s="77"/>
      <c r="S714" s="78"/>
      <c r="T714" s="77"/>
      <c r="U714" s="79"/>
      <c r="V714" s="83"/>
      <c r="W714" s="83"/>
    </row>
    <row r="715" spans="8:23" ht="14.4" x14ac:dyDescent="0.3">
      <c r="H715" s="18"/>
      <c r="I715" s="74"/>
      <c r="J715" s="76"/>
      <c r="K715" s="76"/>
      <c r="L715" s="74"/>
      <c r="M715" s="75"/>
      <c r="N715" s="80"/>
      <c r="O715" s="77"/>
      <c r="P715" s="77"/>
      <c r="Q715" s="77"/>
      <c r="R715" s="77"/>
      <c r="S715" s="78"/>
      <c r="T715" s="77"/>
      <c r="U715" s="79"/>
      <c r="V715" s="83"/>
      <c r="W715" s="83"/>
    </row>
    <row r="716" spans="8:23" ht="14.4" x14ac:dyDescent="0.3">
      <c r="H716" s="18"/>
      <c r="I716" s="74"/>
      <c r="J716" s="76"/>
      <c r="K716" s="76"/>
      <c r="L716" s="74"/>
      <c r="M716" s="75"/>
      <c r="N716" s="80"/>
      <c r="O716" s="182"/>
      <c r="P716" s="77"/>
      <c r="Q716" s="77"/>
      <c r="R716" s="77"/>
      <c r="S716" s="78"/>
      <c r="T716" s="77"/>
      <c r="U716" s="79"/>
      <c r="V716" s="83"/>
      <c r="W716" s="83"/>
    </row>
    <row r="717" spans="8:23" ht="14.4" x14ac:dyDescent="0.3">
      <c r="H717" s="18"/>
      <c r="I717" s="74"/>
      <c r="J717" s="76"/>
      <c r="K717" s="76"/>
      <c r="L717" s="74"/>
      <c r="M717" s="75"/>
      <c r="N717" s="80"/>
      <c r="O717" s="179"/>
      <c r="P717" s="77"/>
      <c r="Q717" s="77"/>
      <c r="R717" s="77"/>
      <c r="S717" s="78"/>
      <c r="T717" s="77"/>
      <c r="U717" s="79"/>
      <c r="V717" s="83"/>
      <c r="W717" s="83"/>
    </row>
    <row r="718" spans="8:23" ht="14.4" x14ac:dyDescent="0.3">
      <c r="H718" s="18"/>
      <c r="I718" s="74"/>
      <c r="J718" s="76"/>
      <c r="K718" s="76"/>
      <c r="L718" s="74"/>
      <c r="M718" s="75"/>
      <c r="N718" s="80"/>
      <c r="O718" s="77"/>
      <c r="P718" s="80"/>
      <c r="Q718" s="77"/>
      <c r="R718" s="77"/>
      <c r="S718" s="78"/>
      <c r="T718" s="77"/>
      <c r="U718" s="79"/>
      <c r="V718" s="83"/>
      <c r="W718" s="83"/>
    </row>
    <row r="719" spans="8:23" ht="14.4" x14ac:dyDescent="0.3">
      <c r="H719" s="18"/>
      <c r="I719" s="74"/>
      <c r="J719" s="82"/>
      <c r="K719" s="76"/>
      <c r="L719" s="74"/>
      <c r="M719" s="75"/>
      <c r="N719" s="80"/>
      <c r="O719" s="77"/>
      <c r="P719" s="77"/>
      <c r="Q719" s="77"/>
      <c r="R719" s="77"/>
      <c r="S719" s="78"/>
      <c r="T719" s="77"/>
      <c r="U719" s="79"/>
      <c r="V719" s="83"/>
      <c r="W719" s="83"/>
    </row>
    <row r="720" spans="8:23" ht="14.4" x14ac:dyDescent="0.3">
      <c r="H720" s="18"/>
      <c r="I720" s="74"/>
      <c r="J720" s="76"/>
      <c r="K720" s="76"/>
      <c r="L720" s="74"/>
      <c r="M720" s="75"/>
      <c r="N720" s="77"/>
      <c r="O720" s="77"/>
      <c r="P720" s="77"/>
      <c r="Q720" s="77"/>
      <c r="R720" s="77"/>
      <c r="S720" s="78"/>
      <c r="T720" s="77"/>
      <c r="U720" s="79"/>
      <c r="V720" s="83"/>
      <c r="W720" s="83"/>
    </row>
    <row r="721" spans="8:23" ht="14.4" x14ac:dyDescent="0.3">
      <c r="H721" s="18"/>
      <c r="I721" s="74"/>
      <c r="J721" s="76"/>
      <c r="K721" s="76"/>
      <c r="L721" s="74"/>
      <c r="M721" s="75"/>
      <c r="N721" s="77"/>
      <c r="O721" s="77"/>
      <c r="P721" s="77"/>
      <c r="Q721" s="77"/>
      <c r="R721" s="77"/>
      <c r="S721" s="78"/>
      <c r="T721" s="77"/>
      <c r="U721" s="79"/>
      <c r="V721" s="83"/>
      <c r="W721" s="83"/>
    </row>
    <row r="722" spans="8:23" ht="14.4" x14ac:dyDescent="0.3">
      <c r="H722" s="18"/>
      <c r="I722" s="74"/>
      <c r="J722" s="76"/>
      <c r="K722" s="81"/>
      <c r="L722" s="74"/>
      <c r="M722" s="75"/>
      <c r="N722" s="80"/>
      <c r="O722" s="77"/>
      <c r="P722" s="80"/>
      <c r="Q722" s="77"/>
      <c r="R722" s="77"/>
      <c r="S722" s="78"/>
      <c r="T722" s="77"/>
      <c r="U722" s="79"/>
      <c r="V722" s="83"/>
      <c r="W722" s="83"/>
    </row>
    <row r="723" spans="8:23" ht="14.4" x14ac:dyDescent="0.3">
      <c r="H723" s="18"/>
      <c r="I723" s="74"/>
      <c r="J723" s="76"/>
      <c r="K723" s="76"/>
      <c r="L723" s="74"/>
      <c r="M723" s="75"/>
      <c r="N723" s="80"/>
      <c r="O723" s="77"/>
      <c r="P723" s="77"/>
      <c r="Q723" s="77"/>
      <c r="R723" s="77"/>
      <c r="S723" s="78"/>
      <c r="T723" s="77"/>
      <c r="U723" s="79"/>
      <c r="V723" s="83"/>
      <c r="W723" s="83"/>
    </row>
    <row r="724" spans="8:23" ht="14.4" x14ac:dyDescent="0.3">
      <c r="H724" s="18"/>
      <c r="I724" s="74"/>
      <c r="J724" s="76"/>
      <c r="K724" s="76"/>
      <c r="L724" s="74"/>
      <c r="M724" s="75"/>
      <c r="N724" s="80"/>
      <c r="O724" s="77"/>
      <c r="P724" s="77"/>
      <c r="Q724" s="77"/>
      <c r="R724" s="77"/>
      <c r="S724" s="78"/>
      <c r="T724" s="77"/>
      <c r="U724" s="79"/>
      <c r="V724" s="83"/>
      <c r="W724" s="83"/>
    </row>
    <row r="725" spans="8:23" ht="14.4" x14ac:dyDescent="0.3">
      <c r="H725" s="18"/>
      <c r="I725" s="74"/>
      <c r="J725" s="76"/>
      <c r="K725" s="76"/>
      <c r="L725" s="74"/>
      <c r="M725" s="75"/>
      <c r="N725" s="80"/>
      <c r="O725" s="77"/>
      <c r="P725" s="80"/>
      <c r="Q725" s="77"/>
      <c r="R725" s="77"/>
      <c r="S725" s="78"/>
      <c r="T725" s="77"/>
      <c r="U725" s="79"/>
      <c r="V725" s="83"/>
      <c r="W725" s="83"/>
    </row>
    <row r="726" spans="8:23" ht="14.4" x14ac:dyDescent="0.3">
      <c r="H726" s="18"/>
      <c r="I726" s="74"/>
      <c r="J726" s="76"/>
      <c r="K726" s="76"/>
      <c r="L726" s="74"/>
      <c r="M726" s="75"/>
      <c r="N726" s="80"/>
      <c r="O726" s="77"/>
      <c r="P726" s="80"/>
      <c r="Q726" s="77"/>
      <c r="R726" s="77"/>
      <c r="S726" s="78"/>
      <c r="T726" s="77"/>
      <c r="U726" s="79"/>
      <c r="V726" s="83"/>
      <c r="W726" s="83"/>
    </row>
    <row r="727" spans="8:23" ht="14.4" x14ac:dyDescent="0.3">
      <c r="H727" s="18"/>
      <c r="I727" s="74"/>
      <c r="J727" s="76"/>
      <c r="K727" s="76"/>
      <c r="L727" s="74"/>
      <c r="M727" s="75"/>
      <c r="N727" s="80"/>
      <c r="O727" s="77"/>
      <c r="P727" s="77"/>
      <c r="Q727" s="77"/>
      <c r="R727" s="77"/>
      <c r="S727" s="78"/>
      <c r="T727" s="77"/>
      <c r="U727" s="79"/>
      <c r="V727" s="83"/>
      <c r="W727" s="83"/>
    </row>
    <row r="728" spans="8:23" ht="14.4" x14ac:dyDescent="0.3">
      <c r="H728" s="18"/>
      <c r="I728" s="74"/>
      <c r="J728" s="76"/>
      <c r="K728" s="76"/>
      <c r="L728" s="74"/>
      <c r="M728" s="75"/>
      <c r="N728" s="80"/>
      <c r="O728" s="77"/>
      <c r="P728" s="77"/>
      <c r="Q728" s="77"/>
      <c r="R728" s="77"/>
      <c r="S728" s="78"/>
      <c r="T728" s="77"/>
      <c r="U728" s="79"/>
      <c r="V728" s="83"/>
      <c r="W728" s="83"/>
    </row>
    <row r="729" spans="8:23" ht="14.4" x14ac:dyDescent="0.3">
      <c r="H729" s="18"/>
      <c r="I729" s="74"/>
      <c r="J729" s="81"/>
      <c r="K729" s="81"/>
      <c r="L729" s="74"/>
      <c r="M729" s="75"/>
      <c r="N729" s="80"/>
      <c r="O729" s="77"/>
      <c r="P729" s="77"/>
      <c r="Q729" s="77"/>
      <c r="R729" s="77"/>
      <c r="S729" s="78"/>
      <c r="T729" s="77"/>
      <c r="U729" s="79"/>
      <c r="V729" s="83"/>
      <c r="W729" s="83"/>
    </row>
    <row r="730" spans="8:23" ht="14.4" x14ac:dyDescent="0.3">
      <c r="H730" s="18"/>
      <c r="I730" s="74"/>
      <c r="J730" s="81"/>
      <c r="K730" s="81"/>
      <c r="L730" s="74"/>
      <c r="M730" s="75"/>
      <c r="N730" s="80"/>
      <c r="O730" s="77"/>
      <c r="P730" s="77"/>
      <c r="Q730" s="77"/>
      <c r="R730" s="77"/>
      <c r="S730" s="78"/>
      <c r="T730" s="77"/>
      <c r="U730" s="79"/>
      <c r="V730" s="83"/>
      <c r="W730" s="83"/>
    </row>
    <row r="731" spans="8:23" ht="14.4" x14ac:dyDescent="0.3">
      <c r="H731" s="18"/>
      <c r="I731" s="74"/>
      <c r="J731" s="81"/>
      <c r="K731" s="81"/>
      <c r="L731" s="74"/>
      <c r="M731" s="75"/>
      <c r="N731" s="80"/>
      <c r="O731" s="77"/>
      <c r="P731" s="77"/>
      <c r="Q731" s="77"/>
      <c r="R731" s="77"/>
      <c r="S731" s="78"/>
      <c r="T731" s="77"/>
      <c r="U731" s="79"/>
      <c r="V731" s="83"/>
      <c r="W731" s="83"/>
    </row>
    <row r="732" spans="8:23" ht="14.4" x14ac:dyDescent="0.3">
      <c r="H732" s="18"/>
      <c r="I732" s="74"/>
      <c r="J732" s="81"/>
      <c r="K732" s="81"/>
      <c r="L732" s="74"/>
      <c r="M732" s="75"/>
      <c r="N732" s="80"/>
      <c r="O732" s="77"/>
      <c r="P732" s="77"/>
      <c r="Q732" s="77"/>
      <c r="R732" s="77"/>
      <c r="S732" s="78"/>
      <c r="T732" s="77"/>
      <c r="U732" s="79"/>
      <c r="V732" s="83"/>
      <c r="W732" s="83"/>
    </row>
    <row r="733" spans="8:23" ht="14.4" x14ac:dyDescent="0.3">
      <c r="H733" s="18"/>
      <c r="I733" s="74"/>
      <c r="J733" s="76"/>
      <c r="K733" s="76"/>
      <c r="L733" s="74"/>
      <c r="M733" s="75"/>
      <c r="N733" s="77"/>
      <c r="O733" s="77"/>
      <c r="P733" s="77"/>
      <c r="Q733" s="77"/>
      <c r="R733" s="77"/>
      <c r="S733" s="78"/>
      <c r="T733" s="77"/>
      <c r="U733" s="79"/>
      <c r="V733" s="83"/>
      <c r="W733" s="83"/>
    </row>
    <row r="734" spans="8:23" ht="14.4" x14ac:dyDescent="0.3">
      <c r="H734" s="18"/>
      <c r="I734" s="74"/>
      <c r="J734" s="76"/>
      <c r="K734" s="76"/>
      <c r="L734" s="74"/>
      <c r="M734" s="75"/>
      <c r="N734" s="80"/>
      <c r="O734" s="179"/>
      <c r="P734" s="77"/>
      <c r="Q734" s="77"/>
      <c r="R734" s="77"/>
      <c r="S734" s="78"/>
      <c r="T734" s="77"/>
      <c r="U734" s="79"/>
      <c r="V734" s="77"/>
      <c r="W734" s="77"/>
    </row>
    <row r="735" spans="8:23" ht="14.4" x14ac:dyDescent="0.3">
      <c r="H735" s="18"/>
      <c r="I735" s="74"/>
      <c r="J735" s="76"/>
      <c r="K735" s="76"/>
      <c r="L735" s="74"/>
      <c r="M735" s="75"/>
      <c r="N735" s="80"/>
      <c r="O735" s="77"/>
      <c r="P735" s="77"/>
      <c r="Q735" s="77"/>
      <c r="R735" s="77"/>
      <c r="S735" s="78"/>
      <c r="T735" s="77"/>
      <c r="U735" s="79"/>
      <c r="V735" s="77"/>
      <c r="W735" s="77"/>
    </row>
    <row r="736" spans="8:23" ht="14.4" x14ac:dyDescent="0.3">
      <c r="H736" s="18"/>
      <c r="I736" s="74"/>
      <c r="J736" s="76"/>
      <c r="K736" s="76"/>
      <c r="L736" s="74"/>
      <c r="M736" s="75"/>
      <c r="N736" s="80"/>
      <c r="O736" s="77"/>
      <c r="P736" s="77"/>
      <c r="Q736" s="77"/>
      <c r="R736" s="77"/>
      <c r="S736" s="78"/>
      <c r="T736" s="77"/>
      <c r="U736" s="79"/>
      <c r="V736" s="77"/>
      <c r="W736" s="77"/>
    </row>
    <row r="737" spans="8:23" ht="14.4" x14ac:dyDescent="0.3">
      <c r="H737" s="18"/>
      <c r="I737" s="74"/>
      <c r="J737" s="76"/>
      <c r="K737" s="76"/>
      <c r="L737" s="74"/>
      <c r="M737" s="75"/>
      <c r="N737" s="80"/>
      <c r="O737" s="77"/>
      <c r="P737" s="77"/>
      <c r="Q737" s="77"/>
      <c r="R737" s="77"/>
      <c r="S737" s="78"/>
      <c r="T737" s="77"/>
      <c r="U737" s="79"/>
      <c r="V737" s="77"/>
      <c r="W737" s="77"/>
    </row>
    <row r="738" spans="8:23" ht="14.4" x14ac:dyDescent="0.3">
      <c r="H738" s="18"/>
      <c r="I738" s="74"/>
      <c r="J738" s="76"/>
      <c r="K738" s="76"/>
      <c r="L738" s="74"/>
      <c r="M738" s="75"/>
      <c r="N738" s="80"/>
      <c r="O738" s="183"/>
      <c r="P738" s="77"/>
      <c r="Q738" s="77"/>
      <c r="R738" s="77"/>
      <c r="S738" s="78"/>
      <c r="T738" s="77"/>
      <c r="U738" s="79"/>
      <c r="V738" s="77"/>
      <c r="W738" s="77"/>
    </row>
    <row r="739" spans="8:23" ht="14.4" x14ac:dyDescent="0.3">
      <c r="H739" s="18"/>
      <c r="I739" s="74"/>
      <c r="J739" s="76"/>
      <c r="K739" s="76"/>
      <c r="L739" s="74"/>
      <c r="M739" s="75"/>
      <c r="N739" s="80"/>
      <c r="O739" s="77"/>
      <c r="P739" s="77"/>
      <c r="Q739" s="77"/>
      <c r="R739" s="77"/>
      <c r="S739" s="78"/>
      <c r="T739" s="77"/>
      <c r="U739" s="79"/>
      <c r="V739" s="77"/>
      <c r="W739" s="77"/>
    </row>
    <row r="740" spans="8:23" ht="14.4" x14ac:dyDescent="0.3">
      <c r="H740" s="18"/>
      <c r="I740" s="74"/>
      <c r="J740" s="76"/>
      <c r="K740" s="76"/>
      <c r="L740" s="74"/>
      <c r="M740" s="75"/>
      <c r="N740" s="80"/>
      <c r="O740" s="77"/>
      <c r="P740" s="77"/>
      <c r="Q740" s="77"/>
      <c r="R740" s="77"/>
      <c r="S740" s="78"/>
      <c r="T740" s="77"/>
      <c r="U740" s="79"/>
      <c r="V740" s="77"/>
      <c r="W740" s="77"/>
    </row>
    <row r="741" spans="8:23" ht="14.4" x14ac:dyDescent="0.3">
      <c r="H741" s="18"/>
      <c r="I741" s="74"/>
      <c r="J741" s="76"/>
      <c r="K741" s="76"/>
      <c r="L741" s="74"/>
      <c r="M741" s="75"/>
      <c r="N741" s="80"/>
      <c r="O741" s="179"/>
      <c r="P741" s="77"/>
      <c r="Q741" s="77"/>
      <c r="R741" s="77"/>
      <c r="S741" s="78"/>
      <c r="T741" s="77"/>
      <c r="U741" s="79"/>
      <c r="V741" s="77"/>
      <c r="W741" s="77"/>
    </row>
    <row r="742" spans="8:23" ht="14.4" x14ac:dyDescent="0.3">
      <c r="H742" s="18"/>
      <c r="I742" s="74"/>
      <c r="J742" s="76"/>
      <c r="K742" s="76"/>
      <c r="L742" s="74"/>
      <c r="M742" s="75"/>
      <c r="N742" s="80"/>
      <c r="O742" s="77"/>
      <c r="P742" s="77"/>
      <c r="Q742" s="77"/>
      <c r="R742" s="77"/>
      <c r="S742" s="78"/>
      <c r="T742" s="77"/>
      <c r="U742" s="79"/>
      <c r="V742" s="77"/>
      <c r="W742" s="77"/>
    </row>
    <row r="743" spans="8:23" ht="14.4" x14ac:dyDescent="0.3">
      <c r="H743" s="18"/>
      <c r="I743" s="74"/>
      <c r="J743" s="76"/>
      <c r="K743" s="76"/>
      <c r="L743" s="74"/>
      <c r="M743" s="75"/>
      <c r="N743" s="80"/>
      <c r="O743" s="179"/>
      <c r="P743" s="77"/>
      <c r="Q743" s="77"/>
      <c r="R743" s="77"/>
      <c r="S743" s="78"/>
      <c r="T743" s="77"/>
      <c r="U743" s="79"/>
      <c r="V743" s="77"/>
      <c r="W743" s="77"/>
    </row>
    <row r="744" spans="8:23" ht="14.4" x14ac:dyDescent="0.3">
      <c r="H744" s="18"/>
      <c r="I744" s="74"/>
      <c r="J744" s="76"/>
      <c r="K744" s="76"/>
      <c r="L744" s="74"/>
      <c r="M744" s="75"/>
      <c r="N744" s="80"/>
      <c r="O744" s="77"/>
      <c r="P744" s="77"/>
      <c r="Q744" s="77"/>
      <c r="R744" s="77"/>
      <c r="S744" s="78"/>
      <c r="T744" s="77"/>
      <c r="U744" s="79"/>
      <c r="V744" s="77"/>
      <c r="W744" s="77"/>
    </row>
    <row r="745" spans="8:23" ht="14.4" x14ac:dyDescent="0.3">
      <c r="H745" s="18"/>
      <c r="I745" s="74"/>
      <c r="J745" s="76"/>
      <c r="K745" s="76"/>
      <c r="L745" s="74"/>
      <c r="M745" s="75"/>
      <c r="N745" s="80"/>
      <c r="O745" s="77"/>
      <c r="P745" s="77"/>
      <c r="Q745" s="77"/>
      <c r="R745" s="77"/>
      <c r="S745" s="78"/>
      <c r="T745" s="77"/>
      <c r="U745" s="79"/>
      <c r="V745" s="77"/>
      <c r="W745" s="77"/>
    </row>
    <row r="746" spans="8:23" ht="14.4" x14ac:dyDescent="0.3">
      <c r="H746" s="18"/>
      <c r="I746" s="74"/>
      <c r="J746" s="76"/>
      <c r="K746" s="76"/>
      <c r="L746" s="74"/>
      <c r="M746" s="75"/>
      <c r="N746" s="80"/>
      <c r="O746" s="77"/>
      <c r="P746" s="77"/>
      <c r="Q746" s="77"/>
      <c r="R746" s="77"/>
      <c r="S746" s="78"/>
      <c r="T746" s="77"/>
      <c r="U746" s="79"/>
      <c r="V746" s="77"/>
      <c r="W746" s="77"/>
    </row>
    <row r="747" spans="8:23" ht="14.4" x14ac:dyDescent="0.3">
      <c r="H747" s="18"/>
      <c r="I747" s="74"/>
      <c r="J747" s="76"/>
      <c r="K747" s="76"/>
      <c r="L747" s="74"/>
      <c r="M747" s="75"/>
      <c r="N747" s="80"/>
      <c r="O747" s="77"/>
      <c r="P747" s="77"/>
      <c r="Q747" s="77"/>
      <c r="R747" s="77"/>
      <c r="S747" s="78"/>
      <c r="T747" s="77"/>
      <c r="U747" s="79"/>
      <c r="V747" s="77"/>
      <c r="W747" s="77"/>
    </row>
    <row r="748" spans="8:23" ht="14.4" x14ac:dyDescent="0.3">
      <c r="H748" s="18"/>
      <c r="I748" s="74"/>
      <c r="J748" s="76"/>
      <c r="K748" s="76"/>
      <c r="L748" s="74"/>
      <c r="M748" s="75"/>
      <c r="N748" s="80"/>
      <c r="O748" s="77"/>
      <c r="P748" s="77"/>
      <c r="Q748" s="77"/>
      <c r="R748" s="77"/>
      <c r="S748" s="78"/>
      <c r="T748" s="77"/>
      <c r="U748" s="79"/>
      <c r="V748" s="77"/>
      <c r="W748" s="77"/>
    </row>
    <row r="749" spans="8:23" ht="14.4" x14ac:dyDescent="0.3">
      <c r="H749" s="18"/>
      <c r="I749" s="74"/>
      <c r="J749" s="76"/>
      <c r="K749" s="76"/>
      <c r="L749" s="74"/>
      <c r="M749" s="75"/>
      <c r="N749" s="80"/>
      <c r="O749" s="77"/>
      <c r="P749" s="77"/>
      <c r="Q749" s="77"/>
      <c r="R749" s="77"/>
      <c r="S749" s="78"/>
      <c r="T749" s="77"/>
      <c r="U749" s="79"/>
      <c r="V749" s="77"/>
      <c r="W749" s="77"/>
    </row>
    <row r="750" spans="8:23" ht="14.4" x14ac:dyDescent="0.3">
      <c r="H750" s="18"/>
      <c r="I750" s="74"/>
      <c r="J750" s="76"/>
      <c r="K750" s="82"/>
      <c r="L750" s="74"/>
      <c r="M750" s="75"/>
      <c r="N750" s="80"/>
      <c r="O750" s="77"/>
      <c r="P750" s="77"/>
      <c r="Q750" s="77"/>
      <c r="R750" s="77"/>
      <c r="S750" s="78"/>
      <c r="T750" s="77"/>
      <c r="U750" s="79"/>
      <c r="V750" s="77"/>
      <c r="W750" s="77"/>
    </row>
    <row r="751" spans="8:23" ht="14.4" x14ac:dyDescent="0.3">
      <c r="H751" s="18"/>
      <c r="I751" s="74"/>
      <c r="J751" s="76"/>
      <c r="K751" s="76"/>
      <c r="L751" s="74"/>
      <c r="M751" s="75"/>
      <c r="N751" s="80"/>
      <c r="O751" s="77"/>
      <c r="P751" s="77"/>
      <c r="Q751" s="77"/>
      <c r="R751" s="77"/>
      <c r="S751" s="78"/>
      <c r="T751" s="77"/>
      <c r="U751" s="79"/>
      <c r="V751" s="77"/>
      <c r="W751" s="77"/>
    </row>
    <row r="752" spans="8:23" ht="14.4" x14ac:dyDescent="0.3">
      <c r="H752" s="18"/>
      <c r="I752" s="74"/>
      <c r="J752" s="76"/>
      <c r="K752" s="76"/>
      <c r="L752" s="74"/>
      <c r="M752" s="75"/>
      <c r="N752" s="80"/>
      <c r="O752" s="77"/>
      <c r="P752" s="77"/>
      <c r="Q752" s="77"/>
      <c r="R752" s="77"/>
      <c r="S752" s="78"/>
      <c r="T752" s="77"/>
      <c r="U752" s="79"/>
      <c r="V752" s="77"/>
      <c r="W752" s="77"/>
    </row>
    <row r="753" spans="8:23" ht="14.4" x14ac:dyDescent="0.3">
      <c r="H753" s="18"/>
      <c r="I753" s="74"/>
      <c r="J753" s="76"/>
      <c r="K753" s="76"/>
      <c r="L753" s="74"/>
      <c r="M753" s="75"/>
      <c r="N753" s="80"/>
      <c r="O753" s="77"/>
      <c r="P753" s="77"/>
      <c r="Q753" s="77"/>
      <c r="R753" s="77"/>
      <c r="S753" s="78"/>
      <c r="T753" s="77"/>
      <c r="U753" s="79"/>
      <c r="V753" s="77"/>
      <c r="W753" s="77"/>
    </row>
    <row r="754" spans="8:23" ht="14.4" x14ac:dyDescent="0.3">
      <c r="H754" s="18"/>
      <c r="I754" s="74"/>
      <c r="J754" s="76"/>
      <c r="K754" s="76"/>
      <c r="L754" s="74"/>
      <c r="M754" s="75"/>
      <c r="N754" s="80"/>
      <c r="O754" s="77"/>
      <c r="P754" s="77"/>
      <c r="Q754" s="77"/>
      <c r="R754" s="77"/>
      <c r="S754" s="78"/>
      <c r="T754" s="77"/>
      <c r="U754" s="79"/>
      <c r="V754" s="77"/>
      <c r="W754" s="77"/>
    </row>
    <row r="755" spans="8:23" ht="14.4" x14ac:dyDescent="0.3">
      <c r="H755" s="18"/>
      <c r="I755" s="74"/>
      <c r="J755" s="76"/>
      <c r="K755" s="76"/>
      <c r="L755" s="74"/>
      <c r="M755" s="75"/>
      <c r="N755" s="80"/>
      <c r="O755" s="77"/>
      <c r="P755" s="77"/>
      <c r="Q755" s="77"/>
      <c r="R755" s="77"/>
      <c r="S755" s="78"/>
      <c r="T755" s="77"/>
      <c r="U755" s="79"/>
      <c r="V755" s="77"/>
      <c r="W755" s="77"/>
    </row>
    <row r="756" spans="8:23" ht="14.4" x14ac:dyDescent="0.3">
      <c r="H756" s="18"/>
      <c r="I756" s="74"/>
      <c r="J756" s="76"/>
      <c r="K756" s="76"/>
      <c r="L756" s="74"/>
      <c r="M756" s="75"/>
      <c r="N756" s="80"/>
      <c r="O756" s="77"/>
      <c r="P756" s="77"/>
      <c r="Q756" s="77"/>
      <c r="R756" s="77"/>
      <c r="S756" s="78"/>
      <c r="T756" s="77"/>
      <c r="U756" s="79"/>
      <c r="V756" s="77"/>
      <c r="W756" s="77"/>
    </row>
    <row r="757" spans="8:23" ht="14.4" x14ac:dyDescent="0.3">
      <c r="H757" s="18"/>
      <c r="I757" s="74"/>
      <c r="J757" s="76"/>
      <c r="K757" s="76"/>
      <c r="L757" s="74"/>
      <c r="M757" s="75"/>
      <c r="N757" s="80"/>
      <c r="O757" s="77"/>
      <c r="P757" s="77"/>
      <c r="Q757" s="77"/>
      <c r="R757" s="77"/>
      <c r="S757" s="78"/>
      <c r="T757" s="77"/>
      <c r="U757" s="79"/>
      <c r="V757" s="77"/>
      <c r="W757" s="77"/>
    </row>
    <row r="758" spans="8:23" ht="14.4" x14ac:dyDescent="0.3">
      <c r="H758" s="18"/>
      <c r="I758" s="74"/>
      <c r="J758" s="76"/>
      <c r="K758" s="76"/>
      <c r="L758" s="74"/>
      <c r="M758" s="75"/>
      <c r="N758" s="80"/>
      <c r="O758" s="77"/>
      <c r="P758" s="77"/>
      <c r="Q758" s="77"/>
      <c r="R758" s="77"/>
      <c r="S758" s="78"/>
      <c r="T758" s="77"/>
      <c r="U758" s="79"/>
      <c r="V758" s="77"/>
      <c r="W758" s="77"/>
    </row>
    <row r="759" spans="8:23" ht="14.4" x14ac:dyDescent="0.3">
      <c r="H759" s="18"/>
      <c r="I759" s="74"/>
      <c r="J759" s="76"/>
      <c r="K759" s="76"/>
      <c r="L759" s="74"/>
      <c r="M759" s="75"/>
      <c r="N759" s="80"/>
      <c r="O759" s="77"/>
      <c r="P759" s="77"/>
      <c r="Q759" s="77"/>
      <c r="R759" s="77"/>
      <c r="S759" s="78"/>
      <c r="T759" s="77"/>
      <c r="U759" s="79"/>
      <c r="V759" s="77"/>
      <c r="W759" s="77"/>
    </row>
    <row r="760" spans="8:23" ht="14.4" x14ac:dyDescent="0.3">
      <c r="H760" s="18"/>
      <c r="I760" s="74"/>
      <c r="J760" s="76"/>
      <c r="K760" s="76"/>
      <c r="L760" s="74"/>
      <c r="M760" s="75"/>
      <c r="N760" s="80"/>
      <c r="O760" s="77"/>
      <c r="P760" s="77"/>
      <c r="Q760" s="77"/>
      <c r="R760" s="77"/>
      <c r="S760" s="78"/>
      <c r="T760" s="77"/>
      <c r="U760" s="79"/>
      <c r="V760" s="77"/>
      <c r="W760" s="77"/>
    </row>
    <row r="761" spans="8:23" ht="14.4" x14ac:dyDescent="0.3">
      <c r="H761" s="18"/>
      <c r="I761" s="74"/>
      <c r="J761" s="76"/>
      <c r="K761" s="76"/>
      <c r="L761" s="74"/>
      <c r="M761" s="75"/>
      <c r="N761" s="80"/>
      <c r="O761" s="77"/>
      <c r="P761" s="77"/>
      <c r="Q761" s="77"/>
      <c r="R761" s="77"/>
      <c r="S761" s="78"/>
      <c r="T761" s="77"/>
      <c r="U761" s="79"/>
      <c r="V761" s="77"/>
      <c r="W761" s="77"/>
    </row>
    <row r="762" spans="8:23" ht="14.4" x14ac:dyDescent="0.3">
      <c r="H762" s="18"/>
      <c r="I762" s="74"/>
      <c r="J762" s="76"/>
      <c r="K762" s="85"/>
      <c r="L762" s="74"/>
      <c r="M762" s="75"/>
      <c r="N762" s="80"/>
      <c r="O762" s="77"/>
      <c r="P762" s="77"/>
      <c r="Q762" s="77"/>
      <c r="R762" s="77"/>
      <c r="S762" s="78"/>
      <c r="T762" s="77"/>
      <c r="U762" s="79"/>
      <c r="V762" s="77"/>
      <c r="W762" s="77"/>
    </row>
    <row r="763" spans="8:23" ht="14.4" x14ac:dyDescent="0.3">
      <c r="H763" s="18"/>
      <c r="I763" s="74"/>
      <c r="J763" s="76"/>
      <c r="K763" s="76"/>
      <c r="L763" s="74"/>
      <c r="M763" s="75"/>
      <c r="N763" s="80"/>
      <c r="O763" s="77"/>
      <c r="P763" s="77"/>
      <c r="Q763" s="77"/>
      <c r="R763" s="77"/>
      <c r="S763" s="78"/>
      <c r="T763" s="77"/>
      <c r="U763" s="79"/>
      <c r="V763" s="77"/>
      <c r="W763" s="77"/>
    </row>
    <row r="764" spans="8:23" ht="14.4" x14ac:dyDescent="0.3">
      <c r="H764" s="18"/>
      <c r="I764" s="74"/>
      <c r="J764" s="76"/>
      <c r="K764" s="81"/>
      <c r="L764" s="74"/>
      <c r="M764" s="75"/>
      <c r="N764" s="80"/>
      <c r="O764" s="77"/>
      <c r="P764" s="77"/>
      <c r="Q764" s="77"/>
      <c r="R764" s="77"/>
      <c r="S764" s="78"/>
      <c r="T764" s="77"/>
      <c r="U764" s="79"/>
      <c r="V764" s="83"/>
      <c r="W764" s="83"/>
    </row>
    <row r="765" spans="8:23" ht="14.4" x14ac:dyDescent="0.3">
      <c r="H765" s="18"/>
      <c r="I765" s="74"/>
      <c r="J765" s="76"/>
      <c r="K765" s="76"/>
      <c r="L765" s="74"/>
      <c r="M765" s="75"/>
      <c r="N765" s="80"/>
      <c r="O765" s="77"/>
      <c r="P765" s="77"/>
      <c r="Q765" s="77"/>
      <c r="R765" s="77"/>
      <c r="S765" s="78"/>
      <c r="T765" s="77"/>
      <c r="U765" s="79"/>
      <c r="V765" s="77"/>
      <c r="W765" s="77"/>
    </row>
    <row r="766" spans="8:23" ht="14.4" x14ac:dyDescent="0.3">
      <c r="H766" s="18"/>
      <c r="I766" s="74"/>
      <c r="J766" s="76"/>
      <c r="K766" s="76"/>
      <c r="L766" s="74"/>
      <c r="M766" s="75"/>
      <c r="N766" s="80"/>
      <c r="O766" s="77"/>
      <c r="P766" s="77"/>
      <c r="Q766" s="77"/>
      <c r="R766" s="77"/>
      <c r="S766" s="78"/>
      <c r="T766" s="77"/>
      <c r="U766" s="79"/>
      <c r="V766" s="77"/>
      <c r="W766" s="77"/>
    </row>
    <row r="767" spans="8:23" ht="14.4" x14ac:dyDescent="0.3">
      <c r="H767" s="18"/>
      <c r="I767" s="74"/>
      <c r="J767" s="76"/>
      <c r="K767" s="76"/>
      <c r="L767" s="74"/>
      <c r="M767" s="75"/>
      <c r="N767" s="80"/>
      <c r="O767" s="77"/>
      <c r="P767" s="77"/>
      <c r="Q767" s="77"/>
      <c r="R767" s="77"/>
      <c r="S767" s="78"/>
      <c r="T767" s="77"/>
      <c r="U767" s="79"/>
      <c r="V767" s="77"/>
      <c r="W767" s="77"/>
    </row>
    <row r="768" spans="8:23" ht="14.4" x14ac:dyDescent="0.3">
      <c r="H768" s="18"/>
      <c r="I768" s="74"/>
      <c r="J768" s="76"/>
      <c r="K768" s="76"/>
      <c r="L768" s="74"/>
      <c r="M768" s="75"/>
      <c r="N768" s="80"/>
      <c r="O768" s="77"/>
      <c r="P768" s="77"/>
      <c r="Q768" s="77"/>
      <c r="R768" s="77"/>
      <c r="S768" s="78"/>
      <c r="T768" s="77"/>
      <c r="U768" s="79"/>
      <c r="V768" s="77"/>
      <c r="W768" s="77"/>
    </row>
    <row r="769" spans="8:23" ht="14.4" x14ac:dyDescent="0.3">
      <c r="H769" s="18"/>
      <c r="I769" s="74"/>
      <c r="J769" s="76"/>
      <c r="K769" s="76"/>
      <c r="L769" s="74"/>
      <c r="M769" s="75"/>
      <c r="N769" s="80"/>
      <c r="O769" s="77"/>
      <c r="P769" s="77"/>
      <c r="Q769" s="77"/>
      <c r="R769" s="77"/>
      <c r="S769" s="78"/>
      <c r="T769" s="77"/>
      <c r="U769" s="79"/>
      <c r="V769" s="77"/>
      <c r="W769" s="77"/>
    </row>
    <row r="770" spans="8:23" ht="14.4" x14ac:dyDescent="0.3">
      <c r="H770" s="18"/>
      <c r="I770" s="74"/>
      <c r="J770" s="76"/>
      <c r="K770" s="76"/>
      <c r="L770" s="74"/>
      <c r="M770" s="75"/>
      <c r="N770" s="80"/>
      <c r="O770" s="77"/>
      <c r="P770" s="77"/>
      <c r="Q770" s="77"/>
      <c r="R770" s="77"/>
      <c r="S770" s="78"/>
      <c r="T770" s="77"/>
      <c r="U770" s="79"/>
      <c r="V770" s="77"/>
      <c r="W770" s="77"/>
    </row>
    <row r="771" spans="8:23" ht="14.4" x14ac:dyDescent="0.3">
      <c r="H771" s="18"/>
      <c r="I771" s="74"/>
      <c r="J771" s="76"/>
      <c r="K771" s="76"/>
      <c r="L771" s="74"/>
      <c r="M771" s="75"/>
      <c r="N771" s="80"/>
      <c r="O771" s="77"/>
      <c r="P771" s="77"/>
      <c r="Q771" s="77"/>
      <c r="R771" s="77"/>
      <c r="S771" s="78"/>
      <c r="T771" s="77"/>
      <c r="U771" s="79"/>
      <c r="V771" s="77"/>
      <c r="W771" s="77"/>
    </row>
    <row r="772" spans="8:23" ht="14.4" x14ac:dyDescent="0.3">
      <c r="H772" s="18"/>
      <c r="I772" s="74"/>
      <c r="J772" s="76"/>
      <c r="K772" s="76"/>
      <c r="L772" s="74"/>
      <c r="M772" s="75"/>
      <c r="N772" s="80"/>
      <c r="O772" s="77"/>
      <c r="P772" s="77"/>
      <c r="Q772" s="77"/>
      <c r="R772" s="77"/>
      <c r="S772" s="78"/>
      <c r="T772" s="77"/>
      <c r="U772" s="79"/>
      <c r="V772" s="77"/>
      <c r="W772" s="77"/>
    </row>
    <row r="773" spans="8:23" ht="14.4" x14ac:dyDescent="0.3">
      <c r="H773" s="18"/>
      <c r="I773" s="74"/>
      <c r="J773" s="76"/>
      <c r="K773" s="76"/>
      <c r="L773" s="74"/>
      <c r="M773" s="75"/>
      <c r="N773" s="80"/>
      <c r="O773" s="180"/>
      <c r="P773" s="77"/>
      <c r="Q773" s="77"/>
      <c r="R773" s="77"/>
      <c r="S773" s="78"/>
      <c r="T773" s="77"/>
      <c r="U773" s="79"/>
      <c r="V773" s="77"/>
      <c r="W773" s="77"/>
    </row>
    <row r="774" spans="8:23" ht="14.4" x14ac:dyDescent="0.3">
      <c r="H774" s="18"/>
      <c r="I774" s="74"/>
      <c r="J774" s="76"/>
      <c r="K774" s="76"/>
      <c r="L774" s="74"/>
      <c r="M774" s="75"/>
      <c r="N774" s="80"/>
      <c r="O774" s="77"/>
      <c r="P774" s="77"/>
      <c r="Q774" s="77"/>
      <c r="R774" s="77"/>
      <c r="S774" s="78"/>
      <c r="T774" s="77"/>
      <c r="U774" s="79"/>
      <c r="V774" s="77"/>
      <c r="W774" s="77"/>
    </row>
    <row r="775" spans="8:23" ht="14.4" x14ac:dyDescent="0.3">
      <c r="H775" s="18"/>
      <c r="I775" s="74"/>
      <c r="J775" s="76"/>
      <c r="K775" s="76"/>
      <c r="L775" s="74"/>
      <c r="M775" s="75"/>
      <c r="N775" s="80"/>
      <c r="O775" s="77"/>
      <c r="P775" s="77"/>
      <c r="Q775" s="77"/>
      <c r="R775" s="77"/>
      <c r="S775" s="78"/>
      <c r="T775" s="77"/>
      <c r="U775" s="79"/>
      <c r="V775" s="77"/>
      <c r="W775" s="77"/>
    </row>
    <row r="776" spans="8:23" ht="14.4" x14ac:dyDescent="0.3">
      <c r="H776" s="18"/>
      <c r="I776" s="74"/>
      <c r="J776" s="76"/>
      <c r="K776" s="85"/>
      <c r="L776" s="74"/>
      <c r="M776" s="75"/>
      <c r="N776" s="80"/>
      <c r="O776" s="77"/>
      <c r="P776" s="77"/>
      <c r="Q776" s="77"/>
      <c r="R776" s="77"/>
      <c r="S776" s="78"/>
      <c r="T776" s="77"/>
      <c r="U776" s="79"/>
      <c r="V776" s="77"/>
      <c r="W776" s="77"/>
    </row>
    <row r="777" spans="8:23" ht="14.4" x14ac:dyDescent="0.3">
      <c r="H777" s="18"/>
      <c r="I777" s="74"/>
      <c r="J777" s="76"/>
      <c r="K777" s="76"/>
      <c r="L777" s="74"/>
      <c r="M777" s="75"/>
      <c r="N777" s="80"/>
      <c r="O777" s="77"/>
      <c r="P777" s="77"/>
      <c r="Q777" s="77"/>
      <c r="R777" s="77"/>
      <c r="S777" s="78"/>
      <c r="T777" s="77"/>
      <c r="U777" s="79"/>
      <c r="V777" s="77"/>
      <c r="W777" s="77"/>
    </row>
    <row r="778" spans="8:23" ht="14.4" x14ac:dyDescent="0.3">
      <c r="H778" s="18"/>
      <c r="I778" s="74"/>
      <c r="J778" s="76"/>
      <c r="K778" s="76"/>
      <c r="L778" s="74"/>
      <c r="M778" s="75"/>
      <c r="N778" s="80"/>
      <c r="O778" s="77"/>
      <c r="P778" s="77"/>
      <c r="Q778" s="77"/>
      <c r="R778" s="77"/>
      <c r="S778" s="78"/>
      <c r="T778" s="77"/>
      <c r="U778" s="79"/>
      <c r="V778" s="77"/>
      <c r="W778" s="77"/>
    </row>
    <row r="779" spans="8:23" ht="14.4" x14ac:dyDescent="0.3">
      <c r="H779" s="18"/>
      <c r="I779" s="74"/>
      <c r="J779" s="76"/>
      <c r="K779" s="81"/>
      <c r="L779" s="74"/>
      <c r="M779" s="75"/>
      <c r="N779" s="80"/>
      <c r="O779" s="77"/>
      <c r="P779" s="77"/>
      <c r="Q779" s="77"/>
      <c r="R779" s="77"/>
      <c r="S779" s="78"/>
      <c r="T779" s="77"/>
      <c r="U779" s="79"/>
      <c r="V779" s="77"/>
      <c r="W779" s="77"/>
    </row>
    <row r="780" spans="8:23" ht="14.4" x14ac:dyDescent="0.3">
      <c r="H780" s="18"/>
      <c r="I780" s="74"/>
      <c r="J780" s="76"/>
      <c r="K780" s="76"/>
      <c r="L780" s="74"/>
      <c r="M780" s="75"/>
      <c r="N780" s="80"/>
      <c r="O780" s="77"/>
      <c r="P780" s="77"/>
      <c r="Q780" s="77"/>
      <c r="R780" s="77"/>
      <c r="S780" s="78"/>
      <c r="T780" s="77"/>
      <c r="U780" s="79"/>
      <c r="V780" s="77"/>
      <c r="W780" s="77"/>
    </row>
    <row r="781" spans="8:23" ht="14.4" x14ac:dyDescent="0.3">
      <c r="H781" s="18"/>
      <c r="I781" s="74"/>
      <c r="J781" s="76"/>
      <c r="K781" s="76"/>
      <c r="L781" s="74"/>
      <c r="M781" s="75"/>
      <c r="N781" s="80"/>
      <c r="O781" s="179"/>
      <c r="P781" s="77"/>
      <c r="Q781" s="77"/>
      <c r="R781" s="77"/>
      <c r="S781" s="78"/>
      <c r="T781" s="77"/>
      <c r="U781" s="79"/>
      <c r="V781" s="77"/>
      <c r="W781" s="77"/>
    </row>
    <row r="782" spans="8:23" ht="14.4" x14ac:dyDescent="0.3">
      <c r="H782" s="18"/>
      <c r="I782" s="74"/>
      <c r="J782" s="76"/>
      <c r="K782" s="76"/>
      <c r="L782" s="74"/>
      <c r="M782" s="75"/>
      <c r="N782" s="80"/>
      <c r="O782" s="179"/>
      <c r="P782" s="77"/>
      <c r="Q782" s="77"/>
      <c r="R782" s="77"/>
      <c r="S782" s="78"/>
      <c r="T782" s="77"/>
      <c r="U782" s="79"/>
      <c r="V782" s="77"/>
      <c r="W782" s="77"/>
    </row>
    <row r="783" spans="8:23" ht="14.4" x14ac:dyDescent="0.3">
      <c r="H783" s="18"/>
      <c r="I783" s="74"/>
      <c r="J783" s="76"/>
      <c r="K783" s="76"/>
      <c r="L783" s="74"/>
      <c r="M783" s="75"/>
      <c r="N783" s="80"/>
      <c r="O783" s="77"/>
      <c r="P783" s="77"/>
      <c r="Q783" s="77"/>
      <c r="R783" s="77"/>
      <c r="S783" s="78"/>
      <c r="T783" s="77"/>
      <c r="U783" s="79"/>
      <c r="V783" s="77"/>
      <c r="W783" s="77"/>
    </row>
    <row r="784" spans="8:23" ht="14.4" x14ac:dyDescent="0.3">
      <c r="H784" s="18"/>
      <c r="I784" s="74"/>
      <c r="J784" s="76"/>
      <c r="K784" s="76"/>
      <c r="L784" s="74"/>
      <c r="M784" s="75"/>
      <c r="N784" s="80"/>
      <c r="O784" s="77"/>
      <c r="P784" s="77"/>
      <c r="Q784" s="77"/>
      <c r="R784" s="77"/>
      <c r="S784" s="78"/>
      <c r="T784" s="77"/>
      <c r="U784" s="79"/>
      <c r="V784" s="77"/>
      <c r="W784" s="77"/>
    </row>
    <row r="785" spans="8:23" ht="14.4" x14ac:dyDescent="0.3">
      <c r="H785" s="18"/>
      <c r="I785" s="74"/>
      <c r="J785" s="76"/>
      <c r="K785" s="76"/>
      <c r="L785" s="74"/>
      <c r="M785" s="75"/>
      <c r="N785" s="80"/>
      <c r="O785" s="181"/>
      <c r="P785" s="77"/>
      <c r="Q785" s="77"/>
      <c r="R785" s="77"/>
      <c r="S785" s="78"/>
      <c r="T785" s="77"/>
      <c r="U785" s="79"/>
      <c r="V785" s="77"/>
      <c r="W785" s="77"/>
    </row>
    <row r="786" spans="8:23" ht="14.4" x14ac:dyDescent="0.3">
      <c r="H786" s="18"/>
      <c r="I786" s="74"/>
      <c r="J786" s="76"/>
      <c r="K786" s="76"/>
      <c r="L786" s="74"/>
      <c r="M786" s="75"/>
      <c r="N786" s="80"/>
      <c r="O786" s="77"/>
      <c r="P786" s="77"/>
      <c r="Q786" s="77"/>
      <c r="R786" s="77"/>
      <c r="S786" s="78"/>
      <c r="T786" s="77"/>
      <c r="U786" s="79"/>
      <c r="V786" s="77"/>
      <c r="W786" s="77"/>
    </row>
    <row r="787" spans="8:23" ht="14.4" x14ac:dyDescent="0.3">
      <c r="H787" s="18"/>
      <c r="I787" s="74"/>
      <c r="J787" s="76"/>
      <c r="K787" s="76"/>
      <c r="L787" s="74"/>
      <c r="M787" s="75"/>
      <c r="N787" s="80"/>
      <c r="O787" s="77"/>
      <c r="P787" s="77"/>
      <c r="Q787" s="77"/>
      <c r="R787" s="77"/>
      <c r="S787" s="78"/>
      <c r="T787" s="77"/>
      <c r="U787" s="79"/>
      <c r="V787" s="83"/>
      <c r="W787" s="83"/>
    </row>
    <row r="788" spans="8:23" ht="14.4" x14ac:dyDescent="0.3">
      <c r="H788" s="18"/>
      <c r="I788" s="74"/>
      <c r="J788" s="76"/>
      <c r="K788" s="76"/>
      <c r="L788" s="74"/>
      <c r="M788" s="75"/>
      <c r="N788" s="80"/>
      <c r="O788" s="77"/>
      <c r="P788" s="77"/>
      <c r="Q788" s="77"/>
      <c r="R788" s="77"/>
      <c r="S788" s="78"/>
      <c r="T788" s="77"/>
      <c r="U788" s="79"/>
      <c r="V788" s="77"/>
      <c r="W788" s="77"/>
    </row>
    <row r="789" spans="8:23" ht="14.4" x14ac:dyDescent="0.3">
      <c r="H789" s="18"/>
      <c r="I789" s="74"/>
      <c r="J789" s="76"/>
      <c r="K789" s="76"/>
      <c r="L789" s="74"/>
      <c r="M789" s="75"/>
      <c r="N789" s="80"/>
      <c r="O789" s="77"/>
      <c r="P789" s="77"/>
      <c r="Q789" s="77"/>
      <c r="R789" s="77"/>
      <c r="S789" s="78"/>
      <c r="T789" s="77"/>
      <c r="U789" s="79"/>
      <c r="V789" s="77"/>
      <c r="W789" s="77"/>
    </row>
    <row r="790" spans="8:23" ht="14.4" x14ac:dyDescent="0.3">
      <c r="H790" s="18"/>
      <c r="I790" s="74"/>
      <c r="J790" s="76"/>
      <c r="K790" s="76"/>
      <c r="L790" s="74"/>
      <c r="M790" s="75"/>
      <c r="N790" s="80"/>
      <c r="O790" s="77"/>
      <c r="P790" s="80"/>
      <c r="Q790" s="77"/>
      <c r="R790" s="77"/>
      <c r="S790" s="78"/>
      <c r="T790" s="77"/>
      <c r="U790" s="79"/>
      <c r="V790" s="83"/>
      <c r="W790" s="83"/>
    </row>
    <row r="791" spans="8:23" ht="14.4" x14ac:dyDescent="0.3">
      <c r="H791" s="18"/>
      <c r="I791" s="74"/>
      <c r="J791" s="76"/>
      <c r="K791" s="76"/>
      <c r="L791" s="74"/>
      <c r="M791" s="75"/>
      <c r="N791" s="80"/>
      <c r="O791" s="77"/>
      <c r="P791" s="77"/>
      <c r="Q791" s="77"/>
      <c r="R791" s="77"/>
      <c r="S791" s="78"/>
      <c r="T791" s="77"/>
      <c r="U791" s="79"/>
      <c r="V791" s="77"/>
      <c r="W791" s="77"/>
    </row>
    <row r="792" spans="8:23" ht="14.4" x14ac:dyDescent="0.3">
      <c r="H792" s="18"/>
      <c r="I792" s="74"/>
      <c r="J792" s="76"/>
      <c r="K792" s="85"/>
      <c r="L792" s="74"/>
      <c r="M792" s="75"/>
      <c r="N792" s="80"/>
      <c r="O792" s="77"/>
      <c r="P792" s="77"/>
      <c r="Q792" s="77"/>
      <c r="R792" s="77"/>
      <c r="S792" s="78"/>
      <c r="T792" s="77"/>
      <c r="U792" s="79"/>
      <c r="V792" s="77"/>
      <c r="W792" s="77"/>
    </row>
    <row r="793" spans="8:23" ht="14.4" x14ac:dyDescent="0.3">
      <c r="H793" s="18"/>
      <c r="I793" s="74"/>
      <c r="J793" s="76"/>
      <c r="K793" s="76"/>
      <c r="L793" s="74"/>
      <c r="M793" s="75"/>
      <c r="N793" s="80"/>
      <c r="O793" s="77"/>
      <c r="P793" s="77"/>
      <c r="Q793" s="77"/>
      <c r="R793" s="77"/>
      <c r="S793" s="78"/>
      <c r="T793" s="77"/>
      <c r="U793" s="79"/>
      <c r="V793" s="77"/>
      <c r="W793" s="77"/>
    </row>
    <row r="794" spans="8:23" ht="14.4" x14ac:dyDescent="0.3">
      <c r="H794" s="18"/>
      <c r="I794" s="74"/>
      <c r="J794" s="76"/>
      <c r="K794" s="76"/>
      <c r="L794" s="74"/>
      <c r="M794" s="75"/>
      <c r="N794" s="77"/>
      <c r="O794" s="77"/>
      <c r="P794" s="77"/>
      <c r="Q794" s="77"/>
      <c r="R794" s="77"/>
      <c r="S794" s="78"/>
      <c r="T794" s="77"/>
      <c r="U794" s="79"/>
      <c r="V794" s="77"/>
      <c r="W794" s="77"/>
    </row>
    <row r="795" spans="8:23" ht="14.4" x14ac:dyDescent="0.3">
      <c r="H795" s="18"/>
      <c r="I795" s="74"/>
      <c r="J795" s="76"/>
      <c r="K795" s="76"/>
      <c r="L795" s="74"/>
      <c r="M795" s="75"/>
      <c r="N795" s="80"/>
      <c r="O795" s="77"/>
      <c r="P795" s="77"/>
      <c r="Q795" s="77"/>
      <c r="R795" s="77"/>
      <c r="S795" s="78"/>
      <c r="T795" s="77"/>
      <c r="U795" s="79"/>
      <c r="V795" s="77"/>
      <c r="W795" s="77"/>
    </row>
    <row r="796" spans="8:23" ht="14.4" x14ac:dyDescent="0.3">
      <c r="H796" s="18"/>
      <c r="I796" s="74"/>
      <c r="J796" s="76"/>
      <c r="K796" s="76"/>
      <c r="L796" s="74"/>
      <c r="M796" s="75"/>
      <c r="N796" s="80"/>
      <c r="O796" s="77"/>
      <c r="P796" s="77"/>
      <c r="Q796" s="77"/>
      <c r="R796" s="77"/>
      <c r="S796" s="78"/>
      <c r="T796" s="77"/>
      <c r="U796" s="79"/>
      <c r="V796" s="77"/>
      <c r="W796" s="77"/>
    </row>
    <row r="797" spans="8:23" ht="14.4" x14ac:dyDescent="0.3">
      <c r="H797" s="18"/>
      <c r="I797" s="74"/>
      <c r="J797" s="76"/>
      <c r="K797" s="81"/>
      <c r="L797" s="74"/>
      <c r="M797" s="75"/>
      <c r="N797" s="80"/>
      <c r="O797" s="77"/>
      <c r="P797" s="77"/>
      <c r="Q797" s="77"/>
      <c r="R797" s="77"/>
      <c r="S797" s="78"/>
      <c r="T797" s="77"/>
      <c r="U797" s="79"/>
      <c r="V797" s="77"/>
      <c r="W797" s="77"/>
    </row>
    <row r="798" spans="8:23" ht="14.4" x14ac:dyDescent="0.3">
      <c r="H798" s="18"/>
      <c r="I798" s="74"/>
      <c r="J798" s="76"/>
      <c r="K798" s="76"/>
      <c r="L798" s="74"/>
      <c r="M798" s="75"/>
      <c r="N798" s="80"/>
      <c r="O798" s="77"/>
      <c r="P798" s="77"/>
      <c r="Q798" s="77"/>
      <c r="R798" s="77"/>
      <c r="S798" s="78"/>
      <c r="T798" s="77"/>
      <c r="U798" s="79"/>
      <c r="V798" s="77"/>
      <c r="W798" s="77"/>
    </row>
    <row r="799" spans="8:23" ht="14.4" x14ac:dyDescent="0.3">
      <c r="H799" s="18"/>
      <c r="I799" s="74"/>
      <c r="J799" s="76"/>
      <c r="K799" s="76"/>
      <c r="L799" s="74"/>
      <c r="M799" s="75"/>
      <c r="N799" s="80"/>
      <c r="O799" s="80"/>
      <c r="P799" s="77"/>
      <c r="Q799" s="77"/>
      <c r="R799" s="77"/>
      <c r="S799" s="78"/>
      <c r="T799" s="77"/>
      <c r="U799" s="79"/>
      <c r="V799" s="77"/>
      <c r="W799" s="77"/>
    </row>
    <row r="800" spans="8:23" ht="14.4" x14ac:dyDescent="0.3">
      <c r="H800" s="18"/>
      <c r="I800" s="74"/>
      <c r="J800" s="76"/>
      <c r="K800" s="76"/>
      <c r="L800" s="74"/>
      <c r="M800" s="75"/>
      <c r="N800" s="80"/>
      <c r="O800" s="180"/>
      <c r="P800" s="77"/>
      <c r="Q800" s="77"/>
      <c r="R800" s="77"/>
      <c r="S800" s="78"/>
      <c r="T800" s="77"/>
      <c r="U800" s="79"/>
      <c r="V800" s="77"/>
      <c r="W800" s="77"/>
    </row>
    <row r="801" spans="8:23" ht="14.4" x14ac:dyDescent="0.3">
      <c r="H801" s="18"/>
      <c r="I801" s="74"/>
      <c r="J801" s="76"/>
      <c r="K801" s="76"/>
      <c r="L801" s="74"/>
      <c r="M801" s="75"/>
      <c r="N801" s="80"/>
      <c r="O801" s="77"/>
      <c r="P801" s="77"/>
      <c r="Q801" s="77"/>
      <c r="R801" s="77"/>
      <c r="S801" s="78"/>
      <c r="T801" s="77"/>
      <c r="U801" s="79"/>
      <c r="V801" s="77"/>
      <c r="W801" s="77"/>
    </row>
    <row r="802" spans="8:23" ht="14.4" x14ac:dyDescent="0.3">
      <c r="H802" s="18"/>
      <c r="I802" s="74"/>
      <c r="J802" s="76"/>
      <c r="K802" s="76"/>
      <c r="L802" s="74"/>
      <c r="M802" s="75"/>
      <c r="N802" s="80"/>
      <c r="O802" s="77"/>
      <c r="P802" s="77"/>
      <c r="Q802" s="77"/>
      <c r="R802" s="77"/>
      <c r="S802" s="78"/>
      <c r="T802" s="77"/>
      <c r="U802" s="79"/>
      <c r="V802" s="77"/>
      <c r="W802" s="77"/>
    </row>
    <row r="803" spans="8:23" ht="14.4" x14ac:dyDescent="0.3">
      <c r="H803" s="18"/>
      <c r="I803" s="74"/>
      <c r="J803" s="76"/>
      <c r="K803" s="76"/>
      <c r="L803" s="74"/>
      <c r="M803" s="75"/>
      <c r="N803" s="80"/>
      <c r="O803" s="77"/>
      <c r="P803" s="77"/>
      <c r="Q803" s="77"/>
      <c r="R803" s="77"/>
      <c r="S803" s="78"/>
      <c r="T803" s="77"/>
      <c r="U803" s="79"/>
      <c r="V803" s="77"/>
      <c r="W803" s="77"/>
    </row>
    <row r="804" spans="8:23" ht="14.4" x14ac:dyDescent="0.3">
      <c r="H804" s="18"/>
      <c r="I804" s="74"/>
      <c r="J804" s="76"/>
      <c r="K804" s="76"/>
      <c r="L804" s="74"/>
      <c r="M804" s="75"/>
      <c r="N804" s="80"/>
      <c r="O804" s="77"/>
      <c r="P804" s="77"/>
      <c r="Q804" s="77"/>
      <c r="R804" s="77"/>
      <c r="S804" s="78"/>
      <c r="T804" s="77"/>
      <c r="U804" s="79"/>
      <c r="V804" s="77"/>
      <c r="W804" s="77"/>
    </row>
    <row r="805" spans="8:23" ht="14.4" x14ac:dyDescent="0.3">
      <c r="H805" s="18"/>
      <c r="I805" s="74"/>
      <c r="J805" s="76"/>
      <c r="K805" s="76"/>
      <c r="L805" s="74"/>
      <c r="M805" s="75"/>
      <c r="N805" s="80"/>
      <c r="O805" s="77"/>
      <c r="P805" s="77"/>
      <c r="Q805" s="77"/>
      <c r="R805" s="77"/>
      <c r="S805" s="78"/>
      <c r="T805" s="77"/>
      <c r="U805" s="79"/>
      <c r="V805" s="77"/>
      <c r="W805" s="77"/>
    </row>
    <row r="806" spans="8:23" ht="14.4" x14ac:dyDescent="0.3">
      <c r="H806" s="18"/>
      <c r="I806" s="74"/>
      <c r="J806" s="76"/>
      <c r="K806" s="76"/>
      <c r="L806" s="74"/>
      <c r="M806" s="75"/>
      <c r="N806" s="80"/>
      <c r="O806" s="77"/>
      <c r="P806" s="77"/>
      <c r="Q806" s="77"/>
      <c r="R806" s="77"/>
      <c r="S806" s="78"/>
      <c r="T806" s="77"/>
      <c r="U806" s="79"/>
      <c r="V806" s="77"/>
      <c r="W806" s="77"/>
    </row>
    <row r="807" spans="8:23" ht="14.4" x14ac:dyDescent="0.3">
      <c r="H807" s="18"/>
      <c r="I807" s="74"/>
      <c r="J807" s="76"/>
      <c r="K807" s="76"/>
      <c r="L807" s="74"/>
      <c r="M807" s="75"/>
      <c r="N807" s="80"/>
      <c r="O807" s="77"/>
      <c r="P807" s="77"/>
      <c r="Q807" s="77"/>
      <c r="R807" s="77"/>
      <c r="S807" s="78"/>
      <c r="T807" s="77"/>
      <c r="U807" s="79"/>
      <c r="V807" s="77"/>
      <c r="W807" s="77"/>
    </row>
    <row r="808" spans="8:23" ht="14.4" x14ac:dyDescent="0.3">
      <c r="H808" s="18"/>
      <c r="I808" s="74"/>
      <c r="J808" s="76"/>
      <c r="K808" s="86"/>
      <c r="L808" s="74"/>
      <c r="M808" s="75"/>
      <c r="N808" s="80"/>
      <c r="O808" s="77"/>
      <c r="P808" s="77"/>
      <c r="Q808" s="77"/>
      <c r="R808" s="77"/>
      <c r="S808" s="78"/>
      <c r="T808" s="77"/>
      <c r="U808" s="79"/>
      <c r="V808" s="77"/>
      <c r="W808" s="77"/>
    </row>
    <row r="809" spans="8:23" ht="14.4" x14ac:dyDescent="0.3">
      <c r="H809" s="18"/>
      <c r="I809" s="74"/>
      <c r="J809" s="76"/>
      <c r="K809" s="76"/>
      <c r="L809" s="74"/>
      <c r="M809" s="75"/>
      <c r="N809" s="80"/>
      <c r="O809" s="77"/>
      <c r="P809" s="77"/>
      <c r="Q809" s="77"/>
      <c r="R809" s="77"/>
      <c r="S809" s="78"/>
      <c r="T809" s="77"/>
      <c r="U809" s="79"/>
      <c r="V809" s="77"/>
      <c r="W809" s="77"/>
    </row>
    <row r="810" spans="8:23" ht="14.4" x14ac:dyDescent="0.3">
      <c r="H810" s="18"/>
      <c r="I810" s="74"/>
      <c r="J810" s="76"/>
      <c r="K810" s="76"/>
      <c r="L810" s="74"/>
      <c r="M810" s="75"/>
      <c r="N810" s="80"/>
      <c r="O810" s="77"/>
      <c r="P810" s="77"/>
      <c r="Q810" s="77"/>
      <c r="R810" s="77"/>
      <c r="S810" s="78"/>
      <c r="T810" s="77"/>
      <c r="U810" s="79"/>
      <c r="V810" s="77"/>
      <c r="W810" s="77"/>
    </row>
    <row r="811" spans="8:23" ht="14.4" x14ac:dyDescent="0.3">
      <c r="H811" s="18"/>
      <c r="I811" s="74"/>
      <c r="J811" s="76"/>
      <c r="K811" s="76"/>
      <c r="L811" s="74"/>
      <c r="M811" s="75"/>
      <c r="N811" s="80"/>
      <c r="O811" s="77"/>
      <c r="P811" s="77"/>
      <c r="Q811" s="77"/>
      <c r="R811" s="77"/>
      <c r="S811" s="78"/>
      <c r="T811" s="77"/>
      <c r="U811" s="79"/>
      <c r="V811" s="77"/>
      <c r="W811" s="77"/>
    </row>
    <row r="812" spans="8:23" ht="14.4" x14ac:dyDescent="0.3">
      <c r="H812" s="18"/>
      <c r="I812" s="74"/>
      <c r="J812" s="85"/>
      <c r="K812" s="76"/>
      <c r="L812" s="74"/>
      <c r="M812" s="75"/>
      <c r="N812" s="80"/>
      <c r="O812" s="87"/>
      <c r="P812" s="77"/>
      <c r="Q812" s="77"/>
      <c r="R812" s="77"/>
      <c r="S812" s="78"/>
      <c r="T812" s="77"/>
      <c r="U812" s="79"/>
      <c r="V812" s="77"/>
      <c r="W812" s="77"/>
    </row>
    <row r="813" spans="8:23" ht="14.4" x14ac:dyDescent="0.3">
      <c r="H813" s="18"/>
      <c r="I813" s="74"/>
      <c r="J813" s="76"/>
      <c r="K813" s="76"/>
      <c r="L813" s="74"/>
      <c r="M813" s="75"/>
      <c r="N813" s="80"/>
      <c r="O813" s="87"/>
      <c r="P813" s="77"/>
      <c r="Q813" s="77"/>
      <c r="R813" s="77"/>
      <c r="S813" s="78"/>
      <c r="T813" s="77"/>
      <c r="U813" s="79"/>
      <c r="V813" s="77"/>
      <c r="W813" s="77"/>
    </row>
    <row r="814" spans="8:23" ht="14.4" x14ac:dyDescent="0.3">
      <c r="H814" s="18"/>
      <c r="I814" s="74"/>
      <c r="J814" s="76"/>
      <c r="K814" s="76"/>
      <c r="L814" s="74"/>
      <c r="M814" s="75"/>
      <c r="N814" s="80"/>
      <c r="O814" s="77"/>
      <c r="P814" s="77"/>
      <c r="Q814" s="77"/>
      <c r="R814" s="77"/>
      <c r="S814" s="78"/>
      <c r="T814" s="77"/>
      <c r="U814" s="79"/>
      <c r="V814" s="77"/>
      <c r="W814" s="77"/>
    </row>
    <row r="815" spans="8:23" ht="14.4" x14ac:dyDescent="0.3">
      <c r="H815" s="18"/>
      <c r="I815" s="74"/>
      <c r="J815" s="76"/>
      <c r="K815" s="76"/>
      <c r="L815" s="74"/>
      <c r="M815" s="75"/>
      <c r="N815" s="80"/>
      <c r="O815" s="77"/>
      <c r="P815" s="77"/>
      <c r="Q815" s="77"/>
      <c r="R815" s="77"/>
      <c r="S815" s="78"/>
      <c r="T815" s="77"/>
      <c r="U815" s="79"/>
      <c r="V815" s="77"/>
      <c r="W815" s="77"/>
    </row>
    <row r="816" spans="8:23" ht="14.4" x14ac:dyDescent="0.3">
      <c r="H816" s="18"/>
      <c r="I816" s="74"/>
      <c r="J816" s="76"/>
      <c r="K816" s="76"/>
      <c r="L816" s="74"/>
      <c r="M816" s="75"/>
      <c r="N816" s="80"/>
      <c r="O816" s="77"/>
      <c r="P816" s="77"/>
      <c r="Q816" s="77"/>
      <c r="R816" s="77"/>
      <c r="S816" s="78"/>
      <c r="T816" s="77"/>
      <c r="U816" s="79"/>
      <c r="V816" s="77"/>
      <c r="W816" s="77"/>
    </row>
    <row r="817" spans="8:23" ht="14.4" x14ac:dyDescent="0.3">
      <c r="H817" s="18"/>
      <c r="I817" s="74"/>
      <c r="J817" s="76"/>
      <c r="K817" s="76"/>
      <c r="L817" s="74"/>
      <c r="M817" s="75"/>
      <c r="N817" s="80"/>
      <c r="O817" s="179"/>
      <c r="P817" s="77"/>
      <c r="Q817" s="77"/>
      <c r="R817" s="77"/>
      <c r="S817" s="78"/>
      <c r="T817" s="77"/>
      <c r="U817" s="79"/>
      <c r="V817" s="77"/>
      <c r="W817" s="77"/>
    </row>
    <row r="818" spans="8:23" ht="14.4" x14ac:dyDescent="0.3">
      <c r="H818" s="18"/>
      <c r="I818" s="74"/>
      <c r="J818" s="76"/>
      <c r="K818" s="76"/>
      <c r="L818" s="74"/>
      <c r="M818" s="75"/>
      <c r="N818" s="80"/>
      <c r="O818" s="179"/>
      <c r="P818" s="77"/>
      <c r="Q818" s="77"/>
      <c r="R818" s="77"/>
      <c r="S818" s="78"/>
      <c r="T818" s="77"/>
      <c r="U818" s="79"/>
      <c r="V818" s="77"/>
      <c r="W818" s="77"/>
    </row>
    <row r="819" spans="8:23" ht="14.4" x14ac:dyDescent="0.3">
      <c r="H819" s="18"/>
      <c r="I819" s="74"/>
      <c r="J819" s="76"/>
      <c r="K819" s="76"/>
      <c r="L819" s="74"/>
      <c r="M819" s="75"/>
      <c r="N819" s="80"/>
      <c r="O819" s="77"/>
      <c r="P819" s="77"/>
      <c r="Q819" s="77"/>
      <c r="R819" s="77"/>
      <c r="S819" s="78"/>
      <c r="T819" s="77"/>
      <c r="U819" s="79"/>
      <c r="V819" s="77"/>
      <c r="W819" s="77"/>
    </row>
    <row r="820" spans="8:23" ht="14.4" x14ac:dyDescent="0.3">
      <c r="H820" s="18"/>
      <c r="I820" s="74"/>
      <c r="J820" s="76"/>
      <c r="K820" s="76"/>
      <c r="L820" s="74"/>
      <c r="M820" s="75"/>
      <c r="N820" s="80"/>
      <c r="O820" s="77"/>
      <c r="P820" s="77"/>
      <c r="Q820" s="77"/>
      <c r="R820" s="77"/>
      <c r="S820" s="78"/>
      <c r="T820" s="77"/>
      <c r="U820" s="79"/>
      <c r="V820" s="77"/>
      <c r="W820" s="77"/>
    </row>
    <row r="821" spans="8:23" ht="14.4" x14ac:dyDescent="0.3">
      <c r="H821" s="18"/>
      <c r="I821" s="74"/>
      <c r="J821" s="76"/>
      <c r="K821" s="76"/>
      <c r="L821" s="74"/>
      <c r="M821" s="75"/>
      <c r="N821" s="80"/>
      <c r="O821" s="77"/>
      <c r="P821" s="77"/>
      <c r="Q821" s="77"/>
      <c r="R821" s="77"/>
      <c r="S821" s="78"/>
      <c r="T821" s="77"/>
      <c r="U821" s="79"/>
      <c r="V821" s="77"/>
      <c r="W821" s="77"/>
    </row>
    <row r="822" spans="8:23" ht="14.4" x14ac:dyDescent="0.3">
      <c r="H822" s="18"/>
      <c r="I822" s="74"/>
      <c r="J822" s="76"/>
      <c r="K822" s="76"/>
      <c r="L822" s="74"/>
      <c r="M822" s="75"/>
      <c r="N822" s="80"/>
      <c r="O822" s="87"/>
      <c r="P822" s="77"/>
      <c r="Q822" s="77"/>
      <c r="R822" s="77"/>
      <c r="S822" s="78"/>
      <c r="T822" s="77"/>
      <c r="U822" s="79"/>
      <c r="V822" s="77"/>
      <c r="W822" s="77"/>
    </row>
    <row r="823" spans="8:23" ht="14.4" x14ac:dyDescent="0.3">
      <c r="H823" s="18"/>
      <c r="I823" s="74"/>
      <c r="J823" s="76"/>
      <c r="K823" s="76"/>
      <c r="L823" s="74"/>
      <c r="M823" s="75"/>
      <c r="N823" s="80"/>
      <c r="O823" s="87"/>
      <c r="P823" s="77"/>
      <c r="Q823" s="77"/>
      <c r="R823" s="77"/>
      <c r="S823" s="78"/>
      <c r="T823" s="77"/>
      <c r="U823" s="79"/>
      <c r="V823" s="77"/>
      <c r="W823" s="77"/>
    </row>
    <row r="824" spans="8:23" ht="14.4" x14ac:dyDescent="0.3">
      <c r="H824" s="18"/>
      <c r="I824" s="74"/>
      <c r="J824" s="76"/>
      <c r="K824" s="76"/>
      <c r="L824" s="74"/>
      <c r="M824" s="75"/>
      <c r="N824" s="80"/>
      <c r="O824" s="77"/>
      <c r="P824" s="77"/>
      <c r="Q824" s="77"/>
      <c r="R824" s="77"/>
      <c r="S824" s="78"/>
      <c r="T824" s="77"/>
      <c r="U824" s="79"/>
      <c r="V824" s="77"/>
      <c r="W824" s="77"/>
    </row>
    <row r="825" spans="8:23" ht="14.4" x14ac:dyDescent="0.3">
      <c r="H825" s="18"/>
      <c r="I825" s="74"/>
      <c r="J825" s="76"/>
      <c r="K825" s="76"/>
      <c r="L825" s="74"/>
      <c r="M825" s="75"/>
      <c r="N825" s="80"/>
      <c r="O825" s="77"/>
      <c r="P825" s="77"/>
      <c r="Q825" s="77"/>
      <c r="R825" s="77"/>
      <c r="S825" s="78"/>
      <c r="T825" s="77"/>
      <c r="U825" s="79"/>
      <c r="V825" s="77"/>
      <c r="W825" s="77"/>
    </row>
    <row r="826" spans="8:23" ht="14.4" x14ac:dyDescent="0.3">
      <c r="H826" s="18"/>
      <c r="I826" s="74"/>
      <c r="J826" s="76"/>
      <c r="K826" s="76"/>
      <c r="L826" s="74"/>
      <c r="M826" s="75"/>
      <c r="N826" s="80"/>
      <c r="O826" s="77"/>
      <c r="P826" s="77"/>
      <c r="Q826" s="77"/>
      <c r="R826" s="77"/>
      <c r="S826" s="78"/>
      <c r="T826" s="77"/>
      <c r="U826" s="79"/>
      <c r="V826" s="77"/>
      <c r="W826" s="77"/>
    </row>
    <row r="827" spans="8:23" ht="14.4" x14ac:dyDescent="0.3">
      <c r="H827" s="18"/>
      <c r="I827" s="74"/>
      <c r="J827" s="76"/>
      <c r="K827" s="76"/>
      <c r="L827" s="74"/>
      <c r="M827" s="75"/>
      <c r="N827" s="80"/>
      <c r="O827" s="77"/>
      <c r="P827" s="77"/>
      <c r="Q827" s="77"/>
      <c r="R827" s="77"/>
      <c r="S827" s="78"/>
      <c r="T827" s="77"/>
      <c r="U827" s="79"/>
      <c r="V827" s="77"/>
      <c r="W827" s="77"/>
    </row>
    <row r="828" spans="8:23" ht="14.4" x14ac:dyDescent="0.3">
      <c r="H828" s="18"/>
      <c r="I828" s="74"/>
      <c r="J828" s="76"/>
      <c r="K828" s="76"/>
      <c r="L828" s="74"/>
      <c r="M828" s="75"/>
      <c r="N828" s="80"/>
      <c r="O828" s="77"/>
      <c r="P828" s="77"/>
      <c r="Q828" s="77"/>
      <c r="R828" s="77"/>
      <c r="S828" s="78"/>
      <c r="T828" s="77"/>
      <c r="U828" s="79"/>
      <c r="V828" s="77"/>
      <c r="W828" s="77"/>
    </row>
    <row r="829" spans="8:23" ht="14.4" x14ac:dyDescent="0.3">
      <c r="H829" s="18"/>
      <c r="I829" s="74"/>
      <c r="J829" s="76"/>
      <c r="K829" s="76"/>
      <c r="L829" s="74"/>
      <c r="M829" s="75"/>
      <c r="N829" s="80"/>
      <c r="O829" s="180"/>
      <c r="P829" s="77"/>
      <c r="Q829" s="77"/>
      <c r="R829" s="77"/>
      <c r="S829" s="78"/>
      <c r="T829" s="77"/>
      <c r="U829" s="79"/>
      <c r="V829" s="77"/>
      <c r="W829" s="77"/>
    </row>
    <row r="830" spans="8:23" ht="14.4" x14ac:dyDescent="0.3">
      <c r="H830" s="18"/>
      <c r="I830" s="74"/>
      <c r="J830" s="76"/>
      <c r="K830" s="76"/>
      <c r="L830" s="74"/>
      <c r="M830" s="75"/>
      <c r="N830" s="80"/>
      <c r="O830" s="77"/>
      <c r="P830" s="77"/>
      <c r="Q830" s="77"/>
      <c r="R830" s="77"/>
      <c r="S830" s="78"/>
      <c r="T830" s="77"/>
      <c r="U830" s="79"/>
      <c r="V830" s="77"/>
      <c r="W830" s="77"/>
    </row>
    <row r="831" spans="8:23" ht="14.4" x14ac:dyDescent="0.3">
      <c r="H831" s="18"/>
      <c r="I831" s="74"/>
      <c r="J831" s="76"/>
      <c r="K831" s="76"/>
      <c r="L831" s="74"/>
      <c r="M831" s="75"/>
      <c r="N831" s="80"/>
      <c r="O831" s="77"/>
      <c r="P831" s="77"/>
      <c r="Q831" s="77"/>
      <c r="R831" s="77"/>
      <c r="S831" s="78"/>
      <c r="T831" s="77"/>
      <c r="U831" s="79"/>
      <c r="V831" s="77"/>
      <c r="W831" s="77"/>
    </row>
    <row r="832" spans="8:23" ht="14.4" x14ac:dyDescent="0.3">
      <c r="H832" s="18"/>
      <c r="I832" s="74"/>
      <c r="J832" s="76"/>
      <c r="K832" s="76"/>
      <c r="L832" s="74"/>
      <c r="M832" s="75"/>
      <c r="N832" s="80"/>
      <c r="O832" s="77"/>
      <c r="P832" s="77"/>
      <c r="Q832" s="77"/>
      <c r="R832" s="77"/>
      <c r="S832" s="78"/>
      <c r="T832" s="77"/>
      <c r="U832" s="79"/>
      <c r="V832" s="77"/>
      <c r="W832" s="77"/>
    </row>
    <row r="833" spans="8:23" ht="14.4" x14ac:dyDescent="0.3">
      <c r="H833" s="18"/>
      <c r="I833" s="74"/>
      <c r="J833" s="85"/>
      <c r="K833" s="85"/>
      <c r="L833" s="74"/>
      <c r="M833" s="75"/>
      <c r="N833" s="80"/>
      <c r="O833" s="77"/>
      <c r="P833" s="77"/>
      <c r="Q833" s="77"/>
      <c r="R833" s="77"/>
      <c r="S833" s="78"/>
      <c r="T833" s="77"/>
      <c r="U833" s="79"/>
      <c r="V833" s="77"/>
      <c r="W833" s="77"/>
    </row>
    <row r="834" spans="8:23" ht="14.4" x14ac:dyDescent="0.3">
      <c r="H834" s="18"/>
      <c r="I834" s="74"/>
      <c r="J834" s="76"/>
      <c r="K834" s="76"/>
      <c r="L834" s="74"/>
      <c r="M834" s="75"/>
      <c r="N834" s="80"/>
      <c r="O834" s="77"/>
      <c r="P834" s="77"/>
      <c r="Q834" s="77"/>
      <c r="R834" s="77"/>
      <c r="S834" s="78"/>
      <c r="T834" s="77"/>
      <c r="U834" s="79"/>
      <c r="V834" s="77"/>
      <c r="W834" s="77"/>
    </row>
    <row r="835" spans="8:23" ht="14.4" x14ac:dyDescent="0.3">
      <c r="H835" s="18"/>
      <c r="I835" s="74"/>
      <c r="J835" s="76"/>
      <c r="K835" s="76"/>
      <c r="L835" s="74"/>
      <c r="M835" s="75"/>
      <c r="N835" s="80"/>
      <c r="O835" s="77"/>
      <c r="P835" s="77"/>
      <c r="Q835" s="77"/>
      <c r="R835" s="77"/>
      <c r="S835" s="78"/>
      <c r="T835" s="77"/>
      <c r="U835" s="79"/>
      <c r="V835" s="77"/>
      <c r="W835" s="77"/>
    </row>
    <row r="836" spans="8:23" ht="14.4" x14ac:dyDescent="0.3">
      <c r="H836" s="18"/>
      <c r="I836" s="74"/>
      <c r="J836" s="76"/>
      <c r="K836" s="76"/>
      <c r="L836" s="74"/>
      <c r="M836" s="75"/>
      <c r="N836" s="80"/>
      <c r="O836" s="77"/>
      <c r="P836" s="77"/>
      <c r="Q836" s="77"/>
      <c r="R836" s="77"/>
      <c r="S836" s="78"/>
      <c r="T836" s="77"/>
      <c r="U836" s="79"/>
      <c r="V836" s="77"/>
      <c r="W836" s="77"/>
    </row>
    <row r="837" spans="8:23" ht="14.4" x14ac:dyDescent="0.3">
      <c r="H837" s="18"/>
      <c r="I837" s="74"/>
      <c r="J837" s="76"/>
      <c r="K837" s="76"/>
      <c r="L837" s="74"/>
      <c r="M837" s="75"/>
      <c r="N837" s="80"/>
      <c r="O837" s="77"/>
      <c r="P837" s="77"/>
      <c r="Q837" s="77"/>
      <c r="R837" s="77"/>
      <c r="S837" s="78"/>
      <c r="T837" s="77"/>
      <c r="U837" s="79"/>
      <c r="V837" s="77"/>
      <c r="W837" s="77"/>
    </row>
    <row r="838" spans="8:23" ht="14.4" x14ac:dyDescent="0.3">
      <c r="H838" s="18"/>
      <c r="I838" s="74"/>
      <c r="J838" s="76"/>
      <c r="K838" s="76"/>
      <c r="L838" s="74"/>
      <c r="M838" s="75"/>
      <c r="N838" s="80"/>
      <c r="O838" s="77"/>
      <c r="P838" s="77"/>
      <c r="Q838" s="77"/>
      <c r="R838" s="77"/>
      <c r="S838" s="78"/>
      <c r="T838" s="77"/>
      <c r="U838" s="79"/>
      <c r="V838" s="77"/>
      <c r="W838" s="77"/>
    </row>
    <row r="839" spans="8:23" ht="14.4" x14ac:dyDescent="0.3">
      <c r="H839" s="18"/>
      <c r="I839" s="74"/>
      <c r="J839" s="76"/>
      <c r="K839" s="76"/>
      <c r="L839" s="74"/>
      <c r="M839" s="75"/>
      <c r="N839" s="80"/>
      <c r="O839" s="77"/>
      <c r="P839" s="77"/>
      <c r="Q839" s="77"/>
      <c r="R839" s="77"/>
      <c r="S839" s="78"/>
      <c r="T839" s="77"/>
      <c r="U839" s="79"/>
      <c r="V839" s="77"/>
      <c r="W839" s="77"/>
    </row>
    <row r="840" spans="8:23" ht="14.4" x14ac:dyDescent="0.3">
      <c r="H840" s="18"/>
      <c r="I840" s="74"/>
      <c r="J840" s="76"/>
      <c r="K840" s="76"/>
      <c r="L840" s="74"/>
      <c r="M840" s="75"/>
      <c r="N840" s="80"/>
      <c r="O840" s="77"/>
      <c r="P840" s="77"/>
      <c r="Q840" s="77"/>
      <c r="R840" s="77"/>
      <c r="S840" s="78"/>
      <c r="T840" s="77"/>
      <c r="U840" s="79"/>
      <c r="V840" s="77"/>
      <c r="W840" s="77"/>
    </row>
    <row r="841" spans="8:23" ht="14.4" x14ac:dyDescent="0.3">
      <c r="H841" s="18"/>
      <c r="I841" s="74"/>
      <c r="J841" s="76"/>
      <c r="K841" s="76"/>
      <c r="L841" s="74"/>
      <c r="M841" s="75"/>
      <c r="N841" s="80"/>
      <c r="O841" s="77"/>
      <c r="P841" s="77"/>
      <c r="Q841" s="77"/>
      <c r="R841" s="77"/>
      <c r="S841" s="78"/>
      <c r="T841" s="77"/>
      <c r="U841" s="79"/>
      <c r="V841" s="77"/>
      <c r="W841" s="77"/>
    </row>
    <row r="842" spans="8:23" ht="14.4" x14ac:dyDescent="0.3">
      <c r="H842" s="18"/>
      <c r="I842" s="74"/>
      <c r="J842" s="76"/>
      <c r="K842" s="76"/>
      <c r="L842" s="74"/>
      <c r="M842" s="75"/>
      <c r="N842" s="80"/>
      <c r="O842" s="77"/>
      <c r="P842" s="77"/>
      <c r="Q842" s="77"/>
      <c r="R842" s="77"/>
      <c r="S842" s="78"/>
      <c r="T842" s="77"/>
      <c r="U842" s="79"/>
      <c r="V842" s="77"/>
      <c r="W842" s="77"/>
    </row>
    <row r="843" spans="8:23" ht="14.4" x14ac:dyDescent="0.3">
      <c r="H843" s="18"/>
      <c r="I843" s="74"/>
      <c r="J843" s="76"/>
      <c r="K843" s="76"/>
      <c r="L843" s="74"/>
      <c r="M843" s="75"/>
      <c r="N843" s="80"/>
      <c r="O843" s="77"/>
      <c r="P843" s="77"/>
      <c r="Q843" s="77"/>
      <c r="R843" s="77"/>
      <c r="S843" s="78"/>
      <c r="T843" s="77"/>
      <c r="U843" s="79"/>
      <c r="V843" s="77"/>
      <c r="W843" s="77"/>
    </row>
    <row r="844" spans="8:23" ht="14.4" x14ac:dyDescent="0.3">
      <c r="H844" s="18"/>
      <c r="I844" s="74"/>
      <c r="J844" s="76"/>
      <c r="K844" s="76"/>
      <c r="L844" s="74"/>
      <c r="M844" s="75"/>
      <c r="N844" s="80"/>
      <c r="O844" s="77"/>
      <c r="P844" s="77"/>
      <c r="Q844" s="77"/>
      <c r="R844" s="77"/>
      <c r="S844" s="78"/>
      <c r="T844" s="77"/>
      <c r="U844" s="79"/>
      <c r="V844" s="77"/>
      <c r="W844" s="77"/>
    </row>
    <row r="845" spans="8:23" ht="14.4" x14ac:dyDescent="0.3">
      <c r="H845" s="18"/>
      <c r="I845" s="74"/>
      <c r="J845" s="76"/>
      <c r="K845" s="76"/>
      <c r="L845" s="74"/>
      <c r="M845" s="75"/>
      <c r="N845" s="80"/>
      <c r="O845" s="180"/>
      <c r="P845" s="77"/>
      <c r="Q845" s="77"/>
      <c r="R845" s="77"/>
      <c r="S845" s="78"/>
      <c r="T845" s="77"/>
      <c r="U845" s="79"/>
      <c r="V845" s="77"/>
      <c r="W845" s="77"/>
    </row>
    <row r="846" spans="8:23" ht="14.4" x14ac:dyDescent="0.3">
      <c r="H846" s="18"/>
      <c r="I846" s="74"/>
      <c r="J846" s="85"/>
      <c r="K846" s="76"/>
      <c r="L846" s="74"/>
      <c r="M846" s="75"/>
      <c r="N846" s="80"/>
      <c r="O846" s="77"/>
      <c r="P846" s="77"/>
      <c r="Q846" s="77"/>
      <c r="R846" s="77"/>
      <c r="S846" s="78"/>
      <c r="T846" s="77"/>
      <c r="U846" s="79"/>
      <c r="V846" s="77"/>
      <c r="W846" s="77"/>
    </row>
    <row r="847" spans="8:23" ht="14.4" x14ac:dyDescent="0.3">
      <c r="H847" s="18"/>
      <c r="I847" s="74"/>
      <c r="J847" s="76"/>
      <c r="K847" s="76"/>
      <c r="L847" s="74"/>
      <c r="M847" s="75"/>
      <c r="N847" s="80"/>
      <c r="O847" s="77"/>
      <c r="P847" s="77"/>
      <c r="Q847" s="77"/>
      <c r="R847" s="77"/>
      <c r="S847" s="78"/>
      <c r="T847" s="77"/>
      <c r="U847" s="79"/>
      <c r="V847" s="77"/>
      <c r="W847" s="77"/>
    </row>
    <row r="848" spans="8:23" ht="14.4" x14ac:dyDescent="0.3">
      <c r="H848" s="18"/>
      <c r="I848" s="74"/>
      <c r="J848" s="76"/>
      <c r="K848" s="76"/>
      <c r="L848" s="74"/>
      <c r="M848" s="75"/>
      <c r="N848" s="80"/>
      <c r="O848" s="77"/>
      <c r="P848" s="77"/>
      <c r="Q848" s="77"/>
      <c r="R848" s="77"/>
      <c r="S848" s="78"/>
      <c r="T848" s="77"/>
      <c r="U848" s="79"/>
      <c r="V848" s="77"/>
      <c r="W848" s="77"/>
    </row>
    <row r="849" spans="8:23" ht="14.4" x14ac:dyDescent="0.3">
      <c r="H849" s="18"/>
      <c r="I849" s="74"/>
      <c r="J849" s="76"/>
      <c r="K849" s="85"/>
      <c r="L849" s="74"/>
      <c r="M849" s="75"/>
      <c r="N849" s="80"/>
      <c r="O849" s="77"/>
      <c r="P849" s="77"/>
      <c r="Q849" s="77"/>
      <c r="R849" s="77"/>
      <c r="S849" s="78"/>
      <c r="T849" s="77"/>
      <c r="U849" s="79"/>
      <c r="V849" s="77"/>
      <c r="W849" s="77"/>
    </row>
    <row r="850" spans="8:23" ht="14.4" x14ac:dyDescent="0.3">
      <c r="H850" s="18"/>
      <c r="I850" s="74"/>
      <c r="J850" s="76"/>
      <c r="K850" s="76"/>
      <c r="L850" s="74"/>
      <c r="M850" s="75"/>
      <c r="N850" s="80"/>
      <c r="O850" s="77"/>
      <c r="P850" s="77"/>
      <c r="Q850" s="77"/>
      <c r="R850" s="77"/>
      <c r="S850" s="78"/>
      <c r="T850" s="77"/>
      <c r="U850" s="79"/>
      <c r="V850" s="77"/>
      <c r="W850" s="77"/>
    </row>
    <row r="851" spans="8:23" ht="14.4" x14ac:dyDescent="0.3">
      <c r="H851" s="18"/>
      <c r="I851" s="74"/>
      <c r="J851" s="76"/>
      <c r="K851" s="76"/>
      <c r="L851" s="74"/>
      <c r="M851" s="75"/>
      <c r="N851" s="80"/>
      <c r="O851" s="77"/>
      <c r="P851" s="77"/>
      <c r="Q851" s="77"/>
      <c r="R851" s="77"/>
      <c r="S851" s="78"/>
      <c r="T851" s="77"/>
      <c r="U851" s="79"/>
      <c r="V851" s="77"/>
      <c r="W851" s="77"/>
    </row>
    <row r="852" spans="8:23" ht="14.4" x14ac:dyDescent="0.3">
      <c r="H852" s="18"/>
      <c r="I852" s="74"/>
      <c r="J852" s="76"/>
      <c r="K852" s="76"/>
      <c r="L852" s="74"/>
      <c r="M852" s="75"/>
      <c r="N852" s="80"/>
      <c r="O852" s="77"/>
      <c r="P852" s="80"/>
      <c r="Q852" s="77"/>
      <c r="R852" s="77"/>
      <c r="S852" s="78"/>
      <c r="T852" s="77"/>
      <c r="U852" s="79"/>
      <c r="V852" s="77"/>
      <c r="W852" s="77"/>
    </row>
    <row r="853" spans="8:23" ht="14.4" x14ac:dyDescent="0.3">
      <c r="H853" s="18"/>
      <c r="I853" s="74"/>
      <c r="J853" s="76"/>
      <c r="K853" s="76"/>
      <c r="L853" s="74"/>
      <c r="M853" s="75"/>
      <c r="N853" s="80"/>
      <c r="O853" s="179"/>
      <c r="P853" s="77"/>
      <c r="Q853" s="77"/>
      <c r="R853" s="77"/>
      <c r="S853" s="78"/>
      <c r="T853" s="77"/>
      <c r="U853" s="79"/>
      <c r="V853" s="77"/>
      <c r="W853" s="77"/>
    </row>
    <row r="854" spans="8:23" ht="14.4" x14ac:dyDescent="0.3">
      <c r="H854" s="18"/>
      <c r="I854" s="74"/>
      <c r="J854" s="76"/>
      <c r="K854" s="76"/>
      <c r="L854" s="74"/>
      <c r="M854" s="75"/>
      <c r="N854" s="77"/>
      <c r="O854" s="77"/>
      <c r="P854" s="77"/>
      <c r="Q854" s="77"/>
      <c r="R854" s="77"/>
      <c r="S854" s="78"/>
      <c r="T854" s="77"/>
      <c r="U854" s="79"/>
      <c r="V854" s="77"/>
      <c r="W854" s="77"/>
    </row>
    <row r="855" spans="8:23" ht="14.4" x14ac:dyDescent="0.3">
      <c r="H855" s="18"/>
      <c r="I855" s="74"/>
      <c r="J855" s="76"/>
      <c r="K855" s="76"/>
      <c r="L855" s="74"/>
      <c r="M855" s="75"/>
      <c r="N855" s="80"/>
      <c r="O855" s="77"/>
      <c r="P855" s="77"/>
      <c r="Q855" s="77"/>
      <c r="R855" s="77"/>
      <c r="S855" s="78"/>
      <c r="T855" s="77"/>
      <c r="U855" s="79"/>
      <c r="V855" s="77"/>
      <c r="W855" s="77"/>
    </row>
    <row r="856" spans="8:23" ht="14.4" x14ac:dyDescent="0.3">
      <c r="H856" s="18"/>
      <c r="I856" s="74"/>
      <c r="J856" s="76"/>
      <c r="K856" s="76"/>
      <c r="L856" s="74"/>
      <c r="M856" s="75"/>
      <c r="N856" s="80"/>
      <c r="O856" s="77"/>
      <c r="P856" s="77"/>
      <c r="Q856" s="77"/>
      <c r="R856" s="77"/>
      <c r="S856" s="78"/>
      <c r="T856" s="77"/>
      <c r="U856" s="79"/>
      <c r="V856" s="77"/>
      <c r="W856" s="77"/>
    </row>
    <row r="857" spans="8:23" ht="14.4" x14ac:dyDescent="0.3">
      <c r="H857" s="18"/>
      <c r="I857" s="74"/>
      <c r="J857" s="76"/>
      <c r="K857" s="76"/>
      <c r="L857" s="74"/>
      <c r="M857" s="75"/>
      <c r="N857" s="80"/>
      <c r="O857" s="77"/>
      <c r="P857" s="77"/>
      <c r="Q857" s="77"/>
      <c r="R857" s="77"/>
      <c r="S857" s="78"/>
      <c r="T857" s="77"/>
      <c r="U857" s="79"/>
      <c r="V857" s="77"/>
      <c r="W857" s="77"/>
    </row>
    <row r="858" spans="8:23" ht="14.4" x14ac:dyDescent="0.3">
      <c r="H858" s="18"/>
      <c r="I858" s="74"/>
      <c r="J858" s="76"/>
      <c r="K858" s="76"/>
      <c r="L858" s="74"/>
      <c r="M858" s="75"/>
      <c r="N858" s="80"/>
      <c r="O858" s="77"/>
      <c r="P858" s="77"/>
      <c r="Q858" s="77"/>
      <c r="R858" s="77"/>
      <c r="S858" s="78"/>
      <c r="T858" s="77"/>
      <c r="U858" s="79"/>
      <c r="V858" s="77"/>
      <c r="W858" s="77"/>
    </row>
    <row r="859" spans="8:23" ht="14.4" x14ac:dyDescent="0.3">
      <c r="H859" s="18"/>
      <c r="I859" s="74"/>
      <c r="J859" s="76"/>
      <c r="K859" s="81"/>
      <c r="L859" s="74"/>
      <c r="M859" s="75"/>
      <c r="N859" s="80"/>
      <c r="O859" s="77"/>
      <c r="P859" s="77"/>
      <c r="Q859" s="77"/>
      <c r="R859" s="77"/>
      <c r="S859" s="78"/>
      <c r="T859" s="77"/>
      <c r="U859" s="79"/>
      <c r="V859" s="77"/>
      <c r="W859" s="77"/>
    </row>
    <row r="860" spans="8:23" ht="14.4" x14ac:dyDescent="0.3">
      <c r="H860" s="18"/>
      <c r="I860" s="74"/>
      <c r="J860" s="76"/>
      <c r="K860" s="76"/>
      <c r="L860" s="74"/>
      <c r="M860" s="75"/>
      <c r="N860" s="80"/>
      <c r="O860" s="77"/>
      <c r="P860" s="77"/>
      <c r="Q860" s="77"/>
      <c r="R860" s="77"/>
      <c r="S860" s="78"/>
      <c r="T860" s="77"/>
      <c r="U860" s="79"/>
      <c r="V860" s="77"/>
      <c r="W860" s="77"/>
    </row>
    <row r="861" spans="8:23" ht="14.4" x14ac:dyDescent="0.3">
      <c r="H861" s="18"/>
      <c r="I861" s="74"/>
      <c r="J861" s="76"/>
      <c r="K861" s="76"/>
      <c r="L861" s="74"/>
      <c r="M861" s="75"/>
      <c r="N861" s="80"/>
      <c r="O861" s="77"/>
      <c r="P861" s="77"/>
      <c r="Q861" s="77"/>
      <c r="R861" s="77"/>
      <c r="S861" s="78"/>
      <c r="T861" s="77"/>
      <c r="U861" s="79"/>
      <c r="V861" s="77"/>
      <c r="W861" s="77"/>
    </row>
    <row r="862" spans="8:23" ht="14.4" x14ac:dyDescent="0.3">
      <c r="H862" s="18"/>
      <c r="I862" s="74"/>
      <c r="J862" s="76"/>
      <c r="K862" s="76"/>
      <c r="L862" s="74"/>
      <c r="M862" s="75"/>
      <c r="N862" s="80"/>
      <c r="O862" s="77"/>
      <c r="P862" s="77"/>
      <c r="Q862" s="77"/>
      <c r="R862" s="77"/>
      <c r="S862" s="78"/>
      <c r="T862" s="77"/>
      <c r="U862" s="79"/>
      <c r="V862" s="77"/>
      <c r="W862" s="77"/>
    </row>
    <row r="863" spans="8:23" ht="14.4" x14ac:dyDescent="0.3">
      <c r="H863" s="18"/>
      <c r="I863" s="74"/>
      <c r="J863" s="76"/>
      <c r="K863" s="85"/>
      <c r="L863" s="74"/>
      <c r="M863" s="75"/>
      <c r="N863" s="80"/>
      <c r="O863" s="181"/>
      <c r="P863" s="77"/>
      <c r="Q863" s="77"/>
      <c r="R863" s="77"/>
      <c r="S863" s="78"/>
      <c r="T863" s="77"/>
      <c r="U863" s="79"/>
      <c r="V863" s="77"/>
      <c r="W863" s="77"/>
    </row>
    <row r="864" spans="8:23" ht="14.4" x14ac:dyDescent="0.3">
      <c r="H864" s="18"/>
      <c r="I864" s="74"/>
      <c r="J864" s="76"/>
      <c r="K864" s="76"/>
      <c r="L864" s="74"/>
      <c r="M864" s="75"/>
      <c r="N864" s="80"/>
      <c r="O864" s="77"/>
      <c r="P864" s="77"/>
      <c r="Q864" s="77"/>
      <c r="R864" s="77"/>
      <c r="S864" s="78"/>
      <c r="T864" s="77"/>
      <c r="U864" s="79"/>
      <c r="V864" s="77"/>
      <c r="W864" s="77"/>
    </row>
    <row r="865" spans="8:23" ht="14.4" x14ac:dyDescent="0.3">
      <c r="H865" s="18"/>
      <c r="I865" s="74"/>
      <c r="J865" s="76"/>
      <c r="K865" s="85"/>
      <c r="L865" s="74"/>
      <c r="M865" s="75"/>
      <c r="N865" s="80"/>
      <c r="O865" s="181"/>
      <c r="P865" s="77"/>
      <c r="Q865" s="77"/>
      <c r="R865" s="77"/>
      <c r="S865" s="78"/>
      <c r="T865" s="77"/>
      <c r="U865" s="79"/>
      <c r="V865" s="77"/>
      <c r="W865" s="77"/>
    </row>
    <row r="866" spans="8:23" ht="14.4" x14ac:dyDescent="0.3">
      <c r="H866" s="18"/>
      <c r="I866" s="74"/>
      <c r="J866" s="76"/>
      <c r="K866" s="76"/>
      <c r="L866" s="74"/>
      <c r="M866" s="75"/>
      <c r="N866" s="77"/>
      <c r="O866" s="77"/>
      <c r="P866" s="77"/>
      <c r="Q866" s="77"/>
      <c r="R866" s="77"/>
      <c r="S866" s="78"/>
      <c r="T866" s="77"/>
      <c r="U866" s="79"/>
      <c r="V866" s="77"/>
      <c r="W866" s="77"/>
    </row>
    <row r="867" spans="8:23" ht="14.4" x14ac:dyDescent="0.3">
      <c r="H867" s="18"/>
      <c r="I867" s="74"/>
      <c r="J867" s="76"/>
      <c r="K867" s="76"/>
      <c r="L867" s="74"/>
      <c r="M867" s="75"/>
      <c r="N867" s="80"/>
      <c r="O867" s="180"/>
      <c r="P867" s="77"/>
      <c r="Q867" s="77"/>
      <c r="R867" s="77"/>
      <c r="S867" s="78"/>
      <c r="T867" s="77"/>
      <c r="U867" s="79"/>
      <c r="V867" s="77"/>
      <c r="W867" s="77"/>
    </row>
    <row r="868" spans="8:23" ht="14.4" x14ac:dyDescent="0.3">
      <c r="H868" s="18"/>
      <c r="I868" s="74"/>
      <c r="J868" s="76"/>
      <c r="K868" s="76"/>
      <c r="L868" s="74"/>
      <c r="M868" s="75"/>
      <c r="N868" s="80"/>
      <c r="O868" s="77"/>
      <c r="P868" s="77"/>
      <c r="Q868" s="77"/>
      <c r="R868" s="77"/>
      <c r="S868" s="78"/>
      <c r="T868" s="77"/>
      <c r="U868" s="79"/>
      <c r="V868" s="77"/>
      <c r="W868" s="77"/>
    </row>
    <row r="869" spans="8:23" ht="14.4" x14ac:dyDescent="0.3">
      <c r="H869" s="18"/>
      <c r="I869" s="74"/>
      <c r="J869" s="76"/>
      <c r="K869" s="76"/>
      <c r="L869" s="74"/>
      <c r="M869" s="75"/>
      <c r="N869" s="80"/>
      <c r="O869" s="77"/>
      <c r="P869" s="77"/>
      <c r="Q869" s="77"/>
      <c r="R869" s="77"/>
      <c r="S869" s="78"/>
      <c r="T869" s="77"/>
      <c r="U869" s="79"/>
      <c r="V869" s="77"/>
      <c r="W869" s="77"/>
    </row>
    <row r="870" spans="8:23" ht="14.4" x14ac:dyDescent="0.3">
      <c r="H870" s="18"/>
      <c r="I870" s="74"/>
      <c r="J870" s="76"/>
      <c r="K870" s="76"/>
      <c r="L870" s="74"/>
      <c r="M870" s="75"/>
      <c r="N870" s="80"/>
      <c r="O870" s="77"/>
      <c r="P870" s="77"/>
      <c r="Q870" s="77"/>
      <c r="R870" s="77"/>
      <c r="S870" s="78"/>
      <c r="T870" s="77"/>
      <c r="U870" s="79"/>
      <c r="V870" s="77"/>
      <c r="W870" s="77"/>
    </row>
    <row r="871" spans="8:23" ht="14.4" x14ac:dyDescent="0.3">
      <c r="H871" s="18"/>
      <c r="I871" s="74"/>
      <c r="J871" s="88"/>
      <c r="K871" s="81"/>
      <c r="L871" s="74"/>
      <c r="M871" s="75"/>
      <c r="N871" s="80"/>
      <c r="O871" s="77"/>
      <c r="P871" s="77"/>
      <c r="Q871" s="77"/>
      <c r="R871" s="77"/>
      <c r="S871" s="78"/>
      <c r="T871" s="77"/>
      <c r="U871" s="79"/>
      <c r="V871" s="77"/>
      <c r="W871" s="77"/>
    </row>
    <row r="872" spans="8:23" ht="14.4" x14ac:dyDescent="0.3">
      <c r="H872" s="18"/>
      <c r="I872" s="74"/>
      <c r="J872" s="76"/>
      <c r="K872" s="76"/>
      <c r="L872" s="74"/>
      <c r="M872" s="75"/>
      <c r="N872" s="80"/>
      <c r="O872" s="77"/>
      <c r="P872" s="77"/>
      <c r="Q872" s="77"/>
      <c r="R872" s="77"/>
      <c r="S872" s="78"/>
      <c r="T872" s="77"/>
      <c r="U872" s="79"/>
      <c r="V872" s="77"/>
      <c r="W872" s="77"/>
    </row>
    <row r="873" spans="8:23" ht="14.4" x14ac:dyDescent="0.3">
      <c r="H873" s="18"/>
      <c r="I873" s="74"/>
      <c r="J873" s="76"/>
      <c r="K873" s="76"/>
      <c r="L873" s="74"/>
      <c r="M873" s="75"/>
      <c r="N873" s="80"/>
      <c r="O873" s="77"/>
      <c r="P873" s="77"/>
      <c r="Q873" s="77"/>
      <c r="R873" s="77"/>
      <c r="S873" s="78"/>
      <c r="T873" s="77"/>
      <c r="U873" s="79"/>
      <c r="V873" s="77"/>
      <c r="W873" s="77"/>
    </row>
    <row r="874" spans="8:23" ht="14.4" x14ac:dyDescent="0.3">
      <c r="H874" s="18"/>
      <c r="I874" s="74"/>
      <c r="J874" s="76"/>
      <c r="K874" s="76"/>
      <c r="L874" s="74"/>
      <c r="M874" s="75"/>
      <c r="N874" s="80"/>
      <c r="O874" s="77"/>
      <c r="P874" s="77"/>
      <c r="Q874" s="77"/>
      <c r="R874" s="77"/>
      <c r="S874" s="78"/>
      <c r="T874" s="77"/>
      <c r="U874" s="79"/>
      <c r="V874" s="77"/>
      <c r="W874" s="77"/>
    </row>
    <row r="875" spans="8:23" ht="14.4" x14ac:dyDescent="0.3">
      <c r="H875" s="18"/>
      <c r="I875" s="74"/>
      <c r="J875" s="76"/>
      <c r="K875" s="76"/>
      <c r="L875" s="74"/>
      <c r="M875" s="75"/>
      <c r="N875" s="80"/>
      <c r="O875" s="179"/>
      <c r="P875" s="77"/>
      <c r="Q875" s="77"/>
      <c r="R875" s="77"/>
      <c r="S875" s="78"/>
      <c r="T875" s="77"/>
      <c r="U875" s="79"/>
      <c r="V875" s="77"/>
      <c r="W875" s="77"/>
    </row>
    <row r="876" spans="8:23" ht="14.4" x14ac:dyDescent="0.3">
      <c r="H876" s="18"/>
      <c r="I876" s="74"/>
      <c r="J876" s="85"/>
      <c r="K876" s="76"/>
      <c r="L876" s="74"/>
      <c r="M876" s="75"/>
      <c r="N876" s="80"/>
      <c r="O876" s="181"/>
      <c r="P876" s="77"/>
      <c r="Q876" s="77"/>
      <c r="R876" s="77"/>
      <c r="S876" s="78"/>
      <c r="T876" s="77"/>
      <c r="U876" s="79"/>
      <c r="V876" s="77"/>
      <c r="W876" s="77"/>
    </row>
    <row r="877" spans="8:23" ht="14.4" x14ac:dyDescent="0.3">
      <c r="H877" s="18"/>
      <c r="I877" s="74"/>
      <c r="J877" s="76"/>
      <c r="K877" s="76"/>
      <c r="L877" s="74"/>
      <c r="M877" s="75"/>
      <c r="N877" s="80"/>
      <c r="O877" s="77"/>
      <c r="P877" s="77"/>
      <c r="Q877" s="77"/>
      <c r="R877" s="77"/>
      <c r="S877" s="78"/>
      <c r="T877" s="77"/>
      <c r="U877" s="79"/>
      <c r="V877" s="77"/>
      <c r="W877" s="77"/>
    </row>
    <row r="878" spans="8:23" ht="14.4" x14ac:dyDescent="0.3">
      <c r="H878" s="18"/>
      <c r="I878" s="74"/>
      <c r="J878" s="76"/>
      <c r="K878" s="76"/>
      <c r="L878" s="74"/>
      <c r="M878" s="75"/>
      <c r="N878" s="80"/>
      <c r="O878" s="180"/>
      <c r="P878" s="77"/>
      <c r="Q878" s="77"/>
      <c r="R878" s="77"/>
      <c r="S878" s="78"/>
      <c r="T878" s="77"/>
      <c r="U878" s="79"/>
      <c r="V878" s="77"/>
      <c r="W878" s="77"/>
    </row>
    <row r="879" spans="8:23" ht="14.4" x14ac:dyDescent="0.3">
      <c r="H879" s="18"/>
      <c r="I879" s="74"/>
      <c r="J879" s="76"/>
      <c r="K879" s="76"/>
      <c r="L879" s="74"/>
      <c r="M879" s="75"/>
      <c r="N879" s="80"/>
      <c r="O879" s="80"/>
      <c r="P879" s="77"/>
      <c r="Q879" s="77"/>
      <c r="R879" s="77"/>
      <c r="S879" s="78"/>
      <c r="T879" s="77"/>
      <c r="U879" s="79"/>
      <c r="V879" s="77"/>
      <c r="W879" s="77"/>
    </row>
    <row r="880" spans="8:23" ht="14.4" x14ac:dyDescent="0.3">
      <c r="H880" s="18"/>
      <c r="I880" s="74"/>
      <c r="J880" s="85"/>
      <c r="K880" s="76"/>
      <c r="L880" s="74"/>
      <c r="M880" s="75"/>
      <c r="N880" s="80"/>
      <c r="O880" s="179"/>
      <c r="P880" s="77"/>
      <c r="Q880" s="77"/>
      <c r="R880" s="77"/>
      <c r="S880" s="78"/>
      <c r="T880" s="77"/>
      <c r="U880" s="79"/>
      <c r="V880" s="77"/>
      <c r="W880" s="77"/>
    </row>
    <row r="881" spans="8:23" ht="14.4" x14ac:dyDescent="0.3">
      <c r="H881" s="18"/>
      <c r="I881" s="74"/>
      <c r="J881" s="76"/>
      <c r="K881" s="76"/>
      <c r="L881" s="74"/>
      <c r="M881" s="75"/>
      <c r="N881" s="80"/>
      <c r="O881" s="180"/>
      <c r="P881" s="77"/>
      <c r="Q881" s="77"/>
      <c r="R881" s="77"/>
      <c r="S881" s="78"/>
      <c r="T881" s="77"/>
      <c r="U881" s="79"/>
      <c r="V881" s="77"/>
      <c r="W881" s="77"/>
    </row>
    <row r="882" spans="8:23" ht="14.4" x14ac:dyDescent="0.3">
      <c r="H882" s="18"/>
      <c r="I882" s="74"/>
      <c r="J882" s="76"/>
      <c r="K882" s="76"/>
      <c r="L882" s="74"/>
      <c r="M882" s="75"/>
      <c r="N882" s="80"/>
      <c r="O882" s="180"/>
      <c r="P882" s="77"/>
      <c r="Q882" s="77"/>
      <c r="R882" s="77"/>
      <c r="S882" s="78"/>
      <c r="T882" s="77"/>
      <c r="U882" s="79"/>
      <c r="V882" s="77"/>
      <c r="W882" s="77"/>
    </row>
    <row r="883" spans="8:23" ht="14.4" x14ac:dyDescent="0.3">
      <c r="H883" s="18"/>
      <c r="I883" s="74"/>
      <c r="J883" s="76"/>
      <c r="K883" s="76"/>
      <c r="L883" s="74"/>
      <c r="M883" s="75"/>
      <c r="N883" s="80"/>
      <c r="O883" s="80"/>
      <c r="P883" s="77"/>
      <c r="Q883" s="77"/>
      <c r="R883" s="77"/>
      <c r="S883" s="78"/>
      <c r="T883" s="77"/>
      <c r="U883" s="79"/>
      <c r="V883" s="77"/>
      <c r="W883" s="77"/>
    </row>
    <row r="884" spans="8:23" ht="14.4" x14ac:dyDescent="0.3">
      <c r="H884" s="18"/>
      <c r="I884" s="74"/>
      <c r="J884" s="76"/>
      <c r="K884" s="76"/>
      <c r="L884" s="74"/>
      <c r="M884" s="75"/>
      <c r="N884" s="80"/>
      <c r="O884" s="180"/>
      <c r="P884" s="77"/>
      <c r="Q884" s="77"/>
      <c r="R884" s="77"/>
      <c r="S884" s="78"/>
      <c r="T884" s="77"/>
      <c r="U884" s="79"/>
      <c r="V884" s="77"/>
      <c r="W884" s="77"/>
    </row>
    <row r="885" spans="8:23" ht="14.4" x14ac:dyDescent="0.3">
      <c r="H885" s="18"/>
      <c r="I885" s="74"/>
      <c r="J885" s="76"/>
      <c r="K885" s="76"/>
      <c r="L885" s="74"/>
      <c r="M885" s="75"/>
      <c r="N885" s="80"/>
      <c r="O885" s="77"/>
      <c r="P885" s="77"/>
      <c r="Q885" s="77"/>
      <c r="R885" s="77"/>
      <c r="S885" s="78"/>
      <c r="T885" s="77"/>
      <c r="U885" s="79"/>
      <c r="V885" s="77"/>
      <c r="W885" s="77"/>
    </row>
    <row r="886" spans="8:23" ht="14.4" x14ac:dyDescent="0.3">
      <c r="H886" s="18"/>
      <c r="I886" s="74"/>
      <c r="J886" s="76"/>
      <c r="K886" s="76"/>
      <c r="L886" s="74"/>
      <c r="M886" s="75"/>
      <c r="N886" s="80"/>
      <c r="O886" s="77"/>
      <c r="P886" s="77"/>
      <c r="Q886" s="77"/>
      <c r="R886" s="77"/>
      <c r="S886" s="78"/>
      <c r="T886" s="77"/>
      <c r="U886" s="79"/>
      <c r="V886" s="77"/>
      <c r="W886" s="77"/>
    </row>
    <row r="887" spans="8:23" ht="14.4" x14ac:dyDescent="0.3">
      <c r="H887" s="18"/>
      <c r="I887" s="74"/>
      <c r="J887" s="76"/>
      <c r="K887" s="76"/>
      <c r="L887" s="74"/>
      <c r="M887" s="75"/>
      <c r="N887" s="80"/>
      <c r="O887" s="77"/>
      <c r="P887" s="77"/>
      <c r="Q887" s="77"/>
      <c r="R887" s="77"/>
      <c r="S887" s="78"/>
      <c r="T887" s="77"/>
      <c r="U887" s="79"/>
      <c r="V887" s="77"/>
      <c r="W887" s="77"/>
    </row>
    <row r="888" spans="8:23" ht="14.4" x14ac:dyDescent="0.3">
      <c r="H888" s="18"/>
      <c r="I888" s="74"/>
      <c r="J888" s="85"/>
      <c r="K888" s="76"/>
      <c r="L888" s="74"/>
      <c r="M888" s="75"/>
      <c r="N888" s="80"/>
      <c r="O888" s="77"/>
      <c r="P888" s="77"/>
      <c r="Q888" s="77"/>
      <c r="R888" s="77"/>
      <c r="S888" s="78"/>
      <c r="T888" s="77"/>
      <c r="U888" s="79"/>
      <c r="V888" s="77"/>
      <c r="W888" s="77"/>
    </row>
    <row r="889" spans="8:23" ht="14.4" x14ac:dyDescent="0.3">
      <c r="H889" s="18"/>
      <c r="I889" s="74"/>
      <c r="J889" s="76"/>
      <c r="K889" s="76"/>
      <c r="L889" s="74"/>
      <c r="M889" s="75"/>
      <c r="N889" s="80"/>
      <c r="O889" s="77"/>
      <c r="P889" s="77"/>
      <c r="Q889" s="77"/>
      <c r="R889" s="77"/>
      <c r="S889" s="78"/>
      <c r="T889" s="77"/>
      <c r="U889" s="79"/>
      <c r="V889" s="77"/>
      <c r="W889" s="77"/>
    </row>
    <row r="890" spans="8:23" ht="14.4" x14ac:dyDescent="0.3">
      <c r="H890" s="18"/>
      <c r="I890" s="74"/>
      <c r="J890" s="76"/>
      <c r="K890" s="76"/>
      <c r="L890" s="74"/>
      <c r="M890" s="75"/>
      <c r="N890" s="80"/>
      <c r="O890" s="77"/>
      <c r="P890" s="77"/>
      <c r="Q890" s="77"/>
      <c r="R890" s="77"/>
      <c r="S890" s="78"/>
      <c r="T890" s="77"/>
      <c r="U890" s="79"/>
      <c r="V890" s="77"/>
      <c r="W890" s="77"/>
    </row>
    <row r="891" spans="8:23" ht="14.4" x14ac:dyDescent="0.3">
      <c r="H891" s="18"/>
      <c r="I891" s="74"/>
      <c r="J891" s="76"/>
      <c r="K891" s="76"/>
      <c r="L891" s="74"/>
      <c r="M891" s="75"/>
      <c r="N891" s="80"/>
      <c r="O891" s="77"/>
      <c r="P891" s="77"/>
      <c r="Q891" s="77"/>
      <c r="R891" s="77"/>
      <c r="S891" s="78"/>
      <c r="T891" s="77"/>
      <c r="U891" s="79"/>
      <c r="V891" s="77"/>
      <c r="W891" s="77"/>
    </row>
    <row r="892" spans="8:23" ht="14.4" x14ac:dyDescent="0.3">
      <c r="H892" s="18"/>
      <c r="I892" s="74"/>
      <c r="J892" s="76"/>
      <c r="K892" s="76"/>
      <c r="L892" s="74"/>
      <c r="M892" s="75"/>
      <c r="N892" s="80"/>
      <c r="O892" s="77"/>
      <c r="P892" s="77"/>
      <c r="Q892" s="77"/>
      <c r="R892" s="77"/>
      <c r="S892" s="78"/>
      <c r="T892" s="77"/>
      <c r="U892" s="79"/>
      <c r="V892" s="77"/>
      <c r="W892" s="77"/>
    </row>
    <row r="893" spans="8:23" ht="14.4" x14ac:dyDescent="0.3">
      <c r="H893" s="18"/>
      <c r="I893" s="74"/>
      <c r="J893" s="76"/>
      <c r="K893" s="76"/>
      <c r="L893" s="74"/>
      <c r="M893" s="75"/>
      <c r="N893" s="80"/>
      <c r="O893" s="179"/>
      <c r="P893" s="77"/>
      <c r="Q893" s="77"/>
      <c r="R893" s="77"/>
      <c r="S893" s="78"/>
      <c r="T893" s="77"/>
      <c r="U893" s="79"/>
      <c r="V893" s="77"/>
      <c r="W893" s="77"/>
    </row>
    <row r="894" spans="8:23" ht="14.4" x14ac:dyDescent="0.3">
      <c r="H894" s="18"/>
      <c r="I894" s="74"/>
      <c r="J894" s="76"/>
      <c r="K894" s="76"/>
      <c r="L894" s="74"/>
      <c r="M894" s="75"/>
      <c r="N894" s="80"/>
      <c r="O894" s="179"/>
      <c r="P894" s="77"/>
      <c r="Q894" s="77"/>
      <c r="R894" s="77"/>
      <c r="S894" s="78"/>
      <c r="T894" s="77"/>
      <c r="U894" s="79"/>
      <c r="V894" s="77"/>
      <c r="W894" s="77"/>
    </row>
    <row r="895" spans="8:23" ht="14.4" x14ac:dyDescent="0.3">
      <c r="H895" s="18"/>
      <c r="I895" s="74"/>
      <c r="J895" s="76"/>
      <c r="K895" s="76"/>
      <c r="L895" s="74"/>
      <c r="M895" s="75"/>
      <c r="N895" s="80"/>
      <c r="O895" s="179"/>
      <c r="P895" s="77"/>
      <c r="Q895" s="77"/>
      <c r="R895" s="77"/>
      <c r="S895" s="78"/>
      <c r="T895" s="77"/>
      <c r="U895" s="79"/>
      <c r="V895" s="77"/>
      <c r="W895" s="77"/>
    </row>
    <row r="896" spans="8:23" ht="14.4" x14ac:dyDescent="0.3">
      <c r="H896" s="18"/>
      <c r="I896" s="74"/>
      <c r="J896" s="76"/>
      <c r="K896" s="76"/>
      <c r="L896" s="74"/>
      <c r="M896" s="75"/>
      <c r="N896" s="80"/>
      <c r="O896" s="180"/>
      <c r="P896" s="77"/>
      <c r="Q896" s="77"/>
      <c r="R896" s="77"/>
      <c r="S896" s="78"/>
      <c r="T896" s="77"/>
      <c r="U896" s="79"/>
      <c r="V896" s="77"/>
      <c r="W896" s="77"/>
    </row>
    <row r="897" spans="8:23" ht="14.4" x14ac:dyDescent="0.3">
      <c r="H897" s="18"/>
      <c r="I897" s="74"/>
      <c r="J897" s="76"/>
      <c r="K897" s="76"/>
      <c r="L897" s="74"/>
      <c r="M897" s="75"/>
      <c r="N897" s="80"/>
      <c r="O897" s="77"/>
      <c r="P897" s="77"/>
      <c r="Q897" s="77"/>
      <c r="R897" s="77"/>
      <c r="S897" s="78"/>
      <c r="T897" s="77"/>
      <c r="U897" s="79"/>
      <c r="V897" s="77"/>
      <c r="W897" s="77"/>
    </row>
    <row r="898" spans="8:23" ht="14.4" x14ac:dyDescent="0.3">
      <c r="H898" s="18"/>
      <c r="I898" s="74"/>
      <c r="J898" s="76"/>
      <c r="K898" s="76"/>
      <c r="L898" s="74"/>
      <c r="M898" s="75"/>
      <c r="N898" s="80"/>
      <c r="O898" s="77"/>
      <c r="P898" s="77"/>
      <c r="Q898" s="77"/>
      <c r="R898" s="77"/>
      <c r="S898" s="78"/>
      <c r="T898" s="77"/>
      <c r="U898" s="79"/>
      <c r="V898" s="77"/>
      <c r="W898" s="77"/>
    </row>
    <row r="899" spans="8:23" ht="14.4" x14ac:dyDescent="0.3">
      <c r="H899" s="18"/>
      <c r="I899" s="74"/>
      <c r="J899" s="76"/>
      <c r="K899" s="76"/>
      <c r="L899" s="74"/>
      <c r="M899" s="75"/>
      <c r="N899" s="80"/>
      <c r="O899" s="77"/>
      <c r="P899" s="77"/>
      <c r="Q899" s="77"/>
      <c r="R899" s="77"/>
      <c r="S899" s="78"/>
      <c r="T899" s="77"/>
      <c r="U899" s="79"/>
      <c r="V899" s="77"/>
      <c r="W899" s="77"/>
    </row>
    <row r="900" spans="8:23" ht="14.4" x14ac:dyDescent="0.3">
      <c r="H900" s="18"/>
      <c r="I900" s="74"/>
      <c r="J900" s="76"/>
      <c r="K900" s="76"/>
      <c r="L900" s="74"/>
      <c r="M900" s="75"/>
      <c r="N900" s="80"/>
      <c r="O900" s="77"/>
      <c r="P900" s="77"/>
      <c r="Q900" s="77"/>
      <c r="R900" s="77"/>
      <c r="S900" s="78"/>
      <c r="T900" s="77"/>
      <c r="U900" s="79"/>
      <c r="V900" s="77"/>
      <c r="W900" s="77"/>
    </row>
    <row r="901" spans="8:23" ht="14.4" x14ac:dyDescent="0.3">
      <c r="H901" s="18"/>
      <c r="I901" s="74"/>
      <c r="J901" s="76"/>
      <c r="K901" s="76"/>
      <c r="L901" s="74"/>
      <c r="M901" s="75"/>
      <c r="N901" s="80"/>
      <c r="O901" s="179"/>
      <c r="P901" s="77"/>
      <c r="Q901" s="77"/>
      <c r="R901" s="77"/>
      <c r="S901" s="78"/>
      <c r="T901" s="77"/>
      <c r="U901" s="79"/>
      <c r="V901" s="77"/>
      <c r="W901" s="77"/>
    </row>
    <row r="902" spans="8:23" ht="14.4" x14ac:dyDescent="0.3">
      <c r="H902" s="18"/>
      <c r="I902" s="74"/>
      <c r="J902" s="81"/>
      <c r="K902" s="76"/>
      <c r="L902" s="74"/>
      <c r="M902" s="75"/>
      <c r="N902" s="80"/>
      <c r="O902" s="179"/>
      <c r="P902" s="80"/>
      <c r="Q902" s="77"/>
      <c r="R902" s="77"/>
      <c r="S902" s="78"/>
      <c r="T902" s="77"/>
      <c r="U902" s="79"/>
      <c r="V902" s="77"/>
      <c r="W902" s="77"/>
    </row>
    <row r="903" spans="8:23" ht="14.4" x14ac:dyDescent="0.3">
      <c r="H903" s="18"/>
      <c r="I903" s="74"/>
      <c r="J903" s="76"/>
      <c r="K903" s="76"/>
      <c r="L903" s="74"/>
      <c r="M903" s="75"/>
      <c r="N903" s="80"/>
      <c r="O903" s="77"/>
      <c r="P903" s="77"/>
      <c r="Q903" s="77"/>
      <c r="R903" s="77"/>
      <c r="S903" s="78"/>
      <c r="T903" s="77"/>
      <c r="U903" s="79"/>
      <c r="V903" s="77"/>
      <c r="W903" s="77"/>
    </row>
    <row r="904" spans="8:23" ht="14.4" x14ac:dyDescent="0.3">
      <c r="H904" s="18"/>
      <c r="I904" s="74"/>
      <c r="J904" s="76"/>
      <c r="K904" s="76"/>
      <c r="L904" s="74"/>
      <c r="M904" s="75"/>
      <c r="N904" s="80"/>
      <c r="O904" s="77"/>
      <c r="P904" s="77"/>
      <c r="Q904" s="77"/>
      <c r="R904" s="77"/>
      <c r="S904" s="78"/>
      <c r="T904" s="77"/>
      <c r="U904" s="79"/>
      <c r="V904" s="77"/>
      <c r="W904" s="77"/>
    </row>
    <row r="905" spans="8:23" ht="14.4" x14ac:dyDescent="0.3">
      <c r="H905" s="18"/>
      <c r="I905" s="74"/>
      <c r="J905" s="81"/>
      <c r="K905" s="81"/>
      <c r="L905" s="74"/>
      <c r="M905" s="75"/>
      <c r="N905" s="77"/>
      <c r="O905" s="77"/>
      <c r="P905" s="77"/>
      <c r="Q905" s="77"/>
      <c r="R905" s="77"/>
      <c r="S905" s="78"/>
      <c r="T905" s="77"/>
      <c r="U905" s="79"/>
      <c r="V905" s="77"/>
      <c r="W905" s="77"/>
    </row>
    <row r="906" spans="8:23" ht="14.4" x14ac:dyDescent="0.3">
      <c r="H906" s="18"/>
      <c r="I906" s="74"/>
      <c r="J906" s="85"/>
      <c r="K906" s="85"/>
      <c r="L906" s="74"/>
      <c r="M906" s="75"/>
      <c r="N906" s="80"/>
      <c r="O906" s="179"/>
      <c r="P906" s="77"/>
      <c r="Q906" s="77"/>
      <c r="R906" s="77"/>
      <c r="S906" s="78"/>
      <c r="T906" s="77"/>
      <c r="U906" s="79"/>
      <c r="V906" s="77"/>
      <c r="W906" s="77"/>
    </row>
    <row r="907" spans="8:23" ht="14.4" x14ac:dyDescent="0.3">
      <c r="H907" s="18"/>
      <c r="I907" s="74"/>
      <c r="J907" s="81"/>
      <c r="K907" s="81"/>
      <c r="L907" s="74"/>
      <c r="M907" s="75"/>
      <c r="N907" s="80"/>
      <c r="O907" s="77"/>
      <c r="P907" s="77"/>
      <c r="Q907" s="77"/>
      <c r="R907" s="77"/>
      <c r="S907" s="78"/>
      <c r="T907" s="77"/>
      <c r="U907" s="79"/>
      <c r="V907" s="77"/>
      <c r="W907" s="77"/>
    </row>
    <row r="908" spans="8:23" ht="14.4" x14ac:dyDescent="0.3">
      <c r="H908" s="18"/>
      <c r="I908" s="74"/>
      <c r="J908" s="81"/>
      <c r="K908" s="76"/>
      <c r="L908" s="74"/>
      <c r="M908" s="75"/>
      <c r="N908" s="80"/>
      <c r="O908" s="77"/>
      <c r="P908" s="77"/>
      <c r="Q908" s="77"/>
      <c r="R908" s="77"/>
      <c r="S908" s="78"/>
      <c r="T908" s="77"/>
      <c r="U908" s="79"/>
      <c r="V908" s="77"/>
      <c r="W908" s="77"/>
    </row>
    <row r="909" spans="8:23" ht="14.4" x14ac:dyDescent="0.3">
      <c r="H909" s="18"/>
      <c r="I909" s="74"/>
      <c r="J909" s="81"/>
      <c r="K909" s="76"/>
      <c r="L909" s="74"/>
      <c r="M909" s="75"/>
      <c r="N909" s="80"/>
      <c r="O909" s="77"/>
      <c r="P909" s="77"/>
      <c r="Q909" s="77"/>
      <c r="R909" s="77"/>
      <c r="S909" s="78"/>
      <c r="T909" s="77"/>
      <c r="U909" s="79"/>
      <c r="V909" s="77"/>
      <c r="W909" s="77"/>
    </row>
    <row r="910" spans="8:23" ht="14.4" x14ac:dyDescent="0.3">
      <c r="H910" s="18"/>
      <c r="I910" s="74"/>
      <c r="J910" s="81"/>
      <c r="K910" s="76"/>
      <c r="L910" s="74"/>
      <c r="M910" s="75"/>
      <c r="N910" s="80"/>
      <c r="O910" s="183"/>
      <c r="P910" s="77"/>
      <c r="Q910" s="77"/>
      <c r="R910" s="77"/>
      <c r="S910" s="78"/>
      <c r="T910" s="77"/>
      <c r="U910" s="79"/>
      <c r="V910" s="77"/>
      <c r="W910" s="77"/>
    </row>
    <row r="911" spans="8:23" ht="14.4" x14ac:dyDescent="0.3">
      <c r="H911" s="18"/>
      <c r="I911" s="74"/>
      <c r="J911" s="81"/>
      <c r="K911" s="76"/>
      <c r="L911" s="74"/>
      <c r="M911" s="75"/>
      <c r="N911" s="80"/>
      <c r="O911" s="77"/>
      <c r="P911" s="77"/>
      <c r="Q911" s="77"/>
      <c r="R911" s="77"/>
      <c r="S911" s="78"/>
      <c r="T911" s="77"/>
      <c r="U911" s="79"/>
      <c r="V911" s="77"/>
      <c r="W911" s="77"/>
    </row>
    <row r="912" spans="8:23" ht="14.4" x14ac:dyDescent="0.3">
      <c r="H912" s="18"/>
      <c r="I912" s="74"/>
      <c r="J912" s="81"/>
      <c r="K912" s="76"/>
      <c r="L912" s="74"/>
      <c r="M912" s="75"/>
      <c r="N912" s="80"/>
      <c r="O912" s="77"/>
      <c r="P912" s="77"/>
      <c r="Q912" s="77"/>
      <c r="R912" s="77"/>
      <c r="S912" s="78"/>
      <c r="T912" s="77"/>
      <c r="U912" s="79"/>
      <c r="V912" s="77"/>
      <c r="W912" s="77"/>
    </row>
    <row r="913" spans="8:23" ht="14.4" x14ac:dyDescent="0.3">
      <c r="H913" s="18"/>
      <c r="I913" s="74"/>
      <c r="J913" s="81"/>
      <c r="K913" s="76"/>
      <c r="L913" s="74"/>
      <c r="M913" s="75"/>
      <c r="N913" s="77"/>
      <c r="O913" s="77"/>
      <c r="P913" s="77"/>
      <c r="Q913" s="77"/>
      <c r="R913" s="77"/>
      <c r="S913" s="78"/>
      <c r="T913" s="77"/>
      <c r="U913" s="79"/>
      <c r="V913" s="77"/>
      <c r="W913" s="77"/>
    </row>
    <row r="914" spans="8:23" ht="14.4" x14ac:dyDescent="0.3">
      <c r="H914" s="18"/>
      <c r="I914" s="74"/>
      <c r="J914" s="76"/>
      <c r="K914" s="76"/>
      <c r="L914" s="74"/>
      <c r="M914" s="75"/>
      <c r="N914" s="77"/>
      <c r="O914" s="77"/>
      <c r="P914" s="77"/>
      <c r="Q914" s="77"/>
      <c r="R914" s="77"/>
      <c r="S914" s="78"/>
      <c r="T914" s="77"/>
      <c r="U914" s="79"/>
      <c r="V914" s="77"/>
      <c r="W914" s="77"/>
    </row>
    <row r="915" spans="8:23" ht="14.4" x14ac:dyDescent="0.3">
      <c r="H915" s="18"/>
      <c r="I915" s="74"/>
      <c r="J915" s="81"/>
      <c r="K915" s="76"/>
      <c r="L915" s="74"/>
      <c r="M915" s="75"/>
      <c r="N915" s="80"/>
      <c r="O915" s="183"/>
      <c r="P915" s="77"/>
      <c r="Q915" s="77"/>
      <c r="R915" s="77"/>
      <c r="S915" s="78"/>
      <c r="T915" s="77"/>
      <c r="U915" s="79"/>
      <c r="V915" s="77"/>
      <c r="W915" s="77"/>
    </row>
    <row r="916" spans="8:23" ht="14.4" x14ac:dyDescent="0.3">
      <c r="H916" s="18"/>
      <c r="I916" s="74"/>
      <c r="J916" s="81"/>
      <c r="K916" s="76"/>
      <c r="L916" s="74"/>
      <c r="M916" s="75"/>
      <c r="N916" s="80"/>
      <c r="O916" s="77"/>
      <c r="P916" s="77"/>
      <c r="Q916" s="77"/>
      <c r="R916" s="77"/>
      <c r="S916" s="78"/>
      <c r="T916" s="77"/>
      <c r="U916" s="79"/>
      <c r="V916" s="77"/>
      <c r="W916" s="77"/>
    </row>
    <row r="917" spans="8:23" ht="14.4" x14ac:dyDescent="0.3">
      <c r="H917" s="18"/>
      <c r="I917" s="74"/>
      <c r="J917" s="81"/>
      <c r="K917" s="76"/>
      <c r="L917" s="74"/>
      <c r="M917" s="75"/>
      <c r="N917" s="80"/>
      <c r="O917" s="77"/>
      <c r="P917" s="77"/>
      <c r="Q917" s="77"/>
      <c r="R917" s="77"/>
      <c r="S917" s="78"/>
      <c r="T917" s="77"/>
      <c r="U917" s="79"/>
      <c r="V917" s="77"/>
      <c r="W917" s="77"/>
    </row>
    <row r="918" spans="8:23" ht="14.4" x14ac:dyDescent="0.3">
      <c r="H918" s="18"/>
      <c r="I918" s="74"/>
      <c r="J918" s="81"/>
      <c r="K918" s="76"/>
      <c r="L918" s="74"/>
      <c r="M918" s="75"/>
      <c r="N918" s="80"/>
      <c r="O918" s="77"/>
      <c r="P918" s="77"/>
      <c r="Q918" s="77"/>
      <c r="R918" s="77"/>
      <c r="S918" s="78"/>
      <c r="T918" s="77"/>
      <c r="U918" s="79"/>
      <c r="V918" s="77"/>
      <c r="W918" s="77"/>
    </row>
    <row r="919" spans="8:23" ht="14.4" x14ac:dyDescent="0.3">
      <c r="H919" s="18"/>
      <c r="I919" s="74"/>
      <c r="J919" s="81"/>
      <c r="K919" s="81"/>
      <c r="L919" s="74"/>
      <c r="M919" s="75"/>
      <c r="N919" s="77"/>
      <c r="O919" s="77"/>
      <c r="P919" s="77"/>
      <c r="Q919" s="77"/>
      <c r="R919" s="77"/>
      <c r="S919" s="78"/>
      <c r="T919" s="77"/>
      <c r="U919" s="79"/>
      <c r="V919" s="77"/>
      <c r="W919" s="77"/>
    </row>
    <row r="920" spans="8:23" ht="14.4" x14ac:dyDescent="0.3">
      <c r="H920" s="18"/>
      <c r="I920" s="74"/>
      <c r="J920" s="81"/>
      <c r="K920" s="76"/>
      <c r="L920" s="74"/>
      <c r="M920" s="75"/>
      <c r="N920" s="80"/>
      <c r="O920" s="77"/>
      <c r="P920" s="77"/>
      <c r="Q920" s="77"/>
      <c r="R920" s="77"/>
      <c r="S920" s="78"/>
      <c r="T920" s="77"/>
      <c r="U920" s="79"/>
      <c r="V920" s="77"/>
      <c r="W920" s="77"/>
    </row>
    <row r="921" spans="8:23" ht="14.4" x14ac:dyDescent="0.3">
      <c r="H921" s="18"/>
      <c r="I921" s="74"/>
      <c r="J921" s="81"/>
      <c r="K921" s="81"/>
      <c r="L921" s="74"/>
      <c r="M921" s="75"/>
      <c r="N921" s="80"/>
      <c r="O921" s="77"/>
      <c r="P921" s="77"/>
      <c r="Q921" s="77"/>
      <c r="R921" s="77"/>
      <c r="S921" s="78"/>
      <c r="T921" s="77"/>
      <c r="U921" s="79"/>
      <c r="V921" s="77"/>
      <c r="W921" s="77"/>
    </row>
    <row r="922" spans="8:23" ht="14.4" x14ac:dyDescent="0.3">
      <c r="H922" s="18"/>
      <c r="I922" s="74"/>
      <c r="J922" s="81"/>
      <c r="K922" s="82"/>
      <c r="L922" s="74"/>
      <c r="M922" s="75"/>
      <c r="N922" s="80"/>
      <c r="O922" s="77"/>
      <c r="P922" s="77"/>
      <c r="Q922" s="77"/>
      <c r="R922" s="77"/>
      <c r="S922" s="78"/>
      <c r="T922" s="77"/>
      <c r="U922" s="79"/>
      <c r="V922" s="77"/>
      <c r="W922" s="77"/>
    </row>
    <row r="923" spans="8:23" ht="14.4" x14ac:dyDescent="0.3">
      <c r="H923" s="18"/>
      <c r="I923" s="74"/>
      <c r="J923" s="81"/>
      <c r="K923" s="81"/>
      <c r="L923" s="74"/>
      <c r="M923" s="75"/>
      <c r="N923" s="77"/>
      <c r="O923" s="77"/>
      <c r="P923" s="77"/>
      <c r="Q923" s="77"/>
      <c r="R923" s="77"/>
      <c r="S923" s="78"/>
      <c r="T923" s="77"/>
      <c r="U923" s="79"/>
      <c r="V923" s="77"/>
      <c r="W923" s="77"/>
    </row>
    <row r="924" spans="8:23" ht="14.4" x14ac:dyDescent="0.3">
      <c r="H924" s="18"/>
      <c r="I924" s="74"/>
      <c r="J924" s="81"/>
      <c r="K924" s="76"/>
      <c r="L924" s="74"/>
      <c r="M924" s="75"/>
      <c r="N924" s="80"/>
      <c r="O924" s="77"/>
      <c r="P924" s="77"/>
      <c r="Q924" s="77"/>
      <c r="R924" s="77"/>
      <c r="S924" s="78"/>
      <c r="T924" s="77"/>
      <c r="U924" s="79"/>
      <c r="V924" s="77"/>
      <c r="W924" s="77"/>
    </row>
    <row r="925" spans="8:23" ht="14.4" x14ac:dyDescent="0.3">
      <c r="H925" s="18"/>
      <c r="I925" s="74"/>
      <c r="J925" s="81"/>
      <c r="K925" s="76"/>
      <c r="L925" s="74"/>
      <c r="M925" s="75"/>
      <c r="N925" s="77"/>
      <c r="O925" s="77"/>
      <c r="P925" s="77"/>
      <c r="Q925" s="77"/>
      <c r="R925" s="77"/>
      <c r="S925" s="78"/>
      <c r="T925" s="77"/>
      <c r="U925" s="79"/>
      <c r="V925" s="77"/>
      <c r="W925" s="77"/>
    </row>
    <row r="926" spans="8:23" ht="14.4" x14ac:dyDescent="0.3">
      <c r="H926" s="18"/>
      <c r="I926" s="74"/>
      <c r="J926" s="81"/>
      <c r="K926" s="76"/>
      <c r="L926" s="74"/>
      <c r="M926" s="75"/>
      <c r="N926" s="80"/>
      <c r="O926" s="77"/>
      <c r="P926" s="77"/>
      <c r="Q926" s="77"/>
      <c r="R926" s="77"/>
      <c r="S926" s="78"/>
      <c r="T926" s="77"/>
      <c r="U926" s="79"/>
      <c r="V926" s="77"/>
      <c r="W926" s="77"/>
    </row>
    <row r="927" spans="8:23" ht="14.4" x14ac:dyDescent="0.3">
      <c r="H927" s="18"/>
      <c r="I927" s="74"/>
      <c r="J927" s="81"/>
      <c r="K927" s="81"/>
      <c r="L927" s="74"/>
      <c r="M927" s="75"/>
      <c r="N927" s="80"/>
      <c r="O927" s="77"/>
      <c r="P927" s="80"/>
      <c r="Q927" s="77"/>
      <c r="R927" s="77"/>
      <c r="S927" s="78"/>
      <c r="T927" s="77"/>
      <c r="U927" s="79"/>
      <c r="V927" s="77"/>
      <c r="W927" s="77"/>
    </row>
    <row r="928" spans="8:23" ht="14.4" x14ac:dyDescent="0.3">
      <c r="H928" s="18"/>
      <c r="I928" s="74"/>
      <c r="J928" s="81"/>
      <c r="K928" s="76"/>
      <c r="L928" s="74"/>
      <c r="M928" s="75"/>
      <c r="N928" s="80"/>
      <c r="O928" s="77"/>
      <c r="P928" s="77"/>
      <c r="Q928" s="77"/>
      <c r="R928" s="77"/>
      <c r="S928" s="78"/>
      <c r="T928" s="77"/>
      <c r="U928" s="79"/>
      <c r="V928" s="77"/>
      <c r="W928" s="77"/>
    </row>
    <row r="929" spans="8:23" ht="14.4" x14ac:dyDescent="0.3">
      <c r="H929" s="18"/>
      <c r="I929" s="74"/>
      <c r="J929" s="81"/>
      <c r="K929" s="76"/>
      <c r="L929" s="74"/>
      <c r="M929" s="75"/>
      <c r="N929" s="80"/>
      <c r="O929" s="77"/>
      <c r="P929" s="77"/>
      <c r="Q929" s="77"/>
      <c r="R929" s="77"/>
      <c r="S929" s="78"/>
      <c r="T929" s="77"/>
      <c r="U929" s="79"/>
      <c r="V929" s="77"/>
      <c r="W929" s="77"/>
    </row>
    <row r="930" spans="8:23" ht="14.4" x14ac:dyDescent="0.3">
      <c r="H930" s="18"/>
      <c r="I930" s="74"/>
      <c r="J930" s="76"/>
      <c r="K930" s="76"/>
      <c r="L930" s="74"/>
      <c r="M930" s="75"/>
      <c r="N930" s="80"/>
      <c r="O930" s="77"/>
      <c r="P930" s="77"/>
      <c r="Q930" s="77"/>
      <c r="R930" s="77"/>
      <c r="S930" s="78"/>
      <c r="T930" s="77"/>
      <c r="U930" s="79"/>
      <c r="V930" s="77"/>
      <c r="W930" s="77"/>
    </row>
    <row r="931" spans="8:23" ht="14.4" x14ac:dyDescent="0.3">
      <c r="H931" s="18"/>
      <c r="I931" s="74"/>
      <c r="J931" s="81"/>
      <c r="K931" s="76"/>
      <c r="L931" s="74"/>
      <c r="M931" s="75"/>
      <c r="N931" s="80"/>
      <c r="O931" s="77"/>
      <c r="P931" s="77"/>
      <c r="Q931" s="77"/>
      <c r="R931" s="77"/>
      <c r="S931" s="78"/>
      <c r="T931" s="77"/>
      <c r="U931" s="79"/>
      <c r="V931" s="77"/>
      <c r="W931" s="77"/>
    </row>
    <row r="932" spans="8:23" ht="14.4" x14ac:dyDescent="0.3">
      <c r="H932" s="18"/>
      <c r="I932" s="74"/>
      <c r="J932" s="81"/>
      <c r="K932" s="76"/>
      <c r="L932" s="74"/>
      <c r="M932" s="75"/>
      <c r="N932" s="80"/>
      <c r="O932" s="77"/>
      <c r="P932" s="77"/>
      <c r="Q932" s="77"/>
      <c r="R932" s="77"/>
      <c r="S932" s="78"/>
      <c r="T932" s="77"/>
      <c r="U932" s="79"/>
      <c r="V932" s="77"/>
      <c r="W932" s="77"/>
    </row>
    <row r="933" spans="8:23" ht="14.4" x14ac:dyDescent="0.3">
      <c r="H933" s="18"/>
      <c r="I933" s="74"/>
      <c r="J933" s="81"/>
      <c r="K933" s="81"/>
      <c r="L933" s="74"/>
      <c r="M933" s="75"/>
      <c r="N933" s="80"/>
      <c r="O933" s="77"/>
      <c r="P933" s="77"/>
      <c r="Q933" s="77"/>
      <c r="R933" s="77"/>
      <c r="S933" s="78"/>
      <c r="T933" s="77"/>
      <c r="U933" s="79"/>
      <c r="V933" s="77"/>
      <c r="W933" s="77"/>
    </row>
    <row r="934" spans="8:23" ht="14.4" x14ac:dyDescent="0.3">
      <c r="H934" s="18"/>
      <c r="I934" s="74"/>
      <c r="J934" s="81"/>
      <c r="K934" s="81"/>
      <c r="L934" s="74"/>
      <c r="M934" s="75"/>
      <c r="N934" s="80"/>
      <c r="O934" s="181"/>
      <c r="P934" s="77"/>
      <c r="Q934" s="77"/>
      <c r="R934" s="77"/>
      <c r="S934" s="78"/>
      <c r="T934" s="77"/>
      <c r="U934" s="79"/>
      <c r="V934" s="77"/>
      <c r="W934" s="77"/>
    </row>
    <row r="935" spans="8:23" ht="14.4" x14ac:dyDescent="0.3">
      <c r="H935" s="18"/>
      <c r="I935" s="74"/>
      <c r="J935" s="81"/>
      <c r="K935" s="81"/>
      <c r="L935" s="74"/>
      <c r="M935" s="75"/>
      <c r="N935" s="80"/>
      <c r="O935" s="77"/>
      <c r="P935" s="77"/>
      <c r="Q935" s="77"/>
      <c r="R935" s="77"/>
      <c r="S935" s="78"/>
      <c r="T935" s="77"/>
      <c r="U935" s="79"/>
      <c r="V935" s="77"/>
      <c r="W935" s="77"/>
    </row>
    <row r="936" spans="8:23" ht="14.4" x14ac:dyDescent="0.3">
      <c r="H936" s="18"/>
      <c r="I936" s="74"/>
      <c r="J936" s="81"/>
      <c r="K936" s="76"/>
      <c r="L936" s="74"/>
      <c r="M936" s="75"/>
      <c r="N936" s="80"/>
      <c r="O936" s="77"/>
      <c r="P936" s="77"/>
      <c r="Q936" s="77"/>
      <c r="R936" s="77"/>
      <c r="S936" s="78"/>
      <c r="T936" s="77"/>
      <c r="U936" s="79"/>
      <c r="V936" s="83"/>
      <c r="W936" s="83"/>
    </row>
    <row r="937" spans="8:23" ht="14.4" x14ac:dyDescent="0.3">
      <c r="H937" s="18"/>
      <c r="I937" s="74"/>
      <c r="J937" s="81"/>
      <c r="K937" s="81"/>
      <c r="L937" s="74"/>
      <c r="M937" s="75"/>
      <c r="N937" s="77"/>
      <c r="O937" s="182"/>
      <c r="P937" s="77"/>
      <c r="Q937" s="77"/>
      <c r="R937" s="77"/>
      <c r="S937" s="78"/>
      <c r="T937" s="77"/>
      <c r="U937" s="79"/>
      <c r="V937" s="77"/>
      <c r="W937" s="77"/>
    </row>
    <row r="938" spans="8:23" ht="14.4" x14ac:dyDescent="0.3">
      <c r="H938" s="18"/>
      <c r="I938" s="74"/>
      <c r="J938" s="82"/>
      <c r="K938" s="82"/>
      <c r="L938" s="74"/>
      <c r="M938" s="75"/>
      <c r="N938" s="77"/>
      <c r="O938" s="77"/>
      <c r="P938" s="77"/>
      <c r="Q938" s="77"/>
      <c r="R938" s="77"/>
      <c r="S938" s="78"/>
      <c r="T938" s="77"/>
      <c r="U938" s="79"/>
      <c r="V938" s="77"/>
      <c r="W938" s="77"/>
    </row>
    <row r="939" spans="8:23" ht="14.4" x14ac:dyDescent="0.3">
      <c r="H939" s="18"/>
      <c r="I939" s="74"/>
      <c r="J939" s="81"/>
      <c r="K939" s="82"/>
      <c r="L939" s="74"/>
      <c r="M939" s="75"/>
      <c r="N939" s="80"/>
      <c r="O939" s="181"/>
      <c r="P939" s="77"/>
      <c r="Q939" s="77"/>
      <c r="R939" s="77"/>
      <c r="S939" s="78"/>
      <c r="T939" s="77"/>
      <c r="U939" s="79"/>
      <c r="V939" s="77"/>
      <c r="W939" s="77"/>
    </row>
    <row r="940" spans="8:23" ht="14.4" x14ac:dyDescent="0.3">
      <c r="H940" s="18"/>
      <c r="I940" s="74"/>
      <c r="J940" s="81"/>
      <c r="K940" s="76"/>
      <c r="L940" s="74"/>
      <c r="M940" s="75"/>
      <c r="N940" s="77"/>
      <c r="O940" s="80"/>
      <c r="P940" s="77"/>
      <c r="Q940" s="77"/>
      <c r="R940" s="77"/>
      <c r="S940" s="78"/>
      <c r="T940" s="77"/>
      <c r="U940" s="79"/>
      <c r="V940" s="77"/>
      <c r="W940" s="77"/>
    </row>
    <row r="941" spans="8:23" ht="14.4" x14ac:dyDescent="0.3">
      <c r="H941" s="18"/>
      <c r="I941" s="74"/>
      <c r="J941" s="81"/>
      <c r="K941" s="76"/>
      <c r="L941" s="74"/>
      <c r="M941" s="75"/>
      <c r="N941" s="77"/>
      <c r="O941" s="80"/>
      <c r="P941" s="77"/>
      <c r="Q941" s="77"/>
      <c r="R941" s="77"/>
      <c r="S941" s="78"/>
      <c r="T941" s="77"/>
      <c r="U941" s="79"/>
      <c r="V941" s="77"/>
      <c r="W941" s="77"/>
    </row>
    <row r="942" spans="8:23" ht="14.4" x14ac:dyDescent="0.3">
      <c r="H942" s="18"/>
      <c r="I942" s="74"/>
      <c r="J942" s="81"/>
      <c r="K942" s="76"/>
      <c r="L942" s="74"/>
      <c r="M942" s="75"/>
      <c r="N942" s="77"/>
      <c r="O942" s="77"/>
      <c r="P942" s="77"/>
      <c r="Q942" s="77"/>
      <c r="R942" s="77"/>
      <c r="S942" s="78"/>
      <c r="T942" s="77"/>
      <c r="U942" s="79"/>
      <c r="V942" s="77"/>
      <c r="W942" s="77"/>
    </row>
    <row r="943" spans="8:23" ht="14.4" x14ac:dyDescent="0.3">
      <c r="H943" s="18"/>
      <c r="I943" s="74"/>
      <c r="J943" s="81"/>
      <c r="K943" s="76"/>
      <c r="L943" s="74"/>
      <c r="M943" s="75"/>
      <c r="N943" s="77"/>
      <c r="O943" s="181"/>
      <c r="P943" s="77"/>
      <c r="Q943" s="77"/>
      <c r="R943" s="77"/>
      <c r="S943" s="78"/>
      <c r="T943" s="77"/>
      <c r="U943" s="79"/>
      <c r="V943" s="77"/>
      <c r="W943" s="77"/>
    </row>
    <row r="944" spans="8:23" ht="14.4" x14ac:dyDescent="0.3">
      <c r="H944" s="18"/>
      <c r="I944" s="74"/>
      <c r="J944" s="81"/>
      <c r="K944" s="76"/>
      <c r="L944" s="74"/>
      <c r="M944" s="75"/>
      <c r="N944" s="80"/>
      <c r="O944" s="77"/>
      <c r="P944" s="77"/>
      <c r="Q944" s="77"/>
      <c r="R944" s="77"/>
      <c r="S944" s="78"/>
      <c r="T944" s="77"/>
      <c r="U944" s="79"/>
      <c r="V944" s="77"/>
      <c r="W944" s="77"/>
    </row>
    <row r="945" spans="8:23" ht="14.4" x14ac:dyDescent="0.3">
      <c r="H945" s="18"/>
      <c r="I945" s="74"/>
      <c r="J945" s="81"/>
      <c r="K945" s="81"/>
      <c r="L945" s="74"/>
      <c r="M945" s="75"/>
      <c r="N945" s="77"/>
      <c r="O945" s="77"/>
      <c r="P945" s="77"/>
      <c r="Q945" s="77"/>
      <c r="R945" s="77"/>
      <c r="S945" s="78"/>
      <c r="T945" s="77"/>
      <c r="U945" s="79"/>
      <c r="V945" s="77"/>
      <c r="W945" s="77"/>
    </row>
    <row r="946" spans="8:23" ht="14.4" x14ac:dyDescent="0.3">
      <c r="H946" s="18"/>
      <c r="I946" s="74"/>
      <c r="J946" s="81"/>
      <c r="K946" s="81"/>
      <c r="L946" s="74"/>
      <c r="M946" s="75"/>
      <c r="N946" s="77"/>
      <c r="O946" s="80"/>
      <c r="P946" s="77"/>
      <c r="Q946" s="77"/>
      <c r="R946" s="77"/>
      <c r="S946" s="78"/>
      <c r="T946" s="77"/>
      <c r="U946" s="79"/>
      <c r="V946" s="77"/>
      <c r="W946" s="77"/>
    </row>
    <row r="947" spans="8:23" ht="14.4" x14ac:dyDescent="0.3">
      <c r="H947" s="18"/>
      <c r="I947" s="74"/>
      <c r="J947" s="81"/>
      <c r="K947" s="81"/>
      <c r="L947" s="74"/>
      <c r="M947" s="75"/>
      <c r="N947" s="77"/>
      <c r="O947" s="77"/>
      <c r="P947" s="77"/>
      <c r="Q947" s="77"/>
      <c r="R947" s="77"/>
      <c r="S947" s="78"/>
      <c r="T947" s="77"/>
      <c r="U947" s="79"/>
      <c r="V947" s="77"/>
      <c r="W947" s="77"/>
    </row>
    <row r="948" spans="8:23" ht="14.4" x14ac:dyDescent="0.3">
      <c r="H948" s="18"/>
      <c r="I948" s="74"/>
      <c r="J948" s="81"/>
      <c r="K948" s="76"/>
      <c r="L948" s="74"/>
      <c r="M948" s="75"/>
      <c r="N948" s="80"/>
      <c r="O948" s="77"/>
      <c r="P948" s="77"/>
      <c r="Q948" s="77"/>
      <c r="R948" s="77"/>
      <c r="S948" s="78"/>
      <c r="T948" s="77"/>
      <c r="U948" s="79"/>
      <c r="V948" s="77"/>
      <c r="W948" s="77"/>
    </row>
    <row r="949" spans="8:23" ht="14.4" x14ac:dyDescent="0.3">
      <c r="H949" s="18"/>
      <c r="I949" s="74"/>
      <c r="J949" s="81"/>
      <c r="K949" s="81"/>
      <c r="L949" s="74"/>
      <c r="M949" s="75"/>
      <c r="N949" s="77"/>
      <c r="O949" s="77"/>
      <c r="P949" s="77"/>
      <c r="Q949" s="77"/>
      <c r="R949" s="77"/>
      <c r="S949" s="78"/>
      <c r="T949" s="77"/>
      <c r="U949" s="79"/>
      <c r="V949" s="77"/>
      <c r="W949" s="77"/>
    </row>
    <row r="950" spans="8:23" ht="14.4" x14ac:dyDescent="0.3">
      <c r="H950" s="18"/>
      <c r="I950" s="74"/>
      <c r="J950" s="81"/>
      <c r="K950" s="81"/>
      <c r="L950" s="74"/>
      <c r="M950" s="75"/>
      <c r="N950" s="77"/>
      <c r="O950" s="77"/>
      <c r="P950" s="77"/>
      <c r="Q950" s="77"/>
      <c r="R950" s="77"/>
      <c r="S950" s="78"/>
      <c r="T950" s="77"/>
      <c r="U950" s="79"/>
      <c r="V950" s="77"/>
      <c r="W950" s="77"/>
    </row>
    <row r="951" spans="8:23" ht="14.4" x14ac:dyDescent="0.3">
      <c r="H951" s="18"/>
      <c r="I951" s="74"/>
      <c r="J951" s="81"/>
      <c r="K951" s="76"/>
      <c r="L951" s="74"/>
      <c r="M951" s="75"/>
      <c r="N951" s="80"/>
      <c r="O951" s="77"/>
      <c r="P951" s="77"/>
      <c r="Q951" s="77"/>
      <c r="R951" s="77"/>
      <c r="S951" s="78"/>
      <c r="T951" s="77"/>
      <c r="U951" s="79"/>
      <c r="V951" s="77"/>
      <c r="W951" s="77"/>
    </row>
    <row r="952" spans="8:23" ht="14.4" x14ac:dyDescent="0.3">
      <c r="H952" s="18"/>
      <c r="I952" s="74"/>
      <c r="J952" s="81"/>
      <c r="K952" s="76"/>
      <c r="L952" s="74"/>
      <c r="M952" s="75"/>
      <c r="N952" s="80"/>
      <c r="O952" s="77"/>
      <c r="P952" s="77"/>
      <c r="Q952" s="77"/>
      <c r="R952" s="77"/>
      <c r="S952" s="78"/>
      <c r="T952" s="77"/>
      <c r="U952" s="79"/>
      <c r="V952" s="77"/>
      <c r="W952" s="77"/>
    </row>
    <row r="953" spans="8:23" ht="14.4" x14ac:dyDescent="0.3">
      <c r="H953" s="18"/>
      <c r="I953" s="74"/>
      <c r="J953" s="81"/>
      <c r="K953" s="76"/>
      <c r="L953" s="74"/>
      <c r="M953" s="75"/>
      <c r="N953" s="77"/>
      <c r="O953" s="179"/>
      <c r="P953" s="77"/>
      <c r="Q953" s="77"/>
      <c r="R953" s="77"/>
      <c r="S953" s="78"/>
      <c r="T953" s="77"/>
      <c r="U953" s="79"/>
      <c r="V953" s="77"/>
      <c r="W953" s="77"/>
    </row>
    <row r="954" spans="8:23" ht="14.4" x14ac:dyDescent="0.3">
      <c r="H954" s="18"/>
      <c r="I954" s="74"/>
      <c r="J954" s="81"/>
      <c r="K954" s="76"/>
      <c r="L954" s="74"/>
      <c r="M954" s="75"/>
      <c r="N954" s="80"/>
      <c r="O954" s="180"/>
      <c r="P954" s="77"/>
      <c r="Q954" s="77"/>
      <c r="R954" s="77"/>
      <c r="S954" s="78"/>
      <c r="T954" s="77"/>
      <c r="U954" s="79"/>
      <c r="V954" s="77"/>
      <c r="W954" s="77"/>
    </row>
    <row r="955" spans="8:23" ht="14.4" x14ac:dyDescent="0.3">
      <c r="H955" s="18"/>
      <c r="I955" s="74"/>
      <c r="J955" s="81"/>
      <c r="K955" s="76"/>
      <c r="L955" s="74"/>
      <c r="M955" s="75"/>
      <c r="N955" s="77"/>
      <c r="O955" s="77"/>
      <c r="P955" s="77"/>
      <c r="Q955" s="77"/>
      <c r="R955" s="77"/>
      <c r="S955" s="78"/>
      <c r="T955" s="77"/>
      <c r="U955" s="79"/>
      <c r="V955" s="77"/>
      <c r="W955" s="77"/>
    </row>
    <row r="956" spans="8:23" ht="14.4" x14ac:dyDescent="0.3">
      <c r="H956" s="18"/>
      <c r="I956" s="74"/>
      <c r="J956" s="81"/>
      <c r="K956" s="76"/>
      <c r="L956" s="74"/>
      <c r="M956" s="75"/>
      <c r="N956" s="77"/>
      <c r="O956" s="77"/>
      <c r="P956" s="77"/>
      <c r="Q956" s="77"/>
      <c r="R956" s="77"/>
      <c r="S956" s="78"/>
      <c r="T956" s="77"/>
      <c r="U956" s="79"/>
      <c r="V956" s="77"/>
      <c r="W956" s="77"/>
    </row>
    <row r="957" spans="8:23" ht="14.4" x14ac:dyDescent="0.3">
      <c r="H957" s="18"/>
      <c r="I957" s="74"/>
      <c r="J957" s="81"/>
      <c r="K957" s="81"/>
      <c r="L957" s="74"/>
      <c r="M957" s="75"/>
      <c r="N957" s="77"/>
      <c r="O957" s="77"/>
      <c r="P957" s="77"/>
      <c r="Q957" s="77"/>
      <c r="R957" s="77"/>
      <c r="S957" s="78"/>
      <c r="T957" s="77"/>
      <c r="U957" s="79"/>
      <c r="V957" s="77"/>
      <c r="W957" s="77"/>
    </row>
    <row r="958" spans="8:23" ht="14.4" x14ac:dyDescent="0.3">
      <c r="H958" s="18"/>
      <c r="I958" s="74"/>
      <c r="J958" s="81"/>
      <c r="K958" s="81"/>
      <c r="L958" s="74"/>
      <c r="M958" s="75"/>
      <c r="N958" s="80"/>
      <c r="O958" s="77"/>
      <c r="P958" s="77"/>
      <c r="Q958" s="77"/>
      <c r="R958" s="77"/>
      <c r="S958" s="78"/>
      <c r="T958" s="77"/>
      <c r="U958" s="79"/>
      <c r="V958" s="77"/>
      <c r="W958" s="77"/>
    </row>
    <row r="959" spans="8:23" ht="14.4" x14ac:dyDescent="0.3">
      <c r="H959" s="18"/>
      <c r="I959" s="74"/>
      <c r="J959" s="81"/>
      <c r="K959" s="76"/>
      <c r="L959" s="74"/>
      <c r="M959" s="75"/>
      <c r="N959" s="80"/>
      <c r="O959" s="77"/>
      <c r="P959" s="77"/>
      <c r="Q959" s="77"/>
      <c r="R959" s="77"/>
      <c r="S959" s="78"/>
      <c r="T959" s="77"/>
      <c r="U959" s="79"/>
      <c r="V959" s="83"/>
      <c r="W959" s="83"/>
    </row>
    <row r="960" spans="8:23" ht="14.4" x14ac:dyDescent="0.3">
      <c r="H960" s="18"/>
      <c r="I960" s="74"/>
      <c r="J960" s="81"/>
      <c r="K960" s="76"/>
      <c r="L960" s="74"/>
      <c r="M960" s="75"/>
      <c r="N960" s="80"/>
      <c r="O960" s="80"/>
      <c r="P960" s="77"/>
      <c r="Q960" s="77"/>
      <c r="R960" s="77"/>
      <c r="S960" s="78"/>
      <c r="T960" s="77"/>
      <c r="U960" s="79"/>
      <c r="V960" s="77"/>
      <c r="W960" s="77"/>
    </row>
    <row r="961" spans="8:23" ht="14.4" x14ac:dyDescent="0.3">
      <c r="H961" s="18"/>
      <c r="I961" s="74"/>
      <c r="J961" s="81"/>
      <c r="K961" s="81"/>
      <c r="L961" s="74"/>
      <c r="M961" s="75"/>
      <c r="N961" s="80"/>
      <c r="O961" s="80"/>
      <c r="P961" s="77"/>
      <c r="Q961" s="77"/>
      <c r="R961" s="77"/>
      <c r="S961" s="78"/>
      <c r="T961" s="77"/>
      <c r="U961" s="79"/>
      <c r="V961" s="77"/>
      <c r="W961" s="77"/>
    </row>
    <row r="962" spans="8:23" ht="14.4" x14ac:dyDescent="0.3">
      <c r="H962" s="18"/>
      <c r="I962" s="74"/>
      <c r="J962" s="81"/>
      <c r="K962" s="81"/>
      <c r="L962" s="74"/>
      <c r="M962" s="75"/>
      <c r="N962" s="80"/>
      <c r="O962" s="181"/>
      <c r="P962" s="77"/>
      <c r="Q962" s="77"/>
      <c r="R962" s="77"/>
      <c r="S962" s="78"/>
      <c r="T962" s="77"/>
      <c r="U962" s="79"/>
      <c r="V962" s="77"/>
      <c r="W962" s="77"/>
    </row>
    <row r="963" spans="8:23" ht="14.4" x14ac:dyDescent="0.3">
      <c r="H963" s="18"/>
      <c r="I963" s="74"/>
      <c r="J963" s="81"/>
      <c r="K963" s="81"/>
      <c r="L963" s="74"/>
      <c r="M963" s="75"/>
      <c r="N963" s="80"/>
      <c r="O963" s="80"/>
      <c r="P963" s="77"/>
      <c r="Q963" s="77"/>
      <c r="R963" s="77"/>
      <c r="S963" s="78"/>
      <c r="T963" s="77"/>
      <c r="U963" s="79"/>
      <c r="V963" s="77"/>
      <c r="W963" s="77"/>
    </row>
    <row r="964" spans="8:23" ht="14.4" x14ac:dyDescent="0.3">
      <c r="H964" s="18"/>
      <c r="I964" s="74"/>
      <c r="J964" s="81"/>
      <c r="K964" s="81"/>
      <c r="L964" s="74"/>
      <c r="M964" s="75"/>
      <c r="N964" s="77"/>
      <c r="O964" s="77"/>
      <c r="P964" s="77"/>
      <c r="Q964" s="77"/>
      <c r="R964" s="77"/>
      <c r="S964" s="78"/>
      <c r="T964" s="77"/>
      <c r="U964" s="79"/>
      <c r="V964" s="77"/>
      <c r="W964" s="77"/>
    </row>
    <row r="965" spans="8:23" ht="14.4" x14ac:dyDescent="0.3">
      <c r="H965" s="18"/>
      <c r="I965" s="74"/>
      <c r="J965" s="81"/>
      <c r="K965" s="76"/>
      <c r="L965" s="74"/>
      <c r="M965" s="75"/>
      <c r="N965" s="77"/>
      <c r="O965" s="77"/>
      <c r="P965" s="77"/>
      <c r="Q965" s="77"/>
      <c r="R965" s="77"/>
      <c r="S965" s="78"/>
      <c r="T965" s="77"/>
      <c r="U965" s="79"/>
      <c r="V965" s="77"/>
      <c r="W965" s="77"/>
    </row>
    <row r="966" spans="8:23" ht="14.4" x14ac:dyDescent="0.3">
      <c r="H966" s="18"/>
      <c r="I966" s="74"/>
      <c r="J966" s="81"/>
      <c r="K966" s="76"/>
      <c r="L966" s="74"/>
      <c r="M966" s="75"/>
      <c r="N966" s="77"/>
      <c r="O966" s="77"/>
      <c r="P966" s="77"/>
      <c r="Q966" s="77"/>
      <c r="R966" s="77"/>
      <c r="S966" s="78"/>
      <c r="T966" s="77"/>
      <c r="U966" s="79"/>
      <c r="V966" s="77"/>
      <c r="W966" s="77"/>
    </row>
    <row r="967" spans="8:23" ht="14.4" x14ac:dyDescent="0.3">
      <c r="H967" s="18"/>
      <c r="I967" s="74"/>
      <c r="J967" s="81"/>
      <c r="K967" s="81"/>
      <c r="L967" s="74"/>
      <c r="M967" s="75"/>
      <c r="N967" s="77"/>
      <c r="O967" s="77"/>
      <c r="P967" s="77"/>
      <c r="Q967" s="77"/>
      <c r="R967" s="77"/>
      <c r="S967" s="78"/>
      <c r="T967" s="77"/>
      <c r="U967" s="79"/>
      <c r="V967" s="77"/>
      <c r="W967" s="77"/>
    </row>
    <row r="968" spans="8:23" ht="14.4" x14ac:dyDescent="0.3">
      <c r="H968" s="18"/>
      <c r="I968" s="74"/>
      <c r="J968" s="81"/>
      <c r="K968" s="76"/>
      <c r="L968" s="74"/>
      <c r="M968" s="75"/>
      <c r="N968" s="80"/>
      <c r="O968" s="77"/>
      <c r="P968" s="77"/>
      <c r="Q968" s="77"/>
      <c r="R968" s="77"/>
      <c r="S968" s="78"/>
      <c r="T968" s="77"/>
      <c r="U968" s="79"/>
      <c r="V968" s="77"/>
      <c r="W968" s="77"/>
    </row>
    <row r="969" spans="8:23" ht="14.4" x14ac:dyDescent="0.3">
      <c r="H969" s="18"/>
      <c r="I969" s="74"/>
      <c r="J969" s="81"/>
      <c r="K969" s="81"/>
      <c r="L969" s="74"/>
      <c r="M969" s="75"/>
      <c r="N969" s="77"/>
      <c r="O969" s="77"/>
      <c r="P969" s="77"/>
      <c r="Q969" s="77"/>
      <c r="R969" s="77"/>
      <c r="S969" s="78"/>
      <c r="T969" s="77"/>
      <c r="U969" s="79"/>
      <c r="V969" s="77"/>
      <c r="W969" s="77"/>
    </row>
    <row r="970" spans="8:23" ht="14.4" x14ac:dyDescent="0.3">
      <c r="H970" s="18"/>
      <c r="I970" s="74"/>
      <c r="J970" s="81"/>
      <c r="K970" s="81"/>
      <c r="L970" s="74"/>
      <c r="M970" s="75"/>
      <c r="N970" s="80"/>
      <c r="O970" s="77"/>
      <c r="P970" s="77"/>
      <c r="Q970" s="77"/>
      <c r="R970" s="77"/>
      <c r="S970" s="78"/>
      <c r="T970" s="77"/>
      <c r="U970" s="79"/>
      <c r="V970" s="77"/>
      <c r="W970" s="77"/>
    </row>
    <row r="971" spans="8:23" ht="14.4" x14ac:dyDescent="0.3">
      <c r="H971" s="18"/>
      <c r="I971" s="74"/>
      <c r="J971" s="81"/>
      <c r="K971" s="76"/>
      <c r="L971" s="74"/>
      <c r="M971" s="75"/>
      <c r="N971" s="80"/>
      <c r="O971" s="77"/>
      <c r="P971" s="77"/>
      <c r="Q971" s="77"/>
      <c r="R971" s="77"/>
      <c r="S971" s="78"/>
      <c r="T971" s="77"/>
      <c r="U971" s="79"/>
      <c r="V971" s="77"/>
      <c r="W971" s="77"/>
    </row>
    <row r="972" spans="8:23" ht="14.4" x14ac:dyDescent="0.3">
      <c r="H972" s="18"/>
      <c r="I972" s="74"/>
      <c r="J972" s="81"/>
      <c r="K972" s="76"/>
      <c r="L972" s="74"/>
      <c r="M972" s="75"/>
      <c r="N972" s="80"/>
      <c r="O972" s="180"/>
      <c r="P972" s="77"/>
      <c r="Q972" s="77"/>
      <c r="R972" s="77"/>
      <c r="S972" s="78"/>
      <c r="T972" s="77"/>
      <c r="U972" s="79"/>
      <c r="V972" s="77"/>
      <c r="W972" s="77"/>
    </row>
    <row r="973" spans="8:23" ht="14.4" x14ac:dyDescent="0.3">
      <c r="H973" s="18"/>
      <c r="I973" s="74"/>
      <c r="J973" s="81"/>
      <c r="K973" s="76"/>
      <c r="L973" s="74"/>
      <c r="M973" s="75"/>
      <c r="N973" s="77"/>
      <c r="O973" s="77"/>
      <c r="P973" s="77"/>
      <c r="Q973" s="77"/>
      <c r="R973" s="77"/>
      <c r="S973" s="78"/>
      <c r="T973" s="77"/>
      <c r="U973" s="79"/>
      <c r="V973" s="77"/>
      <c r="W973" s="77"/>
    </row>
    <row r="974" spans="8:23" ht="14.4" x14ac:dyDescent="0.3">
      <c r="H974" s="18"/>
      <c r="I974" s="74"/>
      <c r="J974" s="81"/>
      <c r="K974" s="76"/>
      <c r="L974" s="74"/>
      <c r="M974" s="75"/>
      <c r="N974" s="77"/>
      <c r="O974" s="77"/>
      <c r="P974" s="77"/>
      <c r="Q974" s="77"/>
      <c r="R974" s="77"/>
      <c r="S974" s="78"/>
      <c r="T974" s="77"/>
      <c r="U974" s="79"/>
      <c r="V974" s="77"/>
      <c r="W974" s="77"/>
    </row>
    <row r="975" spans="8:23" ht="14.4" x14ac:dyDescent="0.3">
      <c r="H975" s="18"/>
      <c r="I975" s="74"/>
      <c r="J975" s="81"/>
      <c r="K975" s="76"/>
      <c r="L975" s="74"/>
      <c r="M975" s="75"/>
      <c r="N975" s="77"/>
      <c r="O975" s="77"/>
      <c r="P975" s="77"/>
      <c r="Q975" s="77"/>
      <c r="R975" s="77"/>
      <c r="S975" s="78"/>
      <c r="T975" s="77"/>
      <c r="U975" s="79"/>
      <c r="V975" s="77"/>
      <c r="W975" s="77"/>
    </row>
    <row r="976" spans="8:23" ht="14.4" x14ac:dyDescent="0.3">
      <c r="H976" s="18"/>
      <c r="I976" s="74"/>
      <c r="J976" s="81"/>
      <c r="K976" s="76"/>
      <c r="L976" s="74"/>
      <c r="M976" s="75"/>
      <c r="N976" s="77"/>
      <c r="O976" s="77"/>
      <c r="P976" s="77"/>
      <c r="Q976" s="77"/>
      <c r="R976" s="77"/>
      <c r="S976" s="78"/>
      <c r="T976" s="77"/>
      <c r="U976" s="79"/>
      <c r="V976" s="77"/>
      <c r="W976" s="77"/>
    </row>
    <row r="977" spans="8:23" ht="14.4" x14ac:dyDescent="0.3">
      <c r="H977" s="18"/>
      <c r="I977" s="74"/>
      <c r="J977" s="81"/>
      <c r="K977" s="76"/>
      <c r="L977" s="74"/>
      <c r="M977" s="75"/>
      <c r="N977" s="77"/>
      <c r="O977" s="77"/>
      <c r="P977" s="77"/>
      <c r="Q977" s="77"/>
      <c r="R977" s="77"/>
      <c r="S977" s="78"/>
      <c r="T977" s="77"/>
      <c r="U977" s="79"/>
      <c r="V977" s="77"/>
      <c r="W977" s="77"/>
    </row>
    <row r="978" spans="8:23" ht="14.4" x14ac:dyDescent="0.3">
      <c r="H978" s="18"/>
      <c r="I978" s="74"/>
      <c r="J978" s="81"/>
      <c r="K978" s="81"/>
      <c r="L978" s="74"/>
      <c r="M978" s="75"/>
      <c r="N978" s="77"/>
      <c r="O978" s="77"/>
      <c r="P978" s="77"/>
      <c r="Q978" s="77"/>
      <c r="R978" s="77"/>
      <c r="S978" s="78"/>
      <c r="T978" s="77"/>
      <c r="U978" s="79"/>
      <c r="V978" s="77"/>
      <c r="W978" s="77"/>
    </row>
    <row r="979" spans="8:23" ht="14.4" x14ac:dyDescent="0.3">
      <c r="H979" s="18"/>
      <c r="I979" s="74"/>
      <c r="J979" s="81"/>
      <c r="K979" s="76"/>
      <c r="L979" s="74"/>
      <c r="M979" s="75"/>
      <c r="N979" s="77"/>
      <c r="O979" s="77"/>
      <c r="P979" s="77"/>
      <c r="Q979" s="77"/>
      <c r="R979" s="77"/>
      <c r="S979" s="78"/>
      <c r="T979" s="77"/>
      <c r="U979" s="79"/>
      <c r="V979" s="77"/>
      <c r="W979" s="77"/>
    </row>
    <row r="980" spans="8:23" ht="14.4" x14ac:dyDescent="0.3">
      <c r="H980" s="18"/>
      <c r="I980" s="74"/>
      <c r="J980" s="84"/>
      <c r="K980" s="84"/>
      <c r="L980" s="74"/>
      <c r="M980" s="75"/>
      <c r="N980" s="77"/>
      <c r="O980" s="77"/>
      <c r="P980" s="77"/>
      <c r="Q980" s="77"/>
      <c r="R980" s="77"/>
      <c r="S980" s="78"/>
      <c r="T980" s="77"/>
      <c r="U980" s="79"/>
      <c r="V980" s="77"/>
      <c r="W980" s="77"/>
    </row>
    <row r="981" spans="8:23" ht="14.4" x14ac:dyDescent="0.3">
      <c r="H981" s="18"/>
      <c r="I981" s="74"/>
      <c r="J981" s="81"/>
      <c r="K981" s="76"/>
      <c r="L981" s="74"/>
      <c r="M981" s="75"/>
      <c r="N981" s="80"/>
      <c r="O981" s="77"/>
      <c r="P981" s="77"/>
      <c r="Q981" s="77"/>
      <c r="R981" s="77"/>
      <c r="S981" s="78"/>
      <c r="T981" s="77"/>
      <c r="U981" s="79"/>
      <c r="V981" s="77"/>
      <c r="W981" s="77"/>
    </row>
    <row r="982" spans="8:23" ht="14.4" x14ac:dyDescent="0.3">
      <c r="H982" s="18"/>
      <c r="I982" s="74"/>
      <c r="J982" s="84"/>
      <c r="K982" s="76"/>
      <c r="L982" s="74"/>
      <c r="M982" s="75"/>
      <c r="N982" s="80"/>
      <c r="O982" s="77"/>
      <c r="P982" s="77"/>
      <c r="Q982" s="77"/>
      <c r="R982" s="77"/>
      <c r="S982" s="78"/>
      <c r="T982" s="77"/>
      <c r="U982" s="79"/>
      <c r="V982" s="77"/>
      <c r="W982" s="77"/>
    </row>
    <row r="983" spans="8:23" ht="14.4" x14ac:dyDescent="0.3">
      <c r="H983" s="18"/>
      <c r="I983" s="74"/>
      <c r="J983" s="81"/>
      <c r="K983" s="81"/>
      <c r="L983" s="74"/>
      <c r="M983" s="75"/>
      <c r="N983" s="80"/>
      <c r="O983" s="77"/>
      <c r="P983" s="77"/>
      <c r="Q983" s="77"/>
      <c r="R983" s="77"/>
      <c r="S983" s="78"/>
      <c r="T983" s="77"/>
      <c r="U983" s="79"/>
      <c r="V983" s="77"/>
      <c r="W983" s="77"/>
    </row>
    <row r="984" spans="8:23" ht="14.4" x14ac:dyDescent="0.3">
      <c r="H984" s="18"/>
      <c r="I984" s="74"/>
      <c r="J984" s="81"/>
      <c r="K984" s="84"/>
      <c r="L984" s="74"/>
      <c r="M984" s="75"/>
      <c r="N984" s="80"/>
      <c r="O984" s="77"/>
      <c r="P984" s="77"/>
      <c r="Q984" s="77"/>
      <c r="R984" s="77"/>
      <c r="S984" s="78"/>
      <c r="T984" s="77"/>
      <c r="U984" s="79"/>
      <c r="V984" s="77"/>
      <c r="W984" s="77"/>
    </row>
    <row r="985" spans="8:23" ht="14.4" x14ac:dyDescent="0.3">
      <c r="H985" s="18"/>
      <c r="I985" s="74"/>
      <c r="J985" s="81"/>
      <c r="K985" s="76"/>
      <c r="L985" s="74"/>
      <c r="M985" s="75"/>
      <c r="N985" s="80"/>
      <c r="O985" s="77"/>
      <c r="P985" s="77"/>
      <c r="Q985" s="77"/>
      <c r="R985" s="77"/>
      <c r="S985" s="78"/>
      <c r="T985" s="77"/>
      <c r="U985" s="79"/>
      <c r="V985" s="77"/>
      <c r="W985" s="77"/>
    </row>
    <row r="986" spans="8:23" ht="14.4" x14ac:dyDescent="0.3">
      <c r="H986" s="18"/>
      <c r="I986" s="74"/>
      <c r="J986" s="84"/>
      <c r="K986" s="84"/>
      <c r="L986" s="74"/>
      <c r="M986" s="75"/>
      <c r="N986" s="77"/>
      <c r="O986" s="77"/>
      <c r="P986" s="77"/>
      <c r="Q986" s="77"/>
      <c r="R986" s="77"/>
      <c r="S986" s="78"/>
      <c r="T986" s="77"/>
      <c r="U986" s="79"/>
      <c r="V986" s="77"/>
      <c r="W986" s="77"/>
    </row>
    <row r="987" spans="8:23" ht="14.4" x14ac:dyDescent="0.3">
      <c r="H987" s="18"/>
      <c r="I987" s="74"/>
      <c r="J987" s="81"/>
      <c r="K987" s="81"/>
      <c r="L987" s="74"/>
      <c r="M987" s="75"/>
      <c r="N987" s="77"/>
      <c r="O987" s="77"/>
      <c r="P987" s="77"/>
      <c r="Q987" s="77"/>
      <c r="R987" s="77"/>
      <c r="S987" s="78"/>
      <c r="T987" s="77"/>
      <c r="U987" s="79"/>
      <c r="V987" s="77"/>
      <c r="W987" s="77"/>
    </row>
    <row r="988" spans="8:23" ht="14.4" x14ac:dyDescent="0.3">
      <c r="H988" s="18"/>
      <c r="I988" s="74"/>
      <c r="J988" s="81"/>
      <c r="K988" s="76"/>
      <c r="L988" s="74"/>
      <c r="M988" s="75"/>
      <c r="N988" s="77"/>
      <c r="O988" s="77"/>
      <c r="P988" s="77"/>
      <c r="Q988" s="77"/>
      <c r="R988" s="77"/>
      <c r="S988" s="78"/>
      <c r="T988" s="77"/>
      <c r="U988" s="79"/>
      <c r="V988" s="77"/>
      <c r="W988" s="77"/>
    </row>
    <row r="989" spans="8:23" ht="14.4" x14ac:dyDescent="0.3">
      <c r="H989" s="18"/>
      <c r="I989" s="74"/>
      <c r="J989" s="81"/>
      <c r="K989" s="84"/>
      <c r="L989" s="74"/>
      <c r="M989" s="75"/>
      <c r="N989" s="80"/>
      <c r="O989" s="77"/>
      <c r="P989" s="77"/>
      <c r="Q989" s="77"/>
      <c r="R989" s="77"/>
      <c r="S989" s="78"/>
      <c r="T989" s="77"/>
      <c r="U989" s="79"/>
      <c r="V989" s="77"/>
      <c r="W989" s="77"/>
    </row>
    <row r="990" spans="8:23" ht="14.4" x14ac:dyDescent="0.3">
      <c r="H990" s="18"/>
      <c r="I990" s="74"/>
      <c r="J990" s="81"/>
      <c r="K990" s="76"/>
      <c r="L990" s="74"/>
      <c r="M990" s="75"/>
      <c r="N990" s="80"/>
      <c r="O990" s="77"/>
      <c r="P990" s="77"/>
      <c r="Q990" s="77"/>
      <c r="R990" s="77"/>
      <c r="S990" s="78"/>
      <c r="T990" s="77"/>
      <c r="U990" s="79"/>
      <c r="V990" s="77"/>
      <c r="W990" s="77"/>
    </row>
    <row r="991" spans="8:23" ht="14.4" x14ac:dyDescent="0.3">
      <c r="H991" s="18"/>
      <c r="I991" s="74"/>
      <c r="J991" s="81"/>
      <c r="K991" s="81"/>
      <c r="L991" s="74"/>
      <c r="M991" s="75"/>
      <c r="N991" s="80"/>
      <c r="O991" s="77"/>
      <c r="P991" s="77"/>
      <c r="Q991" s="77"/>
      <c r="R991" s="77"/>
      <c r="S991" s="78"/>
      <c r="T991" s="77"/>
      <c r="U991" s="79"/>
      <c r="V991" s="77"/>
      <c r="W991" s="77"/>
    </row>
    <row r="992" spans="8:23" ht="14.4" x14ac:dyDescent="0.3">
      <c r="H992" s="18"/>
      <c r="I992" s="74"/>
      <c r="J992" s="81"/>
      <c r="K992" s="76"/>
      <c r="L992" s="74"/>
      <c r="M992" s="75"/>
      <c r="N992" s="77"/>
      <c r="O992" s="181"/>
      <c r="P992" s="77"/>
      <c r="Q992" s="77"/>
      <c r="R992" s="77"/>
      <c r="S992" s="78"/>
      <c r="T992" s="77"/>
      <c r="U992" s="79"/>
      <c r="V992" s="77"/>
      <c r="W992" s="77"/>
    </row>
    <row r="993" spans="8:23" ht="14.4" x14ac:dyDescent="0.3">
      <c r="H993" s="18"/>
      <c r="I993" s="74"/>
      <c r="J993" s="81"/>
      <c r="K993" s="76"/>
      <c r="L993" s="74"/>
      <c r="M993" s="75"/>
      <c r="N993" s="80"/>
      <c r="O993" s="77"/>
      <c r="P993" s="77"/>
      <c r="Q993" s="77"/>
      <c r="R993" s="77"/>
      <c r="S993" s="78"/>
      <c r="T993" s="77"/>
      <c r="U993" s="79"/>
      <c r="V993" s="77"/>
      <c r="W993" s="77"/>
    </row>
    <row r="994" spans="8:23" ht="14.4" x14ac:dyDescent="0.3">
      <c r="H994" s="18"/>
      <c r="I994" s="74"/>
      <c r="J994" s="81"/>
      <c r="K994" s="81"/>
      <c r="L994" s="74"/>
      <c r="M994" s="75"/>
      <c r="N994" s="80"/>
      <c r="O994" s="80"/>
      <c r="P994" s="77"/>
      <c r="Q994" s="77"/>
      <c r="R994" s="77"/>
      <c r="S994" s="78"/>
      <c r="T994" s="77"/>
      <c r="U994" s="79"/>
      <c r="V994" s="77"/>
      <c r="W994" s="77"/>
    </row>
    <row r="995" spans="8:23" ht="14.4" x14ac:dyDescent="0.3">
      <c r="H995" s="18"/>
      <c r="I995" s="74"/>
      <c r="J995" s="81"/>
      <c r="K995" s="81"/>
      <c r="L995" s="74"/>
      <c r="M995" s="75"/>
      <c r="N995" s="77"/>
      <c r="O995" s="77"/>
      <c r="P995" s="77"/>
      <c r="Q995" s="77"/>
      <c r="R995" s="77"/>
      <c r="S995" s="78"/>
      <c r="T995" s="77"/>
      <c r="U995" s="79"/>
      <c r="V995" s="77"/>
      <c r="W995" s="77"/>
    </row>
    <row r="996" spans="8:23" ht="14.4" x14ac:dyDescent="0.3">
      <c r="H996" s="18"/>
      <c r="I996" s="74"/>
      <c r="J996" s="81"/>
      <c r="K996" s="76"/>
      <c r="L996" s="74"/>
      <c r="M996" s="75"/>
      <c r="N996" s="80"/>
      <c r="O996" s="77"/>
      <c r="P996" s="77"/>
      <c r="Q996" s="77"/>
      <c r="R996" s="77"/>
      <c r="S996" s="78"/>
      <c r="T996" s="77"/>
      <c r="U996" s="79"/>
      <c r="V996" s="77"/>
      <c r="W996" s="77"/>
    </row>
    <row r="997" spans="8:23" ht="14.4" x14ac:dyDescent="0.3">
      <c r="H997" s="18"/>
      <c r="I997" s="74"/>
      <c r="J997" s="81"/>
      <c r="K997" s="76"/>
      <c r="L997" s="74"/>
      <c r="M997" s="75"/>
      <c r="N997" s="80"/>
      <c r="O997" s="77"/>
      <c r="P997" s="77"/>
      <c r="Q997" s="77"/>
      <c r="R997" s="77"/>
      <c r="S997" s="78"/>
      <c r="T997" s="77"/>
      <c r="U997" s="79"/>
      <c r="V997" s="77"/>
      <c r="W997" s="77"/>
    </row>
    <row r="998" spans="8:23" ht="14.4" x14ac:dyDescent="0.3">
      <c r="H998" s="18"/>
      <c r="I998" s="74"/>
      <c r="J998" s="81"/>
      <c r="K998" s="76"/>
      <c r="L998" s="74"/>
      <c r="M998" s="75"/>
      <c r="N998" s="80"/>
      <c r="O998" s="77"/>
      <c r="P998" s="77"/>
      <c r="Q998" s="77"/>
      <c r="R998" s="77"/>
      <c r="S998" s="78"/>
      <c r="T998" s="77"/>
      <c r="U998" s="79"/>
      <c r="V998" s="77"/>
      <c r="W998" s="77"/>
    </row>
    <row r="999" spans="8:23" ht="14.4" x14ac:dyDescent="0.3">
      <c r="H999" s="18"/>
      <c r="I999" s="74"/>
      <c r="J999" s="81"/>
      <c r="K999" s="76"/>
      <c r="L999" s="74"/>
      <c r="M999" s="75"/>
      <c r="N999" s="77"/>
      <c r="O999" s="77"/>
      <c r="P999" s="77"/>
      <c r="Q999" s="77"/>
      <c r="R999" s="77"/>
      <c r="S999" s="78"/>
      <c r="T999" s="77"/>
      <c r="U999" s="79"/>
      <c r="V999" s="77"/>
      <c r="W999" s="77"/>
    </row>
    <row r="1000" spans="8:23" ht="14.4" x14ac:dyDescent="0.3">
      <c r="H1000" s="18"/>
      <c r="I1000" s="74"/>
      <c r="J1000" s="81"/>
      <c r="K1000" s="76"/>
      <c r="L1000" s="74"/>
      <c r="M1000" s="75"/>
      <c r="N1000" s="80"/>
      <c r="O1000" s="77"/>
      <c r="P1000" s="77"/>
      <c r="Q1000" s="77"/>
      <c r="R1000" s="77"/>
      <c r="S1000" s="78"/>
      <c r="T1000" s="77"/>
      <c r="U1000" s="79"/>
      <c r="V1000" s="77"/>
      <c r="W1000" s="77"/>
    </row>
    <row r="1001" spans="8:23" ht="14.4" x14ac:dyDescent="0.3">
      <c r="H1001" s="18"/>
      <c r="I1001" s="74"/>
      <c r="J1001" s="81"/>
      <c r="K1001" s="76"/>
      <c r="L1001" s="74"/>
      <c r="M1001" s="75"/>
      <c r="N1001" s="80"/>
      <c r="O1001" s="77"/>
      <c r="P1001" s="77"/>
      <c r="Q1001" s="77"/>
      <c r="R1001" s="77"/>
      <c r="S1001" s="78"/>
      <c r="T1001" s="77"/>
      <c r="U1001" s="79"/>
      <c r="V1001" s="77"/>
      <c r="W1001" s="77"/>
    </row>
    <row r="1002" spans="8:23" ht="14.4" x14ac:dyDescent="0.3">
      <c r="H1002" s="18"/>
      <c r="I1002" s="74"/>
      <c r="J1002" s="81"/>
      <c r="K1002" s="76"/>
      <c r="L1002" s="74"/>
      <c r="M1002" s="75"/>
      <c r="N1002" s="77"/>
      <c r="O1002" s="77"/>
      <c r="P1002" s="77"/>
      <c r="Q1002" s="77"/>
      <c r="R1002" s="77"/>
      <c r="S1002" s="78"/>
      <c r="T1002" s="77"/>
      <c r="U1002" s="79"/>
      <c r="V1002" s="77"/>
      <c r="W1002" s="77"/>
    </row>
    <row r="1003" spans="8:23" ht="14.4" x14ac:dyDescent="0.3">
      <c r="H1003" s="18"/>
      <c r="I1003" s="74"/>
      <c r="J1003" s="81"/>
      <c r="K1003" s="81"/>
      <c r="L1003" s="74"/>
      <c r="M1003" s="75"/>
      <c r="N1003" s="80"/>
      <c r="O1003" s="77"/>
      <c r="P1003" s="77"/>
      <c r="Q1003" s="77"/>
      <c r="R1003" s="77"/>
      <c r="S1003" s="78"/>
      <c r="T1003" s="77"/>
      <c r="U1003" s="79"/>
      <c r="V1003" s="77"/>
      <c r="W1003" s="77"/>
    </row>
    <row r="1004" spans="8:23" ht="14.4" x14ac:dyDescent="0.3">
      <c r="H1004" s="18"/>
      <c r="I1004" s="74"/>
      <c r="J1004" s="81"/>
      <c r="K1004" s="81"/>
      <c r="L1004" s="74"/>
      <c r="M1004" s="75"/>
      <c r="N1004" s="77"/>
      <c r="O1004" s="77"/>
      <c r="P1004" s="77"/>
      <c r="Q1004" s="77"/>
      <c r="R1004" s="77"/>
      <c r="S1004" s="78"/>
      <c r="T1004" s="77"/>
      <c r="U1004" s="79"/>
      <c r="V1004" s="77"/>
      <c r="W1004" s="77"/>
    </row>
    <row r="1005" spans="8:23" ht="14.4" x14ac:dyDescent="0.3">
      <c r="H1005" s="18"/>
      <c r="I1005" s="74"/>
      <c r="J1005" s="81"/>
      <c r="K1005" s="76"/>
      <c r="L1005" s="74"/>
      <c r="M1005" s="75"/>
      <c r="N1005" s="77"/>
      <c r="O1005" s="181"/>
      <c r="P1005" s="77"/>
      <c r="Q1005" s="77"/>
      <c r="R1005" s="77"/>
      <c r="S1005" s="78"/>
      <c r="T1005" s="77"/>
      <c r="U1005" s="79"/>
      <c r="V1005" s="77"/>
      <c r="W1005" s="77"/>
    </row>
    <row r="1006" spans="8:23" ht="14.4" x14ac:dyDescent="0.3">
      <c r="H1006" s="18"/>
      <c r="I1006" s="74"/>
      <c r="J1006" s="81"/>
      <c r="K1006" s="81"/>
      <c r="L1006" s="74"/>
      <c r="M1006" s="75"/>
      <c r="N1006" s="77"/>
      <c r="O1006" s="181"/>
      <c r="P1006" s="77"/>
      <c r="Q1006" s="77"/>
      <c r="R1006" s="77"/>
      <c r="S1006" s="78"/>
      <c r="T1006" s="77"/>
      <c r="U1006" s="79"/>
      <c r="V1006" s="77"/>
      <c r="W1006" s="77"/>
    </row>
    <row r="1007" spans="8:23" ht="14.4" x14ac:dyDescent="0.3">
      <c r="H1007" s="18"/>
      <c r="I1007" s="74"/>
      <c r="J1007" s="76"/>
      <c r="K1007" s="76"/>
      <c r="L1007" s="74"/>
      <c r="M1007" s="75"/>
      <c r="N1007" s="80"/>
      <c r="O1007" s="77"/>
      <c r="P1007" s="77"/>
      <c r="Q1007" s="77"/>
      <c r="R1007" s="77"/>
      <c r="S1007" s="78"/>
      <c r="T1007" s="77"/>
      <c r="U1007" s="79"/>
      <c r="V1007" s="77"/>
      <c r="W1007" s="77"/>
    </row>
    <row r="1008" spans="8:23" ht="14.4" x14ac:dyDescent="0.3">
      <c r="H1008" s="18"/>
      <c r="I1008" s="74"/>
      <c r="J1008" s="81"/>
      <c r="K1008" s="76"/>
      <c r="L1008" s="74"/>
      <c r="M1008" s="75"/>
      <c r="N1008" s="80"/>
      <c r="O1008" s="179"/>
      <c r="P1008" s="77"/>
      <c r="Q1008" s="77"/>
      <c r="R1008" s="77"/>
      <c r="S1008" s="78"/>
      <c r="T1008" s="77"/>
      <c r="U1008" s="79"/>
      <c r="V1008" s="77"/>
      <c r="W1008" s="77"/>
    </row>
    <row r="1009" spans="8:23" ht="14.4" x14ac:dyDescent="0.3">
      <c r="H1009" s="18"/>
      <c r="I1009" s="74"/>
      <c r="J1009" s="81"/>
      <c r="K1009" s="76"/>
      <c r="L1009" s="74"/>
      <c r="M1009" s="75"/>
      <c r="N1009" s="77"/>
      <c r="O1009" s="77"/>
      <c r="P1009" s="77"/>
      <c r="Q1009" s="77"/>
      <c r="R1009" s="77"/>
      <c r="S1009" s="78"/>
      <c r="T1009" s="77"/>
      <c r="U1009" s="79"/>
      <c r="V1009" s="77"/>
      <c r="W1009" s="77"/>
    </row>
    <row r="1010" spans="8:23" ht="14.4" x14ac:dyDescent="0.3">
      <c r="H1010" s="18"/>
      <c r="I1010" s="74"/>
      <c r="J1010" s="81"/>
      <c r="K1010" s="76"/>
      <c r="L1010" s="74"/>
      <c r="M1010" s="75"/>
      <c r="N1010" s="77"/>
      <c r="O1010" s="77"/>
      <c r="P1010" s="77"/>
      <c r="Q1010" s="77"/>
      <c r="R1010" s="77"/>
      <c r="S1010" s="78"/>
      <c r="T1010" s="77"/>
      <c r="U1010" s="79"/>
      <c r="V1010" s="77"/>
      <c r="W1010" s="77"/>
    </row>
    <row r="1011" spans="8:23" ht="14.4" x14ac:dyDescent="0.3">
      <c r="H1011" s="18"/>
      <c r="I1011" s="74"/>
      <c r="J1011" s="81"/>
      <c r="K1011" s="76"/>
      <c r="L1011" s="74"/>
      <c r="M1011" s="75"/>
      <c r="N1011" s="80"/>
      <c r="O1011" s="77"/>
      <c r="P1011" s="77"/>
      <c r="Q1011" s="77"/>
      <c r="R1011" s="77"/>
      <c r="S1011" s="78"/>
      <c r="T1011" s="77"/>
      <c r="U1011" s="79"/>
      <c r="V1011" s="77"/>
      <c r="W1011" s="77"/>
    </row>
    <row r="1012" spans="8:23" ht="14.4" x14ac:dyDescent="0.3">
      <c r="H1012" s="18"/>
      <c r="I1012" s="74"/>
      <c r="J1012" s="81"/>
      <c r="K1012" s="81"/>
      <c r="L1012" s="74"/>
      <c r="M1012" s="75"/>
      <c r="N1012" s="80"/>
      <c r="O1012" s="80"/>
      <c r="P1012" s="77"/>
      <c r="Q1012" s="77"/>
      <c r="R1012" s="77"/>
      <c r="S1012" s="78"/>
      <c r="T1012" s="77"/>
      <c r="U1012" s="79"/>
      <c r="V1012" s="77"/>
      <c r="W1012" s="77"/>
    </row>
    <row r="1013" spans="8:23" ht="14.4" x14ac:dyDescent="0.3">
      <c r="H1013" s="18"/>
      <c r="I1013" s="74"/>
      <c r="J1013" s="81"/>
      <c r="K1013" s="81"/>
      <c r="L1013" s="74"/>
      <c r="M1013" s="75"/>
      <c r="N1013" s="77"/>
      <c r="O1013" s="77"/>
      <c r="P1013" s="77"/>
      <c r="Q1013" s="77"/>
      <c r="R1013" s="77"/>
      <c r="S1013" s="78"/>
      <c r="T1013" s="77"/>
      <c r="U1013" s="79"/>
      <c r="V1013" s="77"/>
      <c r="W1013" s="77"/>
    </row>
    <row r="1014" spans="8:23" ht="14.4" x14ac:dyDescent="0.3">
      <c r="H1014" s="18"/>
      <c r="I1014" s="74"/>
      <c r="J1014" s="81"/>
      <c r="K1014" s="81"/>
      <c r="L1014" s="74"/>
      <c r="M1014" s="75"/>
      <c r="N1014" s="80"/>
      <c r="O1014" s="77"/>
      <c r="P1014" s="77"/>
      <c r="Q1014" s="77"/>
      <c r="R1014" s="77"/>
      <c r="S1014" s="78"/>
      <c r="T1014" s="77"/>
      <c r="U1014" s="79"/>
      <c r="V1014" s="77"/>
      <c r="W1014" s="77"/>
    </row>
    <row r="1015" spans="8:23" ht="14.4" x14ac:dyDescent="0.3">
      <c r="H1015" s="18"/>
      <c r="I1015" s="74"/>
      <c r="J1015" s="89"/>
      <c r="K1015" s="89"/>
      <c r="L1015" s="74"/>
      <c r="M1015" s="75"/>
      <c r="N1015" s="77"/>
      <c r="O1015" s="77"/>
      <c r="P1015" s="77"/>
      <c r="Q1015" s="77"/>
      <c r="R1015" s="77"/>
      <c r="S1015" s="78"/>
      <c r="T1015" s="77"/>
      <c r="U1015" s="79"/>
      <c r="V1015" s="77"/>
      <c r="W1015" s="77"/>
    </row>
    <row r="1016" spans="8:23" ht="14.4" x14ac:dyDescent="0.3">
      <c r="H1016" s="18"/>
      <c r="I1016" s="74"/>
      <c r="J1016" s="81"/>
      <c r="K1016" s="76"/>
      <c r="L1016" s="74"/>
      <c r="M1016" s="75"/>
      <c r="N1016" s="80"/>
      <c r="O1016" s="77"/>
      <c r="P1016" s="77"/>
      <c r="Q1016" s="77"/>
      <c r="R1016" s="77"/>
      <c r="S1016" s="78"/>
      <c r="T1016" s="77"/>
      <c r="U1016" s="79"/>
      <c r="V1016" s="77"/>
      <c r="W1016" s="77"/>
    </row>
    <row r="1017" spans="8:23" ht="14.4" x14ac:dyDescent="0.3">
      <c r="H1017" s="18"/>
      <c r="I1017" s="74"/>
      <c r="J1017" s="81"/>
      <c r="K1017" s="76"/>
      <c r="L1017" s="74"/>
      <c r="M1017" s="75"/>
      <c r="N1017" s="77"/>
      <c r="O1017" s="77"/>
      <c r="P1017" s="77"/>
      <c r="Q1017" s="77"/>
      <c r="R1017" s="77"/>
      <c r="S1017" s="78"/>
      <c r="T1017" s="77"/>
      <c r="U1017" s="79"/>
      <c r="V1017" s="77"/>
      <c r="W1017" s="77"/>
    </row>
    <row r="1018" spans="8:23" ht="14.4" x14ac:dyDescent="0.3">
      <c r="H1018" s="18"/>
      <c r="I1018" s="74"/>
      <c r="J1018" s="81"/>
      <c r="K1018" s="76"/>
      <c r="L1018" s="74"/>
      <c r="M1018" s="75"/>
      <c r="N1018" s="77"/>
      <c r="O1018" s="77"/>
      <c r="P1018" s="77"/>
      <c r="Q1018" s="77"/>
      <c r="R1018" s="77"/>
      <c r="S1018" s="78"/>
      <c r="T1018" s="77"/>
      <c r="U1018" s="79"/>
      <c r="V1018" s="77"/>
      <c r="W1018" s="77"/>
    </row>
    <row r="1019" spans="8:23" ht="14.4" x14ac:dyDescent="0.3">
      <c r="H1019" s="18"/>
      <c r="I1019" s="74"/>
      <c r="J1019" s="81"/>
      <c r="K1019" s="76"/>
      <c r="L1019" s="74"/>
      <c r="M1019" s="75"/>
      <c r="N1019" s="77"/>
      <c r="O1019" s="77"/>
      <c r="P1019" s="77"/>
      <c r="Q1019" s="77"/>
      <c r="R1019" s="77"/>
      <c r="S1019" s="78"/>
      <c r="T1019" s="77"/>
      <c r="U1019" s="79"/>
      <c r="V1019" s="77"/>
      <c r="W1019" s="77"/>
    </row>
    <row r="1020" spans="8:23" ht="14.4" x14ac:dyDescent="0.3">
      <c r="H1020" s="18"/>
      <c r="I1020" s="74"/>
      <c r="J1020" s="81"/>
      <c r="K1020" s="76"/>
      <c r="L1020" s="74"/>
      <c r="M1020" s="75"/>
      <c r="N1020" s="80"/>
      <c r="O1020" s="77"/>
      <c r="P1020" s="77"/>
      <c r="Q1020" s="77"/>
      <c r="R1020" s="77"/>
      <c r="S1020" s="78"/>
      <c r="T1020" s="77"/>
      <c r="U1020" s="79"/>
      <c r="V1020" s="77"/>
      <c r="W1020" s="77"/>
    </row>
    <row r="1021" spans="8:23" ht="14.4" x14ac:dyDescent="0.3">
      <c r="H1021" s="18"/>
      <c r="I1021" s="74"/>
      <c r="J1021" s="81"/>
      <c r="K1021" s="76"/>
      <c r="L1021" s="74"/>
      <c r="M1021" s="75"/>
      <c r="N1021" s="77"/>
      <c r="O1021" s="77"/>
      <c r="P1021" s="77"/>
      <c r="Q1021" s="77"/>
      <c r="R1021" s="77"/>
      <c r="S1021" s="78"/>
      <c r="T1021" s="77"/>
      <c r="U1021" s="79"/>
      <c r="V1021" s="77"/>
      <c r="W1021" s="77"/>
    </row>
    <row r="1022" spans="8:23" ht="14.4" x14ac:dyDescent="0.3">
      <c r="H1022" s="18"/>
      <c r="I1022" s="74"/>
      <c r="J1022" s="81"/>
      <c r="K1022" s="81"/>
      <c r="L1022" s="74"/>
      <c r="M1022" s="75"/>
      <c r="N1022" s="80"/>
      <c r="O1022" s="77"/>
      <c r="P1022" s="77"/>
      <c r="Q1022" s="77"/>
      <c r="R1022" s="77"/>
      <c r="S1022" s="78"/>
      <c r="T1022" s="77"/>
      <c r="U1022" s="79"/>
      <c r="V1022" s="77"/>
      <c r="W1022" s="77"/>
    </row>
    <row r="1023" spans="8:23" ht="14.4" x14ac:dyDescent="0.3">
      <c r="H1023" s="18"/>
      <c r="I1023" s="74"/>
      <c r="J1023" s="81"/>
      <c r="K1023" s="81"/>
      <c r="L1023" s="74"/>
      <c r="M1023" s="75"/>
      <c r="N1023" s="77"/>
      <c r="O1023" s="77"/>
      <c r="P1023" s="77"/>
      <c r="Q1023" s="77"/>
      <c r="R1023" s="77"/>
      <c r="S1023" s="78"/>
      <c r="T1023" s="77"/>
      <c r="U1023" s="79"/>
      <c r="V1023" s="77"/>
      <c r="W1023" s="77"/>
    </row>
    <row r="1024" spans="8:23" ht="14.4" x14ac:dyDescent="0.3">
      <c r="H1024" s="18"/>
      <c r="I1024" s="74"/>
      <c r="J1024" s="81"/>
      <c r="K1024" s="76"/>
      <c r="L1024" s="74"/>
      <c r="M1024" s="75"/>
      <c r="N1024" s="80"/>
      <c r="O1024" s="77"/>
      <c r="P1024" s="77"/>
      <c r="Q1024" s="77"/>
      <c r="R1024" s="77"/>
      <c r="S1024" s="78"/>
      <c r="T1024" s="77"/>
      <c r="U1024" s="79"/>
      <c r="V1024" s="77"/>
      <c r="W1024" s="77"/>
    </row>
    <row r="1025" spans="8:23" ht="14.4" x14ac:dyDescent="0.3">
      <c r="H1025" s="18"/>
      <c r="I1025" s="74"/>
      <c r="J1025" s="81"/>
      <c r="K1025" s="76"/>
      <c r="L1025" s="74"/>
      <c r="M1025" s="75"/>
      <c r="N1025" s="77"/>
      <c r="O1025" s="77"/>
      <c r="P1025" s="77"/>
      <c r="Q1025" s="77"/>
      <c r="R1025" s="77"/>
      <c r="S1025" s="78"/>
      <c r="T1025" s="77"/>
      <c r="U1025" s="79"/>
      <c r="V1025" s="77"/>
      <c r="W1025" s="77"/>
    </row>
    <row r="1026" spans="8:23" ht="14.4" x14ac:dyDescent="0.3">
      <c r="H1026" s="18"/>
      <c r="I1026" s="74"/>
      <c r="J1026" s="81"/>
      <c r="K1026" s="81"/>
      <c r="L1026" s="74"/>
      <c r="M1026" s="75"/>
      <c r="N1026" s="80"/>
      <c r="O1026" s="77"/>
      <c r="P1026" s="77"/>
      <c r="Q1026" s="77"/>
      <c r="R1026" s="77"/>
      <c r="S1026" s="78"/>
      <c r="T1026" s="77"/>
      <c r="U1026" s="79"/>
      <c r="V1026" s="77"/>
      <c r="W1026" s="77"/>
    </row>
    <row r="1027" spans="8:23" ht="14.4" x14ac:dyDescent="0.3">
      <c r="H1027" s="18"/>
      <c r="I1027" s="74"/>
      <c r="J1027" s="81"/>
      <c r="K1027" s="81"/>
      <c r="L1027" s="74"/>
      <c r="M1027" s="75"/>
      <c r="N1027" s="80"/>
      <c r="O1027" s="77"/>
      <c r="P1027" s="77"/>
      <c r="Q1027" s="77"/>
      <c r="R1027" s="77"/>
      <c r="S1027" s="78"/>
      <c r="T1027" s="77"/>
      <c r="U1027" s="79"/>
      <c r="V1027" s="77"/>
      <c r="W1027" s="77"/>
    </row>
    <row r="1028" spans="8:23" ht="14.4" x14ac:dyDescent="0.3">
      <c r="H1028" s="18"/>
      <c r="I1028" s="74"/>
      <c r="J1028" s="81"/>
      <c r="K1028" s="85"/>
      <c r="L1028" s="74"/>
      <c r="M1028" s="75"/>
      <c r="N1028" s="77"/>
      <c r="O1028" s="77"/>
      <c r="P1028" s="77"/>
      <c r="Q1028" s="77"/>
      <c r="R1028" s="77"/>
      <c r="S1028" s="78"/>
      <c r="T1028" s="77"/>
      <c r="U1028" s="79"/>
      <c r="V1028" s="77"/>
      <c r="W1028" s="77"/>
    </row>
    <row r="1029" spans="8:23" ht="14.4" x14ac:dyDescent="0.3">
      <c r="H1029" s="18"/>
      <c r="I1029" s="74"/>
      <c r="J1029" s="81"/>
      <c r="K1029" s="76"/>
      <c r="L1029" s="74"/>
      <c r="M1029" s="75"/>
      <c r="N1029" s="77"/>
      <c r="O1029" s="77"/>
      <c r="P1029" s="77"/>
      <c r="Q1029" s="77"/>
      <c r="R1029" s="77"/>
      <c r="S1029" s="78"/>
      <c r="T1029" s="77"/>
      <c r="U1029" s="79"/>
      <c r="V1029" s="77"/>
      <c r="W1029" s="77"/>
    </row>
    <row r="1030" spans="8:23" ht="14.4" x14ac:dyDescent="0.3">
      <c r="H1030" s="18"/>
      <c r="I1030" s="74"/>
      <c r="J1030" s="81"/>
      <c r="K1030" s="81"/>
      <c r="L1030" s="74"/>
      <c r="M1030" s="75"/>
      <c r="N1030" s="80"/>
      <c r="O1030" s="77"/>
      <c r="P1030" s="77"/>
      <c r="Q1030" s="77"/>
      <c r="R1030" s="77"/>
      <c r="S1030" s="78"/>
      <c r="T1030" s="77"/>
      <c r="U1030" s="79"/>
      <c r="V1030" s="77"/>
      <c r="W1030" s="77"/>
    </row>
    <row r="1031" spans="8:23" ht="14.4" x14ac:dyDescent="0.3">
      <c r="H1031" s="18"/>
      <c r="I1031" s="74"/>
      <c r="J1031" s="81"/>
      <c r="K1031" s="81"/>
      <c r="L1031" s="74"/>
      <c r="M1031" s="75"/>
      <c r="N1031" s="80"/>
      <c r="O1031" s="77"/>
      <c r="P1031" s="77"/>
      <c r="Q1031" s="77"/>
      <c r="R1031" s="77"/>
      <c r="S1031" s="78"/>
      <c r="T1031" s="77"/>
      <c r="U1031" s="79"/>
      <c r="V1031" s="77"/>
      <c r="W1031" s="77"/>
    </row>
    <row r="1032" spans="8:23" ht="14.4" x14ac:dyDescent="0.3">
      <c r="H1032" s="18"/>
      <c r="I1032" s="74"/>
      <c r="J1032" s="82"/>
      <c r="K1032" s="76"/>
      <c r="L1032" s="74"/>
      <c r="M1032" s="75"/>
      <c r="N1032" s="80"/>
      <c r="O1032" s="77"/>
      <c r="P1032" s="77"/>
      <c r="Q1032" s="77"/>
      <c r="R1032" s="77"/>
      <c r="S1032" s="78"/>
      <c r="T1032" s="77"/>
      <c r="U1032" s="79"/>
      <c r="V1032" s="77"/>
      <c r="W1032" s="77"/>
    </row>
    <row r="1033" spans="8:23" ht="14.4" x14ac:dyDescent="0.3">
      <c r="H1033" s="18"/>
      <c r="I1033" s="74"/>
      <c r="J1033" s="81"/>
      <c r="K1033" s="76"/>
      <c r="L1033" s="74"/>
      <c r="M1033" s="75"/>
      <c r="N1033" s="80"/>
      <c r="O1033" s="77"/>
      <c r="P1033" s="77"/>
      <c r="Q1033" s="77"/>
      <c r="R1033" s="77"/>
      <c r="S1033" s="78"/>
      <c r="T1033" s="77"/>
      <c r="U1033" s="79"/>
      <c r="V1033" s="77"/>
      <c r="W1033" s="77"/>
    </row>
    <row r="1034" spans="8:23" ht="14.4" x14ac:dyDescent="0.3">
      <c r="H1034" s="18"/>
      <c r="I1034" s="74"/>
      <c r="J1034" s="81"/>
      <c r="K1034" s="76"/>
      <c r="L1034" s="74"/>
      <c r="M1034" s="75"/>
      <c r="N1034" s="80"/>
      <c r="O1034" s="77"/>
      <c r="P1034" s="77"/>
      <c r="Q1034" s="77"/>
      <c r="R1034" s="77"/>
      <c r="S1034" s="78"/>
      <c r="T1034" s="77"/>
      <c r="U1034" s="79"/>
      <c r="V1034" s="77"/>
      <c r="W1034" s="77"/>
    </row>
    <row r="1035" spans="8:23" ht="14.4" x14ac:dyDescent="0.3">
      <c r="H1035" s="18"/>
      <c r="I1035" s="74"/>
      <c r="J1035" s="81"/>
      <c r="K1035" s="76"/>
      <c r="L1035" s="74"/>
      <c r="M1035" s="75"/>
      <c r="N1035" s="80"/>
      <c r="O1035" s="77"/>
      <c r="P1035" s="77"/>
      <c r="Q1035" s="77"/>
      <c r="R1035" s="77"/>
      <c r="S1035" s="78"/>
      <c r="T1035" s="77"/>
      <c r="U1035" s="79"/>
      <c r="V1035" s="77"/>
      <c r="W1035" s="77"/>
    </row>
    <row r="1036" spans="8:23" ht="14.4" x14ac:dyDescent="0.3">
      <c r="H1036" s="18"/>
      <c r="I1036" s="74"/>
      <c r="J1036" s="81"/>
      <c r="K1036" s="76"/>
      <c r="L1036" s="74"/>
      <c r="M1036" s="75"/>
      <c r="N1036" s="80"/>
      <c r="O1036" s="77"/>
      <c r="P1036" s="77"/>
      <c r="Q1036" s="77"/>
      <c r="R1036" s="77"/>
      <c r="S1036" s="78"/>
      <c r="T1036" s="77"/>
      <c r="U1036" s="79"/>
      <c r="V1036" s="77"/>
      <c r="W1036" s="77"/>
    </row>
    <row r="1037" spans="8:23" ht="14.4" x14ac:dyDescent="0.3">
      <c r="H1037" s="18"/>
      <c r="I1037" s="74"/>
      <c r="J1037" s="81"/>
      <c r="K1037" s="81"/>
      <c r="L1037" s="74"/>
      <c r="M1037" s="75"/>
      <c r="N1037" s="80"/>
      <c r="O1037" s="77"/>
      <c r="P1037" s="77"/>
      <c r="Q1037" s="77"/>
      <c r="R1037" s="77"/>
      <c r="S1037" s="78"/>
      <c r="T1037" s="77"/>
      <c r="U1037" s="79"/>
      <c r="V1037" s="77"/>
      <c r="W1037" s="77"/>
    </row>
    <row r="1038" spans="8:23" ht="14.4" x14ac:dyDescent="0.3">
      <c r="H1038" s="18"/>
      <c r="I1038" s="74"/>
      <c r="J1038" s="82"/>
      <c r="K1038" s="82"/>
      <c r="L1038" s="74"/>
      <c r="M1038" s="75"/>
      <c r="N1038" s="80"/>
      <c r="O1038" s="77"/>
      <c r="P1038" s="77"/>
      <c r="Q1038" s="77"/>
      <c r="R1038" s="77"/>
      <c r="S1038" s="78"/>
      <c r="T1038" s="77"/>
      <c r="U1038" s="79"/>
      <c r="V1038" s="77"/>
      <c r="W1038" s="77"/>
    </row>
    <row r="1039" spans="8:23" ht="14.4" x14ac:dyDescent="0.3">
      <c r="H1039" s="18"/>
      <c r="I1039" s="74"/>
      <c r="J1039" s="81"/>
      <c r="K1039" s="81"/>
      <c r="L1039" s="74"/>
      <c r="M1039" s="75"/>
      <c r="N1039" s="77"/>
      <c r="O1039" s="77"/>
      <c r="P1039" s="77"/>
      <c r="Q1039" s="77"/>
      <c r="R1039" s="77"/>
      <c r="S1039" s="78"/>
      <c r="T1039" s="77"/>
      <c r="U1039" s="79"/>
      <c r="V1039" s="77"/>
      <c r="W1039" s="77"/>
    </row>
    <row r="1040" spans="8:23" ht="14.4" x14ac:dyDescent="0.3">
      <c r="H1040" s="18"/>
      <c r="I1040" s="74"/>
      <c r="J1040" s="81"/>
      <c r="K1040" s="81"/>
      <c r="L1040" s="74"/>
      <c r="M1040" s="75"/>
      <c r="N1040" s="77"/>
      <c r="O1040" s="77"/>
      <c r="P1040" s="77"/>
      <c r="Q1040" s="77"/>
      <c r="R1040" s="77"/>
      <c r="S1040" s="78"/>
      <c r="T1040" s="77"/>
      <c r="U1040" s="79"/>
      <c r="V1040" s="77"/>
      <c r="W1040" s="77"/>
    </row>
    <row r="1041" spans="8:23" ht="14.4" x14ac:dyDescent="0.3">
      <c r="H1041" s="18"/>
      <c r="I1041" s="74"/>
      <c r="J1041" s="81"/>
      <c r="K1041" s="81"/>
      <c r="L1041" s="74"/>
      <c r="M1041" s="75"/>
      <c r="N1041" s="77"/>
      <c r="O1041" s="77"/>
      <c r="P1041" s="77"/>
      <c r="Q1041" s="77"/>
      <c r="R1041" s="77"/>
      <c r="S1041" s="78"/>
      <c r="T1041" s="77"/>
      <c r="U1041" s="79"/>
      <c r="V1041" s="77"/>
      <c r="W1041" s="77"/>
    </row>
    <row r="1042" spans="8:23" ht="14.4" x14ac:dyDescent="0.3">
      <c r="H1042" s="18"/>
      <c r="I1042" s="74"/>
      <c r="J1042" s="81"/>
      <c r="K1042" s="76"/>
      <c r="L1042" s="74"/>
      <c r="M1042" s="75"/>
      <c r="N1042" s="77"/>
      <c r="O1042" s="77"/>
      <c r="P1042" s="77"/>
      <c r="Q1042" s="77"/>
      <c r="R1042" s="77"/>
      <c r="S1042" s="78"/>
      <c r="T1042" s="77"/>
      <c r="U1042" s="79"/>
      <c r="V1042" s="77"/>
      <c r="W1042" s="77"/>
    </row>
    <row r="1043" spans="8:23" ht="14.4" x14ac:dyDescent="0.3">
      <c r="H1043" s="18"/>
      <c r="I1043" s="74"/>
      <c r="J1043" s="76"/>
      <c r="K1043" s="76"/>
      <c r="L1043" s="74"/>
      <c r="M1043" s="75"/>
      <c r="N1043" s="77"/>
      <c r="O1043" s="77"/>
      <c r="P1043" s="77"/>
      <c r="Q1043" s="77"/>
      <c r="R1043" s="77"/>
      <c r="S1043" s="78"/>
      <c r="T1043" s="77"/>
      <c r="U1043" s="79"/>
      <c r="V1043" s="77"/>
      <c r="W1043" s="77"/>
    </row>
    <row r="1044" spans="8:23" ht="14.4" x14ac:dyDescent="0.3">
      <c r="H1044" s="18"/>
      <c r="I1044" s="74"/>
      <c r="J1044" s="76"/>
      <c r="K1044" s="76"/>
      <c r="L1044" s="74"/>
      <c r="M1044" s="75"/>
      <c r="N1044" s="77"/>
      <c r="O1044" s="77"/>
      <c r="P1044" s="77"/>
      <c r="Q1044" s="77"/>
      <c r="R1044" s="77"/>
      <c r="S1044" s="78"/>
      <c r="T1044" s="77"/>
      <c r="U1044" s="79"/>
      <c r="V1044" s="77"/>
      <c r="W1044" s="77"/>
    </row>
    <row r="1045" spans="8:23" ht="14.4" x14ac:dyDescent="0.3">
      <c r="H1045" s="18"/>
      <c r="I1045" s="74"/>
      <c r="J1045" s="81"/>
      <c r="K1045" s="81"/>
      <c r="L1045" s="74"/>
      <c r="M1045" s="75"/>
      <c r="N1045" s="77"/>
      <c r="O1045" s="77"/>
      <c r="P1045" s="77"/>
      <c r="Q1045" s="77"/>
      <c r="R1045" s="77"/>
      <c r="S1045" s="78"/>
      <c r="T1045" s="77"/>
      <c r="U1045" s="79"/>
      <c r="V1045" s="77"/>
      <c r="W1045" s="77"/>
    </row>
    <row r="1046" spans="8:23" ht="14.4" x14ac:dyDescent="0.3">
      <c r="H1046" s="18"/>
      <c r="I1046" s="74"/>
      <c r="J1046" s="76"/>
      <c r="K1046" s="76"/>
      <c r="L1046" s="74"/>
      <c r="M1046" s="75"/>
      <c r="N1046" s="77"/>
      <c r="O1046" s="77"/>
      <c r="P1046" s="77"/>
      <c r="Q1046" s="77"/>
      <c r="R1046" s="77"/>
      <c r="S1046" s="78"/>
      <c r="T1046" s="77"/>
      <c r="U1046" s="79"/>
      <c r="V1046" s="77"/>
      <c r="W1046" s="77"/>
    </row>
    <row r="1047" spans="8:23" ht="14.4" x14ac:dyDescent="0.3">
      <c r="H1047" s="18"/>
      <c r="I1047" s="74"/>
      <c r="J1047" s="76"/>
      <c r="K1047" s="76"/>
      <c r="L1047" s="74"/>
      <c r="M1047" s="75"/>
      <c r="N1047" s="77"/>
      <c r="O1047" s="77"/>
      <c r="P1047" s="77"/>
      <c r="Q1047" s="77"/>
      <c r="R1047" s="77"/>
      <c r="S1047" s="78"/>
      <c r="T1047" s="77"/>
      <c r="U1047" s="79"/>
      <c r="V1047" s="77"/>
      <c r="W1047" s="77"/>
    </row>
    <row r="1048" spans="8:23" ht="14.4" x14ac:dyDescent="0.3">
      <c r="H1048" s="18"/>
      <c r="I1048" s="74"/>
      <c r="J1048" s="81"/>
      <c r="K1048" s="76"/>
      <c r="L1048" s="74"/>
      <c r="M1048" s="75"/>
      <c r="N1048" s="77"/>
      <c r="O1048" s="77"/>
      <c r="P1048" s="77"/>
      <c r="Q1048" s="77"/>
      <c r="R1048" s="77"/>
      <c r="S1048" s="78"/>
      <c r="T1048" s="77"/>
      <c r="U1048" s="79"/>
      <c r="V1048" s="77"/>
      <c r="W1048" s="77"/>
    </row>
    <row r="1049" spans="8:23" ht="14.4" x14ac:dyDescent="0.3">
      <c r="H1049" s="18"/>
      <c r="I1049" s="74"/>
      <c r="J1049" s="81"/>
      <c r="K1049" s="76"/>
      <c r="L1049" s="74"/>
      <c r="M1049" s="75"/>
      <c r="N1049" s="80"/>
      <c r="O1049" s="77"/>
      <c r="P1049" s="77"/>
      <c r="Q1049" s="77"/>
      <c r="R1049" s="77"/>
      <c r="S1049" s="78"/>
      <c r="T1049" s="77"/>
      <c r="U1049" s="79"/>
      <c r="V1049" s="77"/>
      <c r="W1049" s="77"/>
    </row>
    <row r="1050" spans="8:23" ht="14.4" x14ac:dyDescent="0.3">
      <c r="H1050" s="18"/>
      <c r="I1050" s="74"/>
      <c r="J1050" s="81"/>
      <c r="K1050" s="76"/>
      <c r="L1050" s="74"/>
      <c r="M1050" s="75"/>
      <c r="N1050" s="80"/>
      <c r="O1050" s="77"/>
      <c r="P1050" s="77"/>
      <c r="Q1050" s="77"/>
      <c r="R1050" s="77"/>
      <c r="S1050" s="78"/>
      <c r="T1050" s="77"/>
      <c r="U1050" s="79"/>
      <c r="V1050" s="77"/>
      <c r="W1050" s="77"/>
    </row>
    <row r="1051" spans="8:23" ht="14.4" x14ac:dyDescent="0.3">
      <c r="H1051" s="18"/>
      <c r="I1051" s="74"/>
      <c r="J1051" s="81"/>
      <c r="K1051" s="81"/>
      <c r="L1051" s="74"/>
      <c r="M1051" s="75"/>
      <c r="N1051" s="77"/>
      <c r="O1051" s="77"/>
      <c r="P1051" s="77"/>
      <c r="Q1051" s="77"/>
      <c r="R1051" s="77"/>
      <c r="S1051" s="78"/>
      <c r="T1051" s="77"/>
      <c r="U1051" s="79"/>
      <c r="V1051" s="77"/>
      <c r="W1051" s="77"/>
    </row>
    <row r="1052" spans="8:23" ht="14.4" x14ac:dyDescent="0.3">
      <c r="H1052" s="18"/>
      <c r="I1052" s="74"/>
      <c r="J1052" s="81"/>
      <c r="K1052" s="81"/>
      <c r="L1052" s="74"/>
      <c r="M1052" s="75"/>
      <c r="N1052" s="80"/>
      <c r="O1052" s="77"/>
      <c r="P1052" s="77"/>
      <c r="Q1052" s="77"/>
      <c r="R1052" s="77"/>
      <c r="S1052" s="78"/>
      <c r="T1052" s="77"/>
      <c r="U1052" s="79"/>
      <c r="V1052" s="77"/>
      <c r="W1052" s="77"/>
    </row>
    <row r="1053" spans="8:23" ht="14.4" x14ac:dyDescent="0.3">
      <c r="H1053" s="18"/>
      <c r="I1053" s="74"/>
      <c r="J1053" s="81"/>
      <c r="K1053" s="81"/>
      <c r="L1053" s="74"/>
      <c r="M1053" s="75"/>
      <c r="N1053" s="77"/>
      <c r="O1053" s="77"/>
      <c r="P1053" s="77"/>
      <c r="Q1053" s="77"/>
      <c r="R1053" s="77"/>
      <c r="S1053" s="78"/>
      <c r="T1053" s="77"/>
      <c r="U1053" s="79"/>
      <c r="V1053" s="77"/>
      <c r="W1053" s="77"/>
    </row>
    <row r="1054" spans="8:23" ht="14.4" x14ac:dyDescent="0.3">
      <c r="H1054" s="18"/>
      <c r="I1054" s="74"/>
      <c r="J1054" s="81"/>
      <c r="K1054" s="81"/>
      <c r="L1054" s="74"/>
      <c r="M1054" s="75"/>
      <c r="N1054" s="77"/>
      <c r="O1054" s="77"/>
      <c r="P1054" s="77"/>
      <c r="Q1054" s="77"/>
      <c r="R1054" s="77"/>
      <c r="S1054" s="78"/>
      <c r="T1054" s="77"/>
      <c r="U1054" s="79"/>
      <c r="V1054" s="77"/>
      <c r="W1054" s="77"/>
    </row>
    <row r="1055" spans="8:23" ht="14.4" x14ac:dyDescent="0.3">
      <c r="H1055" s="18"/>
      <c r="I1055" s="74"/>
      <c r="J1055" s="81"/>
      <c r="K1055" s="86"/>
      <c r="L1055" s="74"/>
      <c r="M1055" s="75"/>
      <c r="N1055" s="80"/>
      <c r="O1055" s="182"/>
      <c r="P1055" s="77"/>
      <c r="Q1055" s="77"/>
      <c r="R1055" s="77"/>
      <c r="S1055" s="78"/>
      <c r="T1055" s="77"/>
      <c r="U1055" s="79"/>
      <c r="V1055" s="77"/>
      <c r="W1055" s="77"/>
    </row>
    <row r="1056" spans="8:23" ht="14.4" x14ac:dyDescent="0.3">
      <c r="H1056" s="18"/>
      <c r="I1056" s="74"/>
      <c r="J1056" s="81"/>
      <c r="K1056" s="76"/>
      <c r="L1056" s="74"/>
      <c r="M1056" s="75"/>
      <c r="N1056" s="80"/>
      <c r="O1056" s="179"/>
      <c r="P1056" s="80"/>
      <c r="Q1056" s="77"/>
      <c r="R1056" s="77"/>
      <c r="S1056" s="78"/>
      <c r="T1056" s="77"/>
      <c r="U1056" s="79"/>
      <c r="V1056" s="77"/>
      <c r="W1056" s="77"/>
    </row>
    <row r="1057" spans="8:23" ht="14.4" x14ac:dyDescent="0.3">
      <c r="H1057" s="18"/>
      <c r="I1057" s="74"/>
      <c r="J1057" s="76"/>
      <c r="K1057" s="76"/>
      <c r="L1057" s="74"/>
      <c r="M1057" s="75"/>
      <c r="N1057" s="80"/>
      <c r="O1057" s="77"/>
      <c r="P1057" s="77"/>
      <c r="Q1057" s="77"/>
      <c r="R1057" s="77"/>
      <c r="S1057" s="78"/>
      <c r="T1057" s="77"/>
      <c r="U1057" s="79"/>
      <c r="V1057" s="77"/>
      <c r="W1057" s="77"/>
    </row>
    <row r="1058" spans="8:23" ht="14.4" x14ac:dyDescent="0.3">
      <c r="H1058" s="18"/>
      <c r="I1058" s="74"/>
      <c r="J1058" s="81"/>
      <c r="K1058" s="76"/>
      <c r="L1058" s="74"/>
      <c r="M1058" s="75"/>
      <c r="N1058" s="80"/>
      <c r="O1058" s="77"/>
      <c r="P1058" s="77"/>
      <c r="Q1058" s="77"/>
      <c r="R1058" s="77"/>
      <c r="S1058" s="78"/>
      <c r="T1058" s="77"/>
      <c r="U1058" s="79"/>
      <c r="V1058" s="77"/>
      <c r="W1058" s="77"/>
    </row>
    <row r="1059" spans="8:23" ht="14.4" x14ac:dyDescent="0.3">
      <c r="H1059" s="18"/>
      <c r="I1059" s="74"/>
      <c r="J1059" s="81"/>
      <c r="K1059" s="81"/>
      <c r="L1059" s="74"/>
      <c r="M1059" s="75"/>
      <c r="N1059" s="77"/>
      <c r="O1059" s="77"/>
      <c r="P1059" s="77"/>
      <c r="Q1059" s="77"/>
      <c r="R1059" s="77"/>
      <c r="S1059" s="78"/>
      <c r="T1059" s="77"/>
      <c r="U1059" s="79"/>
      <c r="V1059" s="77"/>
      <c r="W1059" s="77"/>
    </row>
    <row r="1060" spans="8:23" ht="14.4" x14ac:dyDescent="0.3">
      <c r="H1060" s="18"/>
      <c r="I1060" s="74"/>
      <c r="J1060" s="81"/>
      <c r="K1060" s="76"/>
      <c r="L1060" s="74"/>
      <c r="M1060" s="75"/>
      <c r="N1060" s="77"/>
      <c r="O1060" s="181"/>
      <c r="P1060" s="77"/>
      <c r="Q1060" s="77"/>
      <c r="R1060" s="77"/>
      <c r="S1060" s="78"/>
      <c r="T1060" s="77"/>
      <c r="U1060" s="79"/>
      <c r="V1060" s="77"/>
      <c r="W1060" s="77"/>
    </row>
    <row r="1061" spans="8:23" ht="14.4" x14ac:dyDescent="0.3">
      <c r="H1061" s="18"/>
      <c r="I1061" s="74"/>
      <c r="J1061" s="81"/>
      <c r="K1061" s="76"/>
      <c r="L1061" s="74"/>
      <c r="M1061" s="75"/>
      <c r="N1061" s="80"/>
      <c r="O1061" s="182"/>
      <c r="P1061" s="77"/>
      <c r="Q1061" s="77"/>
      <c r="R1061" s="77"/>
      <c r="S1061" s="78"/>
      <c r="T1061" s="77"/>
      <c r="U1061" s="79"/>
      <c r="V1061" s="77"/>
      <c r="W1061" s="77"/>
    </row>
    <row r="1062" spans="8:23" ht="14.4" x14ac:dyDescent="0.3">
      <c r="H1062" s="18"/>
      <c r="I1062" s="74"/>
      <c r="J1062" s="81"/>
      <c r="K1062" s="81"/>
      <c r="L1062" s="74"/>
      <c r="M1062" s="75"/>
      <c r="N1062" s="80"/>
      <c r="O1062" s="77"/>
      <c r="P1062" s="77"/>
      <c r="Q1062" s="77"/>
      <c r="R1062" s="77"/>
      <c r="S1062" s="78"/>
      <c r="T1062" s="77"/>
      <c r="U1062" s="79"/>
      <c r="V1062" s="77"/>
      <c r="W1062" s="77"/>
    </row>
    <row r="1063" spans="8:23" ht="14.4" x14ac:dyDescent="0.3">
      <c r="H1063" s="18"/>
      <c r="I1063" s="74"/>
      <c r="J1063" s="81"/>
      <c r="K1063" s="81"/>
      <c r="L1063" s="74"/>
      <c r="M1063" s="75"/>
      <c r="N1063" s="80"/>
      <c r="O1063" s="77"/>
      <c r="P1063" s="77"/>
      <c r="Q1063" s="77"/>
      <c r="R1063" s="77"/>
      <c r="S1063" s="78"/>
      <c r="T1063" s="77"/>
      <c r="U1063" s="79"/>
      <c r="V1063" s="77"/>
      <c r="W1063" s="77"/>
    </row>
    <row r="1064" spans="8:23" ht="14.4" x14ac:dyDescent="0.3">
      <c r="H1064" s="18"/>
      <c r="I1064" s="74"/>
      <c r="J1064" s="81"/>
      <c r="K1064" s="76"/>
      <c r="L1064" s="74"/>
      <c r="M1064" s="75"/>
      <c r="N1064" s="80"/>
      <c r="O1064" s="77"/>
      <c r="P1064" s="77"/>
      <c r="Q1064" s="77"/>
      <c r="R1064" s="77"/>
      <c r="S1064" s="78"/>
      <c r="T1064" s="77"/>
      <c r="U1064" s="79"/>
      <c r="V1064" s="77"/>
      <c r="W1064" s="77"/>
    </row>
    <row r="1065" spans="8:23" ht="14.4" x14ac:dyDescent="0.3">
      <c r="H1065" s="18"/>
      <c r="I1065" s="74"/>
      <c r="J1065" s="81"/>
      <c r="K1065" s="76"/>
      <c r="L1065" s="74"/>
      <c r="M1065" s="75"/>
      <c r="N1065" s="80"/>
      <c r="O1065" s="77"/>
      <c r="P1065" s="77"/>
      <c r="Q1065" s="77"/>
      <c r="R1065" s="77"/>
      <c r="S1065" s="78"/>
      <c r="T1065" s="77"/>
      <c r="U1065" s="79"/>
      <c r="V1065" s="77"/>
      <c r="W1065" s="77"/>
    </row>
    <row r="1066" spans="8:23" ht="14.4" x14ac:dyDescent="0.3">
      <c r="H1066" s="18"/>
      <c r="I1066" s="74"/>
      <c r="J1066" s="81"/>
      <c r="K1066" s="76"/>
      <c r="L1066" s="74"/>
      <c r="M1066" s="75"/>
      <c r="N1066" s="80"/>
      <c r="O1066" s="80"/>
      <c r="P1066" s="77"/>
      <c r="Q1066" s="77"/>
      <c r="R1066" s="77"/>
      <c r="S1066" s="78"/>
      <c r="T1066" s="77"/>
      <c r="U1066" s="79"/>
      <c r="V1066" s="77"/>
      <c r="W1066" s="77"/>
    </row>
    <row r="1067" spans="8:23" ht="14.4" x14ac:dyDescent="0.3">
      <c r="H1067" s="18"/>
      <c r="I1067" s="74"/>
      <c r="J1067" s="81"/>
      <c r="K1067" s="76"/>
      <c r="L1067" s="74"/>
      <c r="M1067" s="75"/>
      <c r="N1067" s="77"/>
      <c r="O1067" s="77"/>
      <c r="P1067" s="77"/>
      <c r="Q1067" s="77"/>
      <c r="R1067" s="77"/>
      <c r="S1067" s="78"/>
      <c r="T1067" s="77"/>
      <c r="U1067" s="79"/>
      <c r="V1067" s="77"/>
      <c r="W1067" s="77"/>
    </row>
    <row r="1068" spans="8:23" ht="14.4" x14ac:dyDescent="0.3">
      <c r="H1068" s="18"/>
      <c r="I1068" s="74"/>
      <c r="J1068" s="81"/>
      <c r="K1068" s="76"/>
      <c r="L1068" s="74"/>
      <c r="M1068" s="75"/>
      <c r="N1068" s="80"/>
      <c r="O1068" s="77"/>
      <c r="P1068" s="77"/>
      <c r="Q1068" s="77"/>
      <c r="R1068" s="77"/>
      <c r="S1068" s="78"/>
      <c r="T1068" s="77"/>
      <c r="U1068" s="79"/>
      <c r="V1068" s="77"/>
      <c r="W1068" s="77"/>
    </row>
    <row r="1069" spans="8:23" ht="14.4" x14ac:dyDescent="0.3">
      <c r="H1069" s="18"/>
      <c r="I1069" s="74"/>
      <c r="J1069" s="81"/>
      <c r="K1069" s="76"/>
      <c r="L1069" s="74"/>
      <c r="M1069" s="75"/>
      <c r="N1069" s="80"/>
      <c r="O1069" s="77"/>
      <c r="P1069" s="77"/>
      <c r="Q1069" s="77"/>
      <c r="R1069" s="77"/>
      <c r="S1069" s="78"/>
      <c r="T1069" s="77"/>
      <c r="U1069" s="79"/>
      <c r="V1069" s="77"/>
      <c r="W1069" s="77"/>
    </row>
    <row r="1070" spans="8:23" ht="14.4" x14ac:dyDescent="0.3">
      <c r="H1070" s="18"/>
      <c r="I1070" s="74"/>
      <c r="J1070" s="81"/>
      <c r="K1070" s="81"/>
      <c r="L1070" s="74"/>
      <c r="M1070" s="75"/>
      <c r="N1070" s="80"/>
      <c r="O1070" s="77"/>
      <c r="P1070" s="77"/>
      <c r="Q1070" s="77"/>
      <c r="R1070" s="77"/>
      <c r="S1070" s="78"/>
      <c r="T1070" s="77"/>
      <c r="U1070" s="79"/>
      <c r="V1070" s="77"/>
      <c r="W1070" s="77"/>
    </row>
    <row r="1071" spans="8:23" ht="14.4" x14ac:dyDescent="0.3">
      <c r="H1071" s="18"/>
      <c r="I1071" s="74"/>
      <c r="J1071" s="81"/>
      <c r="K1071" s="76"/>
      <c r="L1071" s="74"/>
      <c r="M1071" s="75"/>
      <c r="N1071" s="80"/>
      <c r="O1071" s="77"/>
      <c r="P1071" s="77"/>
      <c r="Q1071" s="77"/>
      <c r="R1071" s="77"/>
      <c r="S1071" s="78"/>
      <c r="T1071" s="77"/>
      <c r="U1071" s="79"/>
      <c r="V1071" s="83"/>
      <c r="W1071" s="83"/>
    </row>
    <row r="1072" spans="8:23" ht="14.4" x14ac:dyDescent="0.3">
      <c r="H1072" s="18"/>
      <c r="I1072" s="74"/>
      <c r="J1072" s="82"/>
      <c r="K1072" s="76"/>
      <c r="L1072" s="74"/>
      <c r="M1072" s="75"/>
      <c r="N1072" s="80"/>
      <c r="O1072" s="77"/>
      <c r="P1072" s="77"/>
      <c r="Q1072" s="77"/>
      <c r="R1072" s="77"/>
      <c r="S1072" s="78"/>
      <c r="T1072" s="77"/>
      <c r="U1072" s="79"/>
      <c r="V1072" s="83"/>
      <c r="W1072" s="83"/>
    </row>
    <row r="1073" spans="8:23" ht="14.4" x14ac:dyDescent="0.3">
      <c r="H1073" s="18"/>
      <c r="I1073" s="74"/>
      <c r="J1073" s="82"/>
      <c r="K1073" s="82"/>
      <c r="L1073" s="74"/>
      <c r="M1073" s="75"/>
      <c r="N1073" s="80"/>
      <c r="O1073" s="77"/>
      <c r="P1073" s="77"/>
      <c r="Q1073" s="77"/>
      <c r="R1073" s="77"/>
      <c r="S1073" s="78"/>
      <c r="T1073" s="77"/>
      <c r="U1073" s="79"/>
      <c r="V1073" s="83"/>
      <c r="W1073" s="83"/>
    </row>
    <row r="1074" spans="8:23" ht="14.4" x14ac:dyDescent="0.3">
      <c r="H1074" s="18"/>
      <c r="I1074" s="74"/>
      <c r="J1074" s="81"/>
      <c r="K1074" s="76"/>
      <c r="L1074" s="74"/>
      <c r="M1074" s="75"/>
      <c r="N1074" s="80"/>
      <c r="O1074" s="179"/>
      <c r="P1074" s="77"/>
      <c r="Q1074" s="77"/>
      <c r="R1074" s="77"/>
      <c r="S1074" s="78"/>
      <c r="T1074" s="77"/>
      <c r="U1074" s="79"/>
      <c r="V1074" s="83"/>
      <c r="W1074" s="83"/>
    </row>
    <row r="1075" spans="8:23" ht="14.4" x14ac:dyDescent="0.3">
      <c r="H1075" s="18"/>
      <c r="I1075" s="74"/>
      <c r="J1075" s="81"/>
      <c r="K1075" s="76"/>
      <c r="L1075" s="74"/>
      <c r="M1075" s="75"/>
      <c r="N1075" s="80"/>
      <c r="O1075" s="77"/>
      <c r="P1075" s="80"/>
      <c r="Q1075" s="77"/>
      <c r="R1075" s="77"/>
      <c r="S1075" s="78"/>
      <c r="T1075" s="77"/>
      <c r="U1075" s="79"/>
      <c r="V1075" s="83"/>
      <c r="W1075" s="83"/>
    </row>
    <row r="1076" spans="8:23" ht="14.4" x14ac:dyDescent="0.3">
      <c r="H1076" s="18"/>
      <c r="I1076" s="74"/>
      <c r="J1076" s="81"/>
      <c r="K1076" s="76"/>
      <c r="L1076" s="74"/>
      <c r="M1076" s="75"/>
      <c r="N1076" s="80"/>
      <c r="O1076" s="77"/>
      <c r="P1076" s="77"/>
      <c r="Q1076" s="77"/>
      <c r="R1076" s="77"/>
      <c r="S1076" s="78"/>
      <c r="T1076" s="77"/>
      <c r="U1076" s="79"/>
      <c r="V1076" s="83"/>
      <c r="W1076" s="83"/>
    </row>
    <row r="1077" spans="8:23" ht="14.4" x14ac:dyDescent="0.3">
      <c r="H1077" s="18"/>
      <c r="I1077" s="74"/>
      <c r="J1077" s="81"/>
      <c r="K1077" s="76"/>
      <c r="L1077" s="74"/>
      <c r="M1077" s="75"/>
      <c r="N1077" s="80"/>
      <c r="O1077" s="77"/>
      <c r="P1077" s="77"/>
      <c r="Q1077" s="77"/>
      <c r="R1077" s="77"/>
      <c r="S1077" s="78"/>
      <c r="T1077" s="77"/>
      <c r="U1077" s="79"/>
      <c r="V1077" s="83"/>
      <c r="W1077" s="83"/>
    </row>
    <row r="1078" spans="8:23" ht="14.4" x14ac:dyDescent="0.3">
      <c r="H1078" s="18"/>
      <c r="I1078" s="74"/>
      <c r="J1078" s="81"/>
      <c r="K1078" s="76"/>
      <c r="L1078" s="74"/>
      <c r="M1078" s="75"/>
      <c r="N1078" s="77"/>
      <c r="O1078" s="77"/>
      <c r="P1078" s="77"/>
      <c r="Q1078" s="77"/>
      <c r="R1078" s="77"/>
      <c r="S1078" s="78"/>
      <c r="T1078" s="77"/>
      <c r="U1078" s="79"/>
      <c r="V1078" s="83"/>
      <c r="W1078" s="83"/>
    </row>
    <row r="1079" spans="8:23" ht="14.4" x14ac:dyDescent="0.3">
      <c r="H1079" s="18"/>
      <c r="I1079" s="74"/>
      <c r="J1079" s="81"/>
      <c r="K1079" s="81"/>
      <c r="L1079" s="74"/>
      <c r="M1079" s="75"/>
      <c r="N1079" s="80"/>
      <c r="O1079" s="77"/>
      <c r="P1079" s="77"/>
      <c r="Q1079" s="77"/>
      <c r="R1079" s="77"/>
      <c r="S1079" s="78"/>
      <c r="T1079" s="77"/>
      <c r="U1079" s="79"/>
      <c r="V1079" s="83"/>
      <c r="W1079" s="83"/>
    </row>
    <row r="1080" spans="8:23" ht="14.4" x14ac:dyDescent="0.3">
      <c r="H1080" s="18"/>
      <c r="I1080" s="74"/>
      <c r="J1080" s="81"/>
      <c r="K1080" s="76"/>
      <c r="L1080" s="74"/>
      <c r="M1080" s="75"/>
      <c r="N1080" s="80"/>
      <c r="O1080" s="77"/>
      <c r="P1080" s="77"/>
      <c r="Q1080" s="77"/>
      <c r="R1080" s="77"/>
      <c r="S1080" s="78"/>
      <c r="T1080" s="77"/>
      <c r="U1080" s="79"/>
      <c r="V1080" s="83"/>
      <c r="W1080" s="83"/>
    </row>
    <row r="1081" spans="8:23" ht="14.4" x14ac:dyDescent="0.3">
      <c r="H1081" s="18"/>
      <c r="I1081" s="74"/>
      <c r="J1081" s="81"/>
      <c r="K1081" s="76"/>
      <c r="L1081" s="74"/>
      <c r="M1081" s="75"/>
      <c r="N1081" s="77"/>
      <c r="O1081" s="77"/>
      <c r="P1081" s="77"/>
      <c r="Q1081" s="77"/>
      <c r="R1081" s="77"/>
      <c r="S1081" s="78"/>
      <c r="T1081" s="77"/>
      <c r="U1081" s="79"/>
      <c r="V1081" s="83"/>
      <c r="W1081" s="83"/>
    </row>
    <row r="1082" spans="8:23" ht="14.4" x14ac:dyDescent="0.3">
      <c r="H1082" s="18"/>
      <c r="I1082" s="74"/>
      <c r="J1082" s="81"/>
      <c r="K1082" s="76"/>
      <c r="L1082" s="74"/>
      <c r="M1082" s="75"/>
      <c r="N1082" s="80"/>
      <c r="O1082" s="77"/>
      <c r="P1082" s="80"/>
      <c r="Q1082" s="77"/>
      <c r="R1082" s="77"/>
      <c r="S1082" s="78"/>
      <c r="T1082" s="77"/>
      <c r="U1082" s="79"/>
      <c r="V1082" s="83"/>
      <c r="W1082" s="83"/>
    </row>
    <row r="1083" spans="8:23" ht="14.4" x14ac:dyDescent="0.3">
      <c r="H1083" s="18"/>
      <c r="I1083" s="74"/>
      <c r="J1083" s="81"/>
      <c r="K1083" s="76"/>
      <c r="L1083" s="74"/>
      <c r="M1083" s="75"/>
      <c r="N1083" s="80"/>
      <c r="O1083" s="77"/>
      <c r="P1083" s="80"/>
      <c r="Q1083" s="77"/>
      <c r="R1083" s="77"/>
      <c r="S1083" s="78"/>
      <c r="T1083" s="77"/>
      <c r="U1083" s="79"/>
      <c r="V1083" s="83"/>
      <c r="W1083" s="83"/>
    </row>
    <row r="1084" spans="8:23" ht="14.4" x14ac:dyDescent="0.3">
      <c r="H1084" s="18"/>
      <c r="I1084" s="74"/>
      <c r="J1084" s="81"/>
      <c r="K1084" s="76"/>
      <c r="L1084" s="74"/>
      <c r="M1084" s="75"/>
      <c r="N1084" s="80"/>
      <c r="O1084" s="77"/>
      <c r="P1084" s="77"/>
      <c r="Q1084" s="77"/>
      <c r="R1084" s="77"/>
      <c r="S1084" s="78"/>
      <c r="T1084" s="77"/>
      <c r="U1084" s="79"/>
      <c r="V1084" s="83"/>
      <c r="W1084" s="83"/>
    </row>
    <row r="1085" spans="8:23" ht="14.4" x14ac:dyDescent="0.3">
      <c r="H1085" s="18"/>
      <c r="I1085" s="74"/>
      <c r="J1085" s="81"/>
      <c r="K1085" s="76"/>
      <c r="L1085" s="74"/>
      <c r="M1085" s="75"/>
      <c r="N1085" s="80"/>
      <c r="O1085" s="77"/>
      <c r="P1085" s="77"/>
      <c r="Q1085" s="77"/>
      <c r="R1085" s="77"/>
      <c r="S1085" s="78"/>
      <c r="T1085" s="77"/>
      <c r="U1085" s="79"/>
      <c r="V1085" s="83"/>
      <c r="W1085" s="83"/>
    </row>
    <row r="1086" spans="8:23" ht="14.4" x14ac:dyDescent="0.3">
      <c r="H1086" s="18"/>
      <c r="I1086" s="74"/>
      <c r="J1086" s="81"/>
      <c r="K1086" s="81"/>
      <c r="L1086" s="74"/>
      <c r="M1086" s="75"/>
      <c r="N1086" s="80"/>
      <c r="O1086" s="77"/>
      <c r="P1086" s="77"/>
      <c r="Q1086" s="77"/>
      <c r="R1086" s="77"/>
      <c r="S1086" s="78"/>
      <c r="T1086" s="77"/>
      <c r="U1086" s="79"/>
      <c r="V1086" s="83"/>
      <c r="W1086" s="83"/>
    </row>
    <row r="1087" spans="8:23" ht="14.4" x14ac:dyDescent="0.3">
      <c r="H1087" s="18"/>
      <c r="I1087" s="74"/>
      <c r="J1087" s="81"/>
      <c r="K1087" s="81"/>
      <c r="L1087" s="74"/>
      <c r="M1087" s="75"/>
      <c r="N1087" s="80"/>
      <c r="O1087" s="77"/>
      <c r="P1087" s="77"/>
      <c r="Q1087" s="77"/>
      <c r="R1087" s="77"/>
      <c r="S1087" s="78"/>
      <c r="T1087" s="77"/>
      <c r="U1087" s="79"/>
      <c r="V1087" s="83"/>
      <c r="W1087" s="83"/>
    </row>
    <row r="1088" spans="8:23" ht="14.4" x14ac:dyDescent="0.3">
      <c r="H1088" s="18"/>
      <c r="I1088" s="74"/>
      <c r="J1088" s="81"/>
      <c r="K1088" s="81"/>
      <c r="L1088" s="74"/>
      <c r="M1088" s="75"/>
      <c r="N1088" s="80"/>
      <c r="O1088" s="77"/>
      <c r="P1088" s="77"/>
      <c r="Q1088" s="77"/>
      <c r="R1088" s="77"/>
      <c r="S1088" s="78"/>
      <c r="T1088" s="77"/>
      <c r="U1088" s="79"/>
      <c r="V1088" s="83"/>
      <c r="W1088" s="83"/>
    </row>
    <row r="1089" spans="8:23" ht="14.4" x14ac:dyDescent="0.3">
      <c r="H1089" s="18"/>
      <c r="I1089" s="74"/>
      <c r="J1089" s="81"/>
      <c r="K1089" s="81"/>
      <c r="L1089" s="74"/>
      <c r="M1089" s="75"/>
      <c r="N1089" s="80"/>
      <c r="O1089" s="77"/>
      <c r="P1089" s="77"/>
      <c r="Q1089" s="77"/>
      <c r="R1089" s="77"/>
      <c r="S1089" s="78"/>
      <c r="T1089" s="77"/>
      <c r="U1089" s="79"/>
      <c r="V1089" s="83"/>
      <c r="W1089" s="83"/>
    </row>
    <row r="1090" spans="8:23" ht="14.4" x14ac:dyDescent="0.3">
      <c r="H1090" s="18"/>
      <c r="I1090" s="74"/>
      <c r="J1090" s="81"/>
      <c r="K1090" s="81"/>
      <c r="L1090" s="74"/>
      <c r="M1090" s="75"/>
      <c r="N1090" s="77"/>
      <c r="O1090" s="77"/>
      <c r="P1090" s="77"/>
      <c r="Q1090" s="77"/>
      <c r="R1090" s="77"/>
      <c r="S1090" s="78"/>
      <c r="T1090" s="77"/>
      <c r="U1090" s="79"/>
      <c r="V1090" s="83"/>
      <c r="W1090" s="83"/>
    </row>
  </sheetData>
  <customSheetViews>
    <customSheetView guid="{461C3D97-3D6C-4107-A91B-77303E26A07D}" filter="1" showAutoFilter="1">
      <pageMargins left="0" right="0" top="0" bottom="0" header="0" footer="0"/>
      <autoFilter ref="B6:I397" xr:uid="{38B69513-B870-4894-8D85-312E8D86B353}"/>
      <extLst>
        <ext uri="GoogleSheetsCustomDataVersion1">
          <go:sheetsCustomData xmlns:go="http://customooxmlschemas.google.com/" filterViewId="980526416"/>
        </ext>
      </extLst>
    </customSheetView>
    <customSheetView guid="{E76748C0-071A-47E4-93D1-E60F9C5F03C3}" filter="1" showAutoFilter="1">
      <pageMargins left="0" right="0" top="0" bottom="0" header="0" footer="0"/>
      <autoFilter ref="A6:W430" xr:uid="{B8A05A9E-878D-4415-80D8-3D3B5CF65F01}">
        <filterColumn colId="1">
          <filters>
            <filter val="Estado de México"/>
          </filters>
        </filterColumn>
        <filterColumn colId="8">
          <filters>
            <filter val="1/01/2023"/>
            <filter val="10/06/2022"/>
            <filter val="14/09/2022"/>
            <filter val="15/01/2023"/>
            <filter val="16/01/2023"/>
            <filter val="22/03/2023"/>
            <filter val="4/11/2022"/>
            <filter val="7/11/2022"/>
            <filter val="9/01/2023"/>
          </filters>
        </filterColumn>
      </autoFilter>
      <extLst>
        <ext uri="GoogleSheetsCustomDataVersion1">
          <go:sheetsCustomData xmlns:go="http://customooxmlschemas.google.com/" filterViewId="978991200"/>
        </ext>
      </extLst>
    </customSheetView>
    <customSheetView guid="{7F2EC6B4-5AF7-411C-89F0-C813470A7FD6}" filter="1" showAutoFilter="1">
      <pageMargins left="0" right="0" top="0" bottom="0" header="0" footer="0"/>
      <autoFilter ref="A6:W430" xr:uid="{8823EC18-AF85-408B-B8CB-85924D46C8C1}">
        <filterColumn colId="1">
          <filters>
            <filter val="Estado de México"/>
          </filters>
        </filterColumn>
        <filterColumn colId="2">
          <filters>
            <filter val="Obligaciones y prerrogativas financieras de los partidos, candidaturas y candidaturas independientes"/>
            <filter val="PREP"/>
          </filters>
        </filterColumn>
      </autoFilter>
      <extLst>
        <ext uri="GoogleSheetsCustomDataVersion1">
          <go:sheetsCustomData xmlns:go="http://customooxmlschemas.google.com/" filterViewId="97851967"/>
        </ext>
      </extLst>
    </customSheetView>
    <customSheetView guid="{82DEC38B-08C4-46CE-80D0-3689DF305A95}" filter="1" showAutoFilter="1">
      <pageMargins left="0" right="0" top="0" bottom="0" header="0" footer="0"/>
      <autoFilter ref="B6:I397" xr:uid="{49A6872B-EBAA-421A-AF17-A090A4EC5E62}"/>
      <extLst>
        <ext uri="GoogleSheetsCustomDataVersion1">
          <go:sheetsCustomData xmlns:go="http://customooxmlschemas.google.com/" filterViewId="971099674"/>
        </ext>
      </extLst>
    </customSheetView>
    <customSheetView guid="{004BF2C2-4433-4E51-9BE4-4C4F0788C826}" filter="1" showAutoFilter="1">
      <pageMargins left="0" right="0" top="0" bottom="0" header="0" footer="0"/>
      <autoFilter ref="A6:W430" xr:uid="{83DB69A7-860F-4F92-A7D7-655FBA1A79B1}">
        <filterColumn colId="1">
          <filters>
            <filter val="Estado de México"/>
          </filters>
        </filterColumn>
        <filterColumn colId="12">
          <filters>
            <filter val="En proceso dentro de plazo"/>
          </filters>
        </filterColumn>
      </autoFilter>
      <extLst>
        <ext uri="GoogleSheetsCustomDataVersion1">
          <go:sheetsCustomData xmlns:go="http://customooxmlschemas.google.com/" filterViewId="869769798"/>
        </ext>
      </extLst>
    </customSheetView>
    <customSheetView guid="{87A4EE1F-1A37-4A98-9AA0-CBA6285CB878}" filter="1" showAutoFilter="1">
      <pageMargins left="0" right="0" top="0" bottom="0" header="0" footer="0"/>
      <autoFilter ref="A6:W430" xr:uid="{1CE1A4BF-76BB-4438-9109-A512743AA3CD}">
        <filterColumn colId="1">
          <filters>
            <filter val="Estado de México"/>
          </filters>
        </filterColumn>
        <filterColumn colId="5">
          <filters>
            <filter val="CAI/JLE"/>
            <filter val="CD"/>
            <filter val="CD/OD"/>
            <filter val="CD/OPL"/>
            <filter val="CL"/>
            <filter val="CL/CD"/>
            <filter val="CL/DECEYEC"/>
            <filter val="DECEYEC/CG"/>
            <filter val="DECEYEC/JLE"/>
            <filter val="DECEYEC/JLE/JD"/>
            <filter val="DECEYEC/JLE/OPL"/>
            <filter val="DERFE/OPL/JLE/JD"/>
            <filter val="DERFE/OPL/JLE/JDE"/>
            <filter val="JDE"/>
            <filter val="JDE/OPL"/>
            <filter val="JLE"/>
            <filter val="JLE/CG"/>
            <filter val="JLE/DECEYEC/OPL"/>
            <filter val="JLE/DEOE/DERFE/DECEYEC/UTSI"/>
            <filter val="JLE/JD/DERFE/DECEYEC/DEOE/UTSI/CG"/>
            <filter val="JLE/JDE"/>
            <filter val="JLE/JDE/OD"/>
            <filter val="OPL/JLE/ DECEYEC"/>
            <filter val="OPL/JLE/_x000a_  DECEYEC"/>
          </filters>
        </filterColumn>
        <filterColumn colId="12">
          <filters>
            <filter val="Concluida dentro de plazo"/>
            <filter val="Concluida fuera de plazo"/>
          </filters>
        </filterColumn>
      </autoFilter>
      <extLst>
        <ext uri="GoogleSheetsCustomDataVersion1">
          <go:sheetsCustomData xmlns:go="http://customooxmlschemas.google.com/" filterViewId="829052322"/>
        </ext>
      </extLst>
    </customSheetView>
    <customSheetView guid="{53671EA2-F6C2-4D61-BF80-71C9518D4526}" filter="1" showAutoFilter="1">
      <pageMargins left="0" right="0" top="0" bottom="0" header="0" footer="0"/>
      <autoFilter ref="A6:W430" xr:uid="{3D67C135-47E5-47FA-BD3B-74C1EE07E817}">
        <filterColumn colId="1">
          <filters>
            <filter val="Coahuila"/>
          </filters>
        </filterColumn>
      </autoFilter>
      <extLst>
        <ext uri="GoogleSheetsCustomDataVersion1">
          <go:sheetsCustomData xmlns:go="http://customooxmlschemas.google.com/" filterViewId="769464175"/>
        </ext>
      </extLst>
    </customSheetView>
    <customSheetView guid="{61F1C3B6-50A5-4038-952F-5DF4FC6B76FD}" filter="1" showAutoFilter="1">
      <pageMargins left="0" right="0" top="0" bottom="0" header="0" footer="0"/>
      <autoFilter ref="A6:W430" xr:uid="{890CD5F5-3F51-44A7-B72F-12756939AC55}">
        <filterColumn colId="1">
          <filters>
            <filter val="Coahuila"/>
          </filters>
        </filterColumn>
        <filterColumn colId="9">
          <filters blank="1">
            <filter val="12/09/2022"/>
            <filter val="13/10/2022"/>
            <filter val="16/11/2022"/>
            <filter val="4/09/2022"/>
            <filter val="9/09/2022"/>
          </filters>
        </filterColumn>
      </autoFilter>
      <extLst>
        <ext uri="GoogleSheetsCustomDataVersion1">
          <go:sheetsCustomData xmlns:go="http://customooxmlschemas.google.com/" filterViewId="645391559"/>
        </ext>
      </extLst>
    </customSheetView>
    <customSheetView guid="{5FC2D1B3-A2CE-4AEF-8F34-CD0B59FCCC9F}" filter="1" showAutoFilter="1">
      <pageMargins left="0" right="0" top="0" bottom="0" header="0" footer="0"/>
      <autoFilter ref="A6:W430" xr:uid="{279C63F3-1F6B-482F-BE0D-360BE694966F}">
        <filterColumn colId="6">
          <filters>
            <filter val="1.1"/>
            <filter val="1.2"/>
            <filter val="1.3"/>
            <filter val="1.4"/>
            <filter val="1.5"/>
            <filter val="1.6"/>
            <filter val="10.1"/>
            <filter val="10.10"/>
            <filter val="10.2"/>
            <filter val="10.3"/>
            <filter val="10.4"/>
            <filter val="10.5"/>
            <filter val="10.6"/>
            <filter val="10.7"/>
            <filter val="10.8"/>
            <filter val="10.9"/>
            <filter val="11.1"/>
            <filter val="11.10"/>
            <filter val="11.11"/>
            <filter val="11.12"/>
            <filter val="11.13"/>
            <filter val="11.14"/>
            <filter val="11.15"/>
            <filter val="11.16"/>
            <filter val="11.17"/>
            <filter val="11.18"/>
            <filter val="11.2"/>
            <filter val="11.3"/>
            <filter val="11.4"/>
            <filter val="11.5"/>
            <filter val="11.6"/>
            <filter val="11.7"/>
            <filter val="11.8"/>
            <filter val="11.9"/>
            <filter val="12.10"/>
            <filter val="12.11"/>
            <filter val="12.12"/>
            <filter val="12.13"/>
            <filter val="12.14"/>
            <filter val="12.15"/>
            <filter val="12.16"/>
            <filter val="12.17"/>
            <filter val="12.2"/>
            <filter val="12.3"/>
            <filter val="12.4"/>
            <filter val="12.5"/>
            <filter val="12.6"/>
            <filter val="12.7"/>
            <filter val="12.8"/>
            <filter val="12.9"/>
            <filter val="13.1"/>
            <filter val="13.2"/>
            <filter val="14.1"/>
            <filter val="14.2"/>
            <filter val="14.3"/>
            <filter val="15.10"/>
            <filter val="15.11"/>
            <filter val="15.12"/>
            <filter val="15.13"/>
            <filter val="15.2"/>
            <filter val="15.3"/>
            <filter val="15.4"/>
            <filter val="15.5"/>
            <filter val="15.6"/>
            <filter val="15.7"/>
            <filter val="15.8"/>
            <filter val="15.9"/>
            <filter val="16.1"/>
            <filter val="16.2"/>
            <filter val="16.3"/>
            <filter val="16.4"/>
            <filter val="16.5"/>
            <filter val="16.6"/>
            <filter val="16.7"/>
            <filter val="16.8"/>
            <filter val="17.1"/>
            <filter val="17.2"/>
            <filter val="17.3"/>
            <filter val="17.4"/>
            <filter val="17.5"/>
            <filter val="17.6"/>
            <filter val="17.7"/>
            <filter val="18.1"/>
            <filter val="18.2"/>
            <filter val="18.3"/>
            <filter val="18.4"/>
            <filter val="18.5"/>
            <filter val="18.6"/>
            <filter val="18.7"/>
            <filter val="18.8"/>
            <filter val="19.1"/>
            <filter val="19.10"/>
            <filter val="19.11"/>
            <filter val="19.12"/>
            <filter val="19.13"/>
            <filter val="19.2"/>
            <filter val="19.3"/>
            <filter val="19.4"/>
            <filter val="19.5"/>
            <filter val="19.6"/>
            <filter val="19.7"/>
            <filter val="19.8"/>
            <filter val="19.9"/>
            <filter val="2.1"/>
            <filter val="2.10"/>
            <filter val="2.11"/>
            <filter val="2.2"/>
            <filter val="2.3"/>
            <filter val="2.4"/>
            <filter val="2.5"/>
            <filter val="2.6"/>
            <filter val="2.8"/>
            <filter val="2.9"/>
            <filter val="20.1"/>
            <filter val="20.10"/>
            <filter val="20.11"/>
            <filter val="20.12"/>
            <filter val="20.13"/>
            <filter val="20.14"/>
            <filter val="20.15"/>
            <filter val="20.16"/>
            <filter val="20.17"/>
            <filter val="20.2"/>
            <filter val="20.3"/>
            <filter val="20.4"/>
            <filter val="20.5"/>
            <filter val="20.6"/>
            <filter val="20.7"/>
            <filter val="20.8"/>
            <filter val="20.9"/>
            <filter val="21.1"/>
            <filter val="21.2"/>
            <filter val="21.3"/>
            <filter val="21.4"/>
            <filter val="21.5"/>
            <filter val="21.6"/>
            <filter val="21.7"/>
            <filter val="22.1"/>
            <filter val="22.10"/>
            <filter val="22.11"/>
            <filter val="22.12"/>
            <filter val="22.13"/>
            <filter val="22.14"/>
            <filter val="22.15"/>
            <filter val="22.16"/>
            <filter val="22.17"/>
            <filter val="22.18"/>
            <filter val="22.19"/>
            <filter val="22.2"/>
            <filter val="22.20"/>
            <filter val="22.21"/>
            <filter val="22.22"/>
            <filter val="22.3"/>
            <filter val="22.4"/>
            <filter val="22.5"/>
            <filter val="22.6"/>
            <filter val="22.7"/>
            <filter val="22.8"/>
            <filter val="22.9"/>
            <filter val="23.1"/>
            <filter val="23.2"/>
            <filter val="23.3"/>
            <filter val="23.4"/>
            <filter val="23.5"/>
            <filter val="3.1"/>
            <filter val="3.2"/>
            <filter val="3.3"/>
            <filter val="3.4"/>
            <filter val="3.5"/>
            <filter val="3.6"/>
            <filter val="4.1"/>
            <filter val="4.2"/>
            <filter val="4.3"/>
            <filter val="4.4"/>
            <filter val="5.1"/>
            <filter val="5.2"/>
            <filter val="5.3"/>
            <filter val="5.4"/>
            <filter val="5.5"/>
            <filter val="5.6"/>
            <filter val="6.1"/>
            <filter val="6.10"/>
            <filter val="6.11"/>
            <filter val="6.12"/>
            <filter val="6.13"/>
            <filter val="6.14"/>
            <filter val="6.15"/>
            <filter val="6.2"/>
            <filter val="6.3"/>
            <filter val="6.4"/>
            <filter val="6.5"/>
            <filter val="6.6"/>
            <filter val="6.7"/>
            <filter val="6.8"/>
            <filter val="6.9"/>
            <filter val="7.10"/>
            <filter val="7.11"/>
            <filter val="7.12"/>
            <filter val="7.13"/>
            <filter val="7.14"/>
            <filter val="7.15"/>
            <filter val="7.2"/>
            <filter val="7.3"/>
            <filter val="7.4"/>
            <filter val="7.5"/>
            <filter val="7.6"/>
            <filter val="7.7"/>
            <filter val="7.8"/>
            <filter val="7.9"/>
            <filter val="8.1"/>
            <filter val="8.2"/>
            <filter val="8.3"/>
            <filter val="9.1"/>
            <filter val="9.2"/>
            <filter val="9.3"/>
            <filter val="9.4"/>
            <filter val="9.5"/>
            <filter val="9.6"/>
            <filter val="9.7"/>
            <filter val="9.8"/>
          </filters>
        </filterColumn>
        <filterColumn colId="8">
          <filters>
            <filter val="12/02/2023"/>
            <filter val="20/10/2022"/>
            <filter val="23/07/2023"/>
            <filter val="25/11/2022"/>
            <filter val="30/09/2022"/>
            <filter val="9/01/2023"/>
          </filters>
        </filterColumn>
      </autoFilter>
      <extLst>
        <ext uri="GoogleSheetsCustomDataVersion1">
          <go:sheetsCustomData xmlns:go="http://customooxmlschemas.google.com/" filterViewId="622051439"/>
        </ext>
      </extLst>
    </customSheetView>
    <customSheetView guid="{6ADF5333-9515-4205-BC1E-029494164E62}" filter="1" showAutoFilter="1">
      <pageMargins left="0" right="0" top="0" bottom="0" header="0" footer="0"/>
      <autoFilter ref="A1:W1090" xr:uid="{1BCBD425-0AFF-45D0-A810-703BF22CBEE2}"/>
      <extLst>
        <ext uri="GoogleSheetsCustomDataVersion1">
          <go:sheetsCustomData xmlns:go="http://customooxmlschemas.google.com/" filterViewId="594020337"/>
        </ext>
      </extLst>
    </customSheetView>
    <customSheetView guid="{F8A988F8-6D61-44EF-9AA4-F059054E58A1}" filter="1" showAutoFilter="1">
      <pageMargins left="0" right="0" top="0" bottom="0" header="0" footer="0"/>
      <autoFilter ref="A1:W1090" xr:uid="{FE6D8934-5CA5-412B-B0FB-2DF32C89DE25}"/>
      <extLst>
        <ext uri="GoogleSheetsCustomDataVersion1">
          <go:sheetsCustomData xmlns:go="http://customooxmlschemas.google.com/" filterViewId="541152672"/>
        </ext>
      </extLst>
    </customSheetView>
    <customSheetView guid="{F92C2368-DD7C-493D-95DD-BAA0F8F5802F}" filter="1" showAutoFilter="1">
      <pageMargins left="0" right="0" top="0" bottom="0" header="0" footer="0"/>
      <autoFilter ref="A1:W1090" xr:uid="{3287A2AD-56A0-47FE-B849-E1B33BD6F0CA}"/>
      <extLst>
        <ext uri="GoogleSheetsCustomDataVersion1">
          <go:sheetsCustomData xmlns:go="http://customooxmlschemas.google.com/" filterViewId="539497087"/>
        </ext>
      </extLst>
    </customSheetView>
    <customSheetView guid="{AF75BC4D-874F-4E73-9742-EDEAD661BEEC}" filter="1" showAutoFilter="1">
      <pageMargins left="0" right="0" top="0" bottom="0" header="0" footer="0"/>
      <autoFilter ref="B6:I397" xr:uid="{AE62B951-C2F9-4E07-BCD0-DEF97B447514}"/>
      <extLst>
        <ext uri="GoogleSheetsCustomDataVersion1">
          <go:sheetsCustomData xmlns:go="http://customooxmlschemas.google.com/" filterViewId="278136800"/>
        </ext>
      </extLst>
    </customSheetView>
    <customSheetView guid="{47CC754C-E0F5-4D1F-B26F-938B9950DC5B}" filter="1" showAutoFilter="1">
      <pageMargins left="0" right="0" top="0" bottom="0" header="0" footer="0"/>
      <autoFilter ref="A6:W430" xr:uid="{5407AF97-AF6E-40CE-ABC5-F22E9596AAA7}">
        <filterColumn colId="1">
          <filters>
            <filter val="Estado de México"/>
          </filters>
        </filterColumn>
        <filterColumn colId="8">
          <filters>
            <filter val="1/01/2023"/>
            <filter val="10/06/2022"/>
            <filter val="12/02/2023"/>
            <filter val="12/09/2022"/>
            <filter val="14/09/2022"/>
            <filter val="15/01/2023"/>
            <filter val="16/01/2023"/>
            <filter val="20/10/2022"/>
            <filter val="22/03/2023"/>
            <filter val="23/07/2023"/>
            <filter val="25/11/2022"/>
            <filter val="30/09/2022"/>
            <filter val="7/11/2022"/>
            <filter val="9/01/2023"/>
          </filters>
        </filterColumn>
      </autoFilter>
      <extLst>
        <ext uri="GoogleSheetsCustomDataVersion1">
          <go:sheetsCustomData xmlns:go="http://customooxmlschemas.google.com/" filterViewId="2143902445"/>
        </ext>
      </extLst>
    </customSheetView>
    <customSheetView guid="{FEA92961-61F9-4B17-8CF2-B88CE87611AC}" filter="1" showAutoFilter="1">
      <pageMargins left="0" right="0" top="0" bottom="0" header="0" footer="0"/>
      <autoFilter ref="A6:W430" xr:uid="{D62B58EA-DEF9-47BA-8D41-ED66A8DAE59E}">
        <filterColumn colId="1">
          <filters>
            <filter val="Estado de México"/>
          </filters>
        </filterColumn>
        <filterColumn colId="8">
          <filters>
            <filter val="1/01/2023"/>
            <filter val="10/06/2022"/>
            <filter val="12/02/2023"/>
            <filter val="14/09/2022"/>
            <filter val="15/01/2023"/>
            <filter val="16/01/2023"/>
            <filter val="20/10/2022"/>
            <filter val="22/03/2023"/>
            <filter val="23/07/2023"/>
            <filter val="25/11/2022"/>
            <filter val="7/11/2022"/>
            <filter val="9/01/2023"/>
          </filters>
        </filterColumn>
      </autoFilter>
      <extLst>
        <ext uri="GoogleSheetsCustomDataVersion1">
          <go:sheetsCustomData xmlns:go="http://customooxmlschemas.google.com/" filterViewId="2095436440"/>
        </ext>
      </extLst>
    </customSheetView>
    <customSheetView guid="{329EF0DA-2BE2-4BFB-B8B9-516668ECA3B9}" filter="1" showAutoFilter="1">
      <pageMargins left="0" right="0" top="0" bottom="0" header="0" footer="0"/>
      <autoFilter ref="A1:W1090" xr:uid="{929A0D8E-1EC0-4423-AAED-5416E3179ACD}"/>
      <extLst>
        <ext uri="GoogleSheetsCustomDataVersion1">
          <go:sheetsCustomData xmlns:go="http://customooxmlschemas.google.com/" filterViewId="2005249329"/>
        </ext>
      </extLst>
    </customSheetView>
    <customSheetView guid="{09F96E7B-7787-47EF-96CB-F45B6B45E807}" filter="1" showAutoFilter="1">
      <pageMargins left="0" right="0" top="0" bottom="0" header="0" footer="0"/>
      <autoFilter ref="B6:I397" xr:uid="{7D533D8F-0EC6-4F8C-A330-725EE6026128}"/>
      <extLst>
        <ext uri="GoogleSheetsCustomDataVersion1">
          <go:sheetsCustomData xmlns:go="http://customooxmlschemas.google.com/" filterViewId="1949761025"/>
        </ext>
      </extLst>
    </customSheetView>
    <customSheetView guid="{EA1DD578-4CF1-46B4-A4AA-12AF24EF7059}" filter="1" showAutoFilter="1">
      <pageMargins left="0" right="0" top="0" bottom="0" header="0" footer="0"/>
      <autoFilter ref="B6:I397" xr:uid="{E4E11ED5-D2A9-4C8C-82F1-ECFA3DB1D76B}"/>
      <extLst>
        <ext uri="GoogleSheetsCustomDataVersion1">
          <go:sheetsCustomData xmlns:go="http://customooxmlschemas.google.com/" filterViewId="192808505"/>
        </ext>
      </extLst>
    </customSheetView>
    <customSheetView guid="{013A7F0E-04A8-4ABB-ADF0-A28F635C53A1}" filter="1" showAutoFilter="1">
      <pageMargins left="0" right="0" top="0" bottom="0" header="0" footer="0"/>
      <autoFilter ref="A6:W430" xr:uid="{D22DB005-F06F-43F7-B3BC-CBE882B99AC1}">
        <filterColumn colId="4">
          <filters>
            <filter val="INE"/>
          </filters>
        </filterColumn>
        <filterColumn colId="5">
          <filters>
            <filter val="CAI"/>
            <filter val="CAI/JLE"/>
            <filter val="CD/OD"/>
            <filter val="CD/OPL"/>
            <filter val="CG"/>
            <filter val="CG/DECEYEC"/>
            <filter val="CG/DERFE/UTSI"/>
            <filter val="CG/OD"/>
            <filter val="CL/DECEYEC"/>
            <filter val="COTSPEL"/>
            <filter val="DECEYEC"/>
            <filter val="DECEYEC/CG"/>
            <filter val="DECEYEC/CNCS/DERFE/CG"/>
            <filter val="DECEYEC/JLE"/>
            <filter val="DECEYEC/JLE/JD"/>
            <filter val="DECEYEC/JLE/OPL"/>
            <filter val="DEOE"/>
            <filter val="DEOE/CG"/>
            <filter val="DEOE/OD"/>
            <filter val="DEPPP"/>
            <filter val="DEPPP/CG"/>
            <filter val="DERFE"/>
            <filter val="DERFE/DEOE/DECEYEC/UTSI"/>
            <filter val="DERFE/DEOE/UTSI/DECEYEC/CG"/>
            <filter val="DERFE/OPL/JLE/JD"/>
            <filter val="DERFE/OPL/JLE/JDE"/>
            <filter val="DERFE/UTSI"/>
            <filter val="JDE/OPL"/>
            <filter val="JLE"/>
            <filter val="JLE/CG"/>
            <filter val="JLE/DECEYEC/OPL"/>
            <filter val="JLE/DEOE/DERFE/DECEYEC/UTSI"/>
            <filter val="JLE/JD/DERFE/DECEYEC/DEOE/UTSI/CG"/>
            <filter val="JLE/JDE/OD"/>
            <filter val="OD"/>
            <filter val="OPL/JL/JD"/>
            <filter val="OPL/JLE/ DECEYEC"/>
            <filter val="OPL/JLE/_x000a_  DECEYEC"/>
            <filter val="OPL/UTIGyND/UTTyPDP/UTVOPL"/>
            <filter val="UTF"/>
          </filters>
        </filterColumn>
      </autoFilter>
      <extLst>
        <ext uri="GoogleSheetsCustomDataVersion1">
          <go:sheetsCustomData xmlns:go="http://customooxmlschemas.google.com/" filterViewId="1892523085"/>
        </ext>
      </extLst>
    </customSheetView>
    <customSheetView guid="{C6F3ACBA-C0F3-4622-84FB-8915DA198B8A}" filter="1" showAutoFilter="1">
      <pageMargins left="0" right="0" top="0" bottom="0" header="0" footer="0"/>
      <autoFilter ref="A6:W430" xr:uid="{70097413-3466-443B-9970-0F3FB7165821}">
        <filterColumn colId="1">
          <filters>
            <filter val="Estado de México"/>
          </filters>
        </filterColumn>
        <filterColumn colId="2">
          <filters>
            <filter val="Obligaciones y prerrogativas financieras de los partidos, candidaturas y candidaturas independientes"/>
            <filter val="Sistema “CANDIDATAS Y CANDIDATOS, CONÓCELES”"/>
          </filters>
        </filterColumn>
      </autoFilter>
      <extLst>
        <ext uri="GoogleSheetsCustomDataVersion1">
          <go:sheetsCustomData xmlns:go="http://customooxmlschemas.google.com/" filterViewId="1883246928"/>
        </ext>
      </extLst>
    </customSheetView>
    <customSheetView guid="{F0980412-EB1C-4844-8E67-801613BD6915}" filter="1" showAutoFilter="1">
      <pageMargins left="0" right="0" top="0" bottom="0" header="0" footer="0"/>
      <autoFilter ref="C4:I4" xr:uid="{29E4D99C-D189-44E7-8E53-69F5D764A600}"/>
      <extLst>
        <ext uri="GoogleSheetsCustomDataVersion1">
          <go:sheetsCustomData xmlns:go="http://customooxmlschemas.google.com/" filterViewId="1707302008"/>
        </ext>
      </extLst>
    </customSheetView>
    <customSheetView guid="{D09615D1-0A7A-4EDA-8F29-65CA91EAAD2A}" filter="1" showAutoFilter="1">
      <pageMargins left="0" right="0" top="0" bottom="0" header="0" footer="0"/>
      <autoFilter ref="A6:W430" xr:uid="{827EA5F2-41DC-45CE-A8D5-05142077162B}"/>
      <extLst>
        <ext uri="GoogleSheetsCustomDataVersion1">
          <go:sheetsCustomData xmlns:go="http://customooxmlschemas.google.com/" filterViewId="1689084040"/>
        </ext>
      </extLst>
    </customSheetView>
    <customSheetView guid="{D8E49F59-196A-422C-A124-BCACD9A487CF}" filter="1" showAutoFilter="1">
      <pageMargins left="0" right="0" top="0" bottom="0" header="0" footer="0"/>
      <autoFilter ref="A6:W430" xr:uid="{6C8FE13E-B452-4B57-ABDD-1C18A4256AFD}">
        <filterColumn colId="1">
          <filters>
            <filter val="Estado de México"/>
          </filters>
        </filterColumn>
      </autoFilter>
      <extLst>
        <ext uri="GoogleSheetsCustomDataVersion1">
          <go:sheetsCustomData xmlns:go="http://customooxmlschemas.google.com/" filterViewId="1680648877"/>
        </ext>
      </extLst>
    </customSheetView>
    <customSheetView guid="{6B77FEF9-02BD-4D3C-8A30-6B917BD4448A}" filter="1" showAutoFilter="1">
      <pageMargins left="0" right="0" top="0" bottom="0" header="0" footer="0"/>
      <autoFilter ref="A1:W1090" xr:uid="{1A432E51-62AF-4745-A0AE-E91C3F4CF660}"/>
      <extLst>
        <ext uri="GoogleSheetsCustomDataVersion1">
          <go:sheetsCustomData xmlns:go="http://customooxmlschemas.google.com/" filterViewId="161986194"/>
        </ext>
      </extLst>
    </customSheetView>
    <customSheetView guid="{A243A3C7-3B83-44BD-95EF-DC5362B40824}" filter="1" showAutoFilter="1">
      <pageMargins left="0" right="0" top="0" bottom="0" header="0" footer="0"/>
      <autoFilter ref="A6:W430" xr:uid="{C227C6EF-0776-48D4-8B47-5896E93155A5}">
        <filterColumn colId="1">
          <filters>
            <filter val="Estado de México"/>
          </filters>
        </filterColumn>
      </autoFilter>
      <extLst>
        <ext uri="GoogleSheetsCustomDataVersion1">
          <go:sheetsCustomData xmlns:go="http://customooxmlschemas.google.com/" filterViewId="1589747428"/>
        </ext>
      </extLst>
    </customSheetView>
    <customSheetView guid="{32CEC942-9184-440B-97C7-3D7AA4E494D0}" filter="1" showAutoFilter="1">
      <pageMargins left="0" right="0" top="0" bottom="0" header="0" footer="0"/>
      <autoFilter ref="A6:W430" xr:uid="{550C883C-F972-4020-AB7D-F9FB3FCF54FC}"/>
      <extLst>
        <ext uri="GoogleSheetsCustomDataVersion1">
          <go:sheetsCustomData xmlns:go="http://customooxmlschemas.google.com/" filterViewId="1471465543"/>
        </ext>
      </extLst>
    </customSheetView>
    <customSheetView guid="{51C0C232-6E03-4EB7-972D-3BE456B526E3}" filter="1" showAutoFilter="1">
      <pageMargins left="0" right="0" top="0" bottom="0" header="0" footer="0"/>
      <autoFilter ref="B6:I397" xr:uid="{EE96DBA6-B0D0-4E48-B6DE-D8EB03B92B9E}"/>
      <extLst>
        <ext uri="GoogleSheetsCustomDataVersion1">
          <go:sheetsCustomData xmlns:go="http://customooxmlschemas.google.com/" filterViewId="1317971114"/>
        </ext>
      </extLst>
    </customSheetView>
    <customSheetView guid="{56E813A2-0D50-49AE-8017-345DD3D7B8F0}" filter="1" showAutoFilter="1">
      <pageMargins left="0" right="0" top="0" bottom="0" header="0" footer="0"/>
      <autoFilter ref="A1:W1090" xr:uid="{BC83868A-B83C-4869-9F38-2642E44FCCD6}"/>
      <extLst>
        <ext uri="GoogleSheetsCustomDataVersion1">
          <go:sheetsCustomData xmlns:go="http://customooxmlschemas.google.com/" filterViewId="1283377769"/>
        </ext>
      </extLst>
    </customSheetView>
    <customSheetView guid="{493F8B72-98C2-4E70-9688-3E8327C0C7EF}" filter="1" showAutoFilter="1">
      <pageMargins left="0" right="0" top="0" bottom="0" header="0" footer="0"/>
      <autoFilter ref="A6:W430" xr:uid="{02741997-CA6D-42D0-B590-F69262E2D348}">
        <filterColumn colId="1">
          <filters>
            <filter val="Estado de México"/>
          </filters>
        </filterColumn>
        <filterColumn colId="12">
          <filters>
            <filter val="En proceso dentro de plazo"/>
          </filters>
        </filterColumn>
      </autoFilter>
      <extLst>
        <ext uri="GoogleSheetsCustomDataVersion1">
          <go:sheetsCustomData xmlns:go="http://customooxmlschemas.google.com/" filterViewId="1177057379"/>
        </ext>
      </extLst>
    </customSheetView>
    <customSheetView guid="{A0520F3A-D960-4760-8ED9-7865FA43C9FD}" filter="1" showAutoFilter="1">
      <pageMargins left="0" right="0" top="0" bottom="0" header="0" footer="0"/>
      <autoFilter ref="A6:W430" xr:uid="{4963D561-F86D-4173-B684-B5848B15FC96}">
        <filterColumn colId="11">
          <filters>
            <filter val="3"/>
          </filters>
        </filterColumn>
      </autoFilter>
      <extLst>
        <ext uri="GoogleSheetsCustomDataVersion1">
          <go:sheetsCustomData xmlns:go="http://customooxmlschemas.google.com/" filterViewId="1160605731"/>
        </ext>
      </extLst>
    </customSheetView>
    <customSheetView guid="{ABD13C06-829B-4C42-AEE7-98693C40ADAB}" filter="1" showAutoFilter="1">
      <pageMargins left="0" right="0" top="0" bottom="0" header="0" footer="0"/>
      <autoFilter ref="A6:W430" xr:uid="{E127D6A1-E40A-4E99-8B7F-2A60193EAE34}">
        <filterColumn colId="6">
          <filters>
            <filter val="15.2"/>
          </filters>
        </filterColumn>
      </autoFilter>
      <extLst>
        <ext uri="GoogleSheetsCustomDataVersion1">
          <go:sheetsCustomData xmlns:go="http://customooxmlschemas.google.com/" filterViewId="1075555489"/>
        </ext>
      </extLst>
    </customSheetView>
  </customSheetViews>
  <mergeCells count="1">
    <mergeCell ref="C5:G5"/>
  </mergeCells>
  <hyperlinks>
    <hyperlink ref="O7" r:id="rId1" xr:uid="{00000000-0004-0000-0200-000000000000}"/>
    <hyperlink ref="O13" r:id="rId2" xr:uid="{00000000-0004-0000-0200-000001000000}"/>
    <hyperlink ref="O14" r:id="rId3" xr:uid="{00000000-0004-0000-0200-000002000000}"/>
    <hyperlink ref="O16" r:id="rId4" xr:uid="{00000000-0004-0000-0200-000003000000}"/>
    <hyperlink ref="O17" r:id="rId5" xr:uid="{00000000-0004-0000-0200-000004000000}"/>
    <hyperlink ref="O20" r:id="rId6" xr:uid="{00000000-0004-0000-0200-000005000000}"/>
    <hyperlink ref="O21" r:id="rId7" xr:uid="{00000000-0004-0000-0200-000006000000}"/>
    <hyperlink ref="O34" r:id="rId8" xr:uid="{00000000-0004-0000-0200-000007000000}"/>
    <hyperlink ref="O39" r:id="rId9" xr:uid="{00000000-0004-0000-0200-000008000000}"/>
    <hyperlink ref="O73" r:id="rId10" xr:uid="{00000000-0004-0000-0200-000009000000}"/>
    <hyperlink ref="O74" r:id="rId11" xr:uid="{00000000-0004-0000-0200-00000A000000}"/>
    <hyperlink ref="O75" r:id="rId12" xr:uid="{00000000-0004-0000-0200-00000B000000}"/>
    <hyperlink ref="O76" r:id="rId13" xr:uid="{00000000-0004-0000-0200-00000C000000}"/>
    <hyperlink ref="O77" r:id="rId14" xr:uid="{00000000-0004-0000-0200-00000D000000}"/>
    <hyperlink ref="O78" r:id="rId15" xr:uid="{00000000-0004-0000-0200-00000E000000}"/>
    <hyperlink ref="O79" r:id="rId16" xr:uid="{00000000-0004-0000-0200-00000F000000}"/>
    <hyperlink ref="O80" r:id="rId17" xr:uid="{00000000-0004-0000-0200-000010000000}"/>
    <hyperlink ref="O91" r:id="rId18" xr:uid="{00000000-0004-0000-0200-000011000000}"/>
    <hyperlink ref="O107" r:id="rId19" xr:uid="{00000000-0004-0000-0200-000012000000}"/>
    <hyperlink ref="O108" r:id="rId20" xr:uid="{00000000-0004-0000-0200-000013000000}"/>
    <hyperlink ref="O110" r:id="rId21" xr:uid="{00000000-0004-0000-0200-000014000000}"/>
    <hyperlink ref="O129" r:id="rId22" xr:uid="{00000000-0004-0000-0200-000015000000}"/>
    <hyperlink ref="O130" r:id="rId23" xr:uid="{00000000-0004-0000-0200-000016000000}"/>
    <hyperlink ref="O131" r:id="rId24" xr:uid="{00000000-0004-0000-0200-000017000000}"/>
    <hyperlink ref="Q131" r:id="rId25" xr:uid="{00000000-0004-0000-0200-000018000000}"/>
    <hyperlink ref="O165" r:id="rId26" xr:uid="{00000000-0004-0000-0200-000019000000}"/>
    <hyperlink ref="O166" r:id="rId27" xr:uid="{00000000-0004-0000-0200-00001A000000}"/>
    <hyperlink ref="O202" r:id="rId28" xr:uid="{00000000-0004-0000-0200-00001B000000}"/>
    <hyperlink ref="O204" r:id="rId29" xr:uid="{00000000-0004-0000-0200-00001C000000}"/>
    <hyperlink ref="O229" r:id="rId30" xr:uid="{00000000-0004-0000-0200-00001D000000}"/>
    <hyperlink ref="O235" r:id="rId31" xr:uid="{00000000-0004-0000-0200-00001E000000}"/>
    <hyperlink ref="O239" r:id="rId32" xr:uid="{00000000-0004-0000-0200-00001F000000}"/>
    <hyperlink ref="O240" r:id="rId33" xr:uid="{00000000-0004-0000-0200-000020000000}"/>
    <hyperlink ref="O253" r:id="rId34" xr:uid="{00000000-0004-0000-0200-000021000000}"/>
    <hyperlink ref="O258" r:id="rId35" xr:uid="{00000000-0004-0000-0200-000022000000}"/>
    <hyperlink ref="O294" r:id="rId36" xr:uid="{00000000-0004-0000-0200-000023000000}"/>
    <hyperlink ref="O312" r:id="rId37" xr:uid="{00000000-0004-0000-0200-000024000000}"/>
    <hyperlink ref="O313" r:id="rId38" xr:uid="{00000000-0004-0000-0200-000025000000}"/>
    <hyperlink ref="O315" r:id="rId39" xr:uid="{00000000-0004-0000-0200-000026000000}"/>
    <hyperlink ref="O334" r:id="rId40" xr:uid="{00000000-0004-0000-0200-000027000000}"/>
    <hyperlink ref="O335" r:id="rId41" xr:uid="{00000000-0004-0000-0200-000028000000}"/>
    <hyperlink ref="O336" r:id="rId42" xr:uid="{00000000-0004-0000-0200-000029000000}"/>
    <hyperlink ref="O370" r:id="rId43" xr:uid="{00000000-0004-0000-0200-00002A000000}"/>
    <hyperlink ref="O371" r:id="rId44" xr:uid="{00000000-0004-0000-0200-00002B000000}"/>
    <hyperlink ref="O372" r:id="rId45" xr:uid="{00000000-0004-0000-0200-00002C000000}"/>
    <hyperlink ref="O404" r:id="rId46" xr:uid="{00000000-0004-0000-0200-00002D000000}"/>
    <hyperlink ref="O406" r:id="rId47" xr:uid="{00000000-0004-0000-0200-00002E000000}"/>
    <hyperlink ref="O142" r:id="rId48" xr:uid="{FADFCFFE-E64C-47FE-8675-F8E1A76A6B85}"/>
    <hyperlink ref="O347" r:id="rId49" xr:uid="{BC1B0324-604A-4290-BC9C-90BA58DE5681}"/>
  </hyperlinks>
  <pageMargins left="0.7" right="0.7" top="0.75" bottom="0.75" header="0" footer="0"/>
  <pageSetup orientation="landscape" r:id="rId50"/>
  <drawing r:id="rId5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B11"/>
  <sheetViews>
    <sheetView workbookViewId="0">
      <selection activeCell="B3" sqref="B3"/>
    </sheetView>
  </sheetViews>
  <sheetFormatPr baseColWidth="10" defaultColWidth="14.44140625" defaultRowHeight="15" customHeight="1" x14ac:dyDescent="0.3"/>
  <cols>
    <col min="1" max="1" width="33" customWidth="1"/>
  </cols>
  <sheetData>
    <row r="1" spans="1:2" ht="15" customHeight="1" x14ac:dyDescent="0.3">
      <c r="A1" s="90" t="s">
        <v>731</v>
      </c>
      <c r="B1" s="91">
        <f>COUNTA(Concentrado!C7:C5367)</f>
        <v>424</v>
      </c>
    </row>
    <row r="2" spans="1:2" ht="15" customHeight="1" x14ac:dyDescent="0.3">
      <c r="A2" s="92" t="s">
        <v>732</v>
      </c>
      <c r="B2" s="93">
        <f ca="1">COUNTIF(Concentrado!L:L,1)</f>
        <v>324</v>
      </c>
    </row>
    <row r="3" spans="1:2" ht="15" customHeight="1" x14ac:dyDescent="0.3">
      <c r="A3" s="92" t="s">
        <v>733</v>
      </c>
      <c r="B3" s="93">
        <f ca="1">COUNTIF(Concentrado!L:L,2)</f>
        <v>53</v>
      </c>
    </row>
    <row r="4" spans="1:2" ht="15" customHeight="1" x14ac:dyDescent="0.3">
      <c r="A4" s="92" t="s">
        <v>734</v>
      </c>
      <c r="B4" s="93">
        <f ca="1">COUNTIF(Concentrado!L:L,3)</f>
        <v>4</v>
      </c>
    </row>
    <row r="5" spans="1:2" ht="15" customHeight="1" x14ac:dyDescent="0.3">
      <c r="A5" s="92" t="s">
        <v>735</v>
      </c>
      <c r="B5" s="93">
        <f ca="1">COUNTIF(Concentrado!L:L,4)</f>
        <v>42</v>
      </c>
    </row>
    <row r="6" spans="1:2" ht="15" customHeight="1" x14ac:dyDescent="0.3">
      <c r="A6" s="92" t="s">
        <v>736</v>
      </c>
      <c r="B6" s="93">
        <f ca="1">COUNTIF(Concentrado!L:L,5)</f>
        <v>1</v>
      </c>
    </row>
    <row r="7" spans="1:2" ht="15" customHeight="1" x14ac:dyDescent="0.3">
      <c r="A7" s="92" t="s">
        <v>737</v>
      </c>
      <c r="B7" s="93">
        <f ca="1">SUM(B3:B6)</f>
        <v>100</v>
      </c>
    </row>
    <row r="8" spans="1:2" ht="15" customHeight="1" x14ac:dyDescent="0.3">
      <c r="A8" s="92" t="s">
        <v>738</v>
      </c>
      <c r="B8" s="94">
        <f ca="1">B7/B1</f>
        <v>0.23584905660377359</v>
      </c>
    </row>
    <row r="9" spans="1:2" ht="15" customHeight="1" x14ac:dyDescent="0.3">
      <c r="A9" s="92" t="s">
        <v>739</v>
      </c>
      <c r="B9" s="93">
        <f ca="1">SUM(B3:B4)</f>
        <v>57</v>
      </c>
    </row>
    <row r="10" spans="1:2" ht="15" customHeight="1" x14ac:dyDescent="0.3">
      <c r="A10" s="92" t="s">
        <v>740</v>
      </c>
      <c r="B10" s="94">
        <f ca="1">B9/B1</f>
        <v>0.13443396226415094</v>
      </c>
    </row>
    <row r="11" spans="1:2" ht="15" customHeight="1" x14ac:dyDescent="0.3">
      <c r="A11" s="92" t="s">
        <v>741</v>
      </c>
      <c r="B11" s="93">
        <f ca="1">B5+B6</f>
        <v>43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Q1012"/>
  <sheetViews>
    <sheetView workbookViewId="0">
      <pane ySplit="1" topLeftCell="A2" activePane="bottomLeft" state="frozen"/>
      <selection pane="bottomLeft" activeCell="B3" sqref="B3"/>
    </sheetView>
  </sheetViews>
  <sheetFormatPr baseColWidth="10" defaultColWidth="14.44140625" defaultRowHeight="15" customHeight="1" x14ac:dyDescent="0.3"/>
  <cols>
    <col min="1" max="1" width="14.6640625" customWidth="1"/>
    <col min="4" max="4" width="11.88671875" customWidth="1"/>
    <col min="5" max="5" width="42.33203125" customWidth="1"/>
    <col min="6" max="6" width="31.88671875" customWidth="1"/>
    <col min="11" max="11" width="18.88671875" customWidth="1"/>
    <col min="12" max="12" width="15.33203125" customWidth="1"/>
    <col min="17" max="17" width="101" customWidth="1"/>
  </cols>
  <sheetData>
    <row r="1" spans="1:17" ht="28.8" x14ac:dyDescent="0.3">
      <c r="A1" s="95" t="s">
        <v>742</v>
      </c>
      <c r="B1" s="96" t="s">
        <v>743</v>
      </c>
      <c r="C1" s="97" t="s">
        <v>594</v>
      </c>
      <c r="D1" s="98" t="s">
        <v>75</v>
      </c>
      <c r="E1" s="99" t="s">
        <v>744</v>
      </c>
      <c r="F1" s="97" t="s">
        <v>595</v>
      </c>
      <c r="G1" s="97" t="s">
        <v>745</v>
      </c>
      <c r="H1" s="97" t="s">
        <v>746</v>
      </c>
      <c r="I1" s="97" t="s">
        <v>747</v>
      </c>
      <c r="J1" s="97" t="s">
        <v>748</v>
      </c>
      <c r="K1" s="97" t="s">
        <v>597</v>
      </c>
      <c r="L1" s="97" t="s">
        <v>74</v>
      </c>
      <c r="M1" s="97" t="s">
        <v>749</v>
      </c>
      <c r="N1" s="97" t="s">
        <v>750</v>
      </c>
      <c r="O1" s="97" t="s">
        <v>751</v>
      </c>
      <c r="P1" s="97" t="s">
        <v>752</v>
      </c>
      <c r="Q1" s="97" t="s">
        <v>753</v>
      </c>
    </row>
    <row r="2" spans="1:17" ht="16.5" customHeight="1" x14ac:dyDescent="0.3">
      <c r="A2" s="100" t="s">
        <v>754</v>
      </c>
      <c r="B2" s="101">
        <v>44840</v>
      </c>
      <c r="C2" s="102" t="s">
        <v>14</v>
      </c>
      <c r="D2" s="103" t="s">
        <v>271</v>
      </c>
      <c r="E2" s="33" t="s">
        <v>270</v>
      </c>
      <c r="F2" s="32" t="s">
        <v>259</v>
      </c>
      <c r="G2" s="35">
        <v>44967</v>
      </c>
      <c r="H2" s="35">
        <v>45006</v>
      </c>
      <c r="I2" s="104">
        <v>44963</v>
      </c>
      <c r="J2" s="104"/>
      <c r="K2" s="105"/>
      <c r="L2" s="105"/>
      <c r="M2" s="105"/>
      <c r="N2" s="105"/>
      <c r="O2" s="106" t="s">
        <v>621</v>
      </c>
      <c r="P2" s="107" t="s">
        <v>755</v>
      </c>
      <c r="Q2" s="107" t="s">
        <v>756</v>
      </c>
    </row>
    <row r="3" spans="1:17" ht="16.5" customHeight="1" x14ac:dyDescent="0.3">
      <c r="A3" s="100" t="s">
        <v>754</v>
      </c>
      <c r="B3" s="101">
        <v>44840</v>
      </c>
      <c r="C3" s="102" t="s">
        <v>14</v>
      </c>
      <c r="D3" s="103" t="s">
        <v>273</v>
      </c>
      <c r="E3" s="33" t="s">
        <v>272</v>
      </c>
      <c r="F3" s="32" t="s">
        <v>259</v>
      </c>
      <c r="G3" s="35">
        <v>44967</v>
      </c>
      <c r="H3" s="35">
        <v>45006</v>
      </c>
      <c r="I3" s="104">
        <v>44963</v>
      </c>
      <c r="J3" s="108"/>
      <c r="K3" s="105"/>
      <c r="L3" s="105"/>
      <c r="M3" s="105"/>
      <c r="N3" s="105"/>
      <c r="O3" s="106" t="s">
        <v>621</v>
      </c>
      <c r="P3" s="107" t="s">
        <v>755</v>
      </c>
      <c r="Q3" s="107" t="s">
        <v>756</v>
      </c>
    </row>
    <row r="4" spans="1:17" ht="108.75" customHeight="1" x14ac:dyDescent="0.3">
      <c r="A4" s="100" t="s">
        <v>757</v>
      </c>
      <c r="B4" s="101">
        <v>44844</v>
      </c>
      <c r="C4" s="102" t="s">
        <v>685</v>
      </c>
      <c r="D4" s="103" t="s">
        <v>261</v>
      </c>
      <c r="E4" s="38" t="s">
        <v>260</v>
      </c>
      <c r="F4" s="38" t="s">
        <v>259</v>
      </c>
      <c r="G4" s="172">
        <v>44835</v>
      </c>
      <c r="H4" s="172">
        <v>44841</v>
      </c>
      <c r="I4" s="109">
        <v>44846</v>
      </c>
      <c r="J4" s="109">
        <v>44854</v>
      </c>
      <c r="K4" s="37"/>
      <c r="L4" s="37"/>
      <c r="M4" s="105"/>
      <c r="N4" s="105"/>
      <c r="O4" s="106" t="s">
        <v>758</v>
      </c>
      <c r="P4" s="107" t="s">
        <v>755</v>
      </c>
      <c r="Q4" s="107" t="s">
        <v>759</v>
      </c>
    </row>
    <row r="5" spans="1:17" ht="16.5" customHeight="1" x14ac:dyDescent="0.3">
      <c r="A5" s="100" t="s">
        <v>757</v>
      </c>
      <c r="B5" s="101">
        <v>44851</v>
      </c>
      <c r="C5" s="102" t="s">
        <v>685</v>
      </c>
      <c r="D5" s="103" t="s">
        <v>263</v>
      </c>
      <c r="E5" s="38" t="s">
        <v>262</v>
      </c>
      <c r="F5" s="38" t="s">
        <v>259</v>
      </c>
      <c r="G5" s="52">
        <v>44842</v>
      </c>
      <c r="H5" s="172">
        <v>44904</v>
      </c>
      <c r="I5" s="110">
        <v>44847</v>
      </c>
      <c r="J5" s="111">
        <v>44890</v>
      </c>
      <c r="K5" s="105"/>
      <c r="L5" s="105"/>
      <c r="M5" s="105"/>
      <c r="N5" s="105"/>
      <c r="O5" s="106" t="s">
        <v>758</v>
      </c>
      <c r="P5" s="107" t="s">
        <v>755</v>
      </c>
      <c r="Q5" s="107" t="s">
        <v>760</v>
      </c>
    </row>
    <row r="6" spans="1:17" ht="43.2" x14ac:dyDescent="0.3">
      <c r="A6" s="100" t="s">
        <v>757</v>
      </c>
      <c r="B6" s="101">
        <v>44851</v>
      </c>
      <c r="C6" s="102" t="s">
        <v>685</v>
      </c>
      <c r="D6" s="103" t="s">
        <v>267</v>
      </c>
      <c r="E6" s="38" t="s">
        <v>266</v>
      </c>
      <c r="F6" s="38" t="s">
        <v>259</v>
      </c>
      <c r="G6" s="172">
        <v>44911</v>
      </c>
      <c r="H6" s="172">
        <v>44911</v>
      </c>
      <c r="I6" s="110">
        <v>44909</v>
      </c>
      <c r="J6" s="111">
        <v>44909</v>
      </c>
      <c r="K6" s="105"/>
      <c r="L6" s="105"/>
      <c r="M6" s="105"/>
      <c r="N6" s="105"/>
      <c r="O6" s="106" t="s">
        <v>758</v>
      </c>
      <c r="P6" s="107" t="s">
        <v>755</v>
      </c>
      <c r="Q6" s="107" t="s">
        <v>760</v>
      </c>
    </row>
    <row r="7" spans="1:17" ht="43.2" x14ac:dyDescent="0.3">
      <c r="A7" s="100" t="s">
        <v>757</v>
      </c>
      <c r="B7" s="101">
        <v>44851</v>
      </c>
      <c r="C7" s="102" t="s">
        <v>685</v>
      </c>
      <c r="D7" s="103" t="s">
        <v>271</v>
      </c>
      <c r="E7" s="38" t="s">
        <v>270</v>
      </c>
      <c r="F7" s="38" t="s">
        <v>259</v>
      </c>
      <c r="G7" s="172">
        <v>44935</v>
      </c>
      <c r="H7" s="172">
        <v>44994</v>
      </c>
      <c r="I7" s="110">
        <v>44910</v>
      </c>
      <c r="J7" s="111">
        <v>44969</v>
      </c>
      <c r="K7" s="105"/>
      <c r="L7" s="105"/>
      <c r="M7" s="105"/>
      <c r="N7" s="105"/>
      <c r="O7" s="106" t="s">
        <v>758</v>
      </c>
      <c r="P7" s="107" t="s">
        <v>755</v>
      </c>
      <c r="Q7" s="107" t="s">
        <v>760</v>
      </c>
    </row>
    <row r="8" spans="1:17" ht="43.2" x14ac:dyDescent="0.3">
      <c r="A8" s="100" t="s">
        <v>757</v>
      </c>
      <c r="B8" s="101">
        <v>44851</v>
      </c>
      <c r="C8" s="102" t="s">
        <v>685</v>
      </c>
      <c r="D8" s="103" t="s">
        <v>287</v>
      </c>
      <c r="E8" s="38" t="s">
        <v>286</v>
      </c>
      <c r="F8" s="38" t="s">
        <v>281</v>
      </c>
      <c r="G8" s="56">
        <v>44927</v>
      </c>
      <c r="H8" s="172"/>
      <c r="I8" s="112">
        <v>44909</v>
      </c>
      <c r="J8" s="109"/>
      <c r="K8" s="105"/>
      <c r="L8" s="105"/>
      <c r="M8" s="105"/>
      <c r="N8" s="105"/>
      <c r="O8" s="106" t="s">
        <v>758</v>
      </c>
      <c r="P8" s="107" t="s">
        <v>755</v>
      </c>
      <c r="Q8" s="107" t="s">
        <v>760</v>
      </c>
    </row>
    <row r="9" spans="1:17" ht="43.2" x14ac:dyDescent="0.3">
      <c r="A9" s="100" t="s">
        <v>757</v>
      </c>
      <c r="B9" s="101">
        <v>44851</v>
      </c>
      <c r="C9" s="102" t="s">
        <v>685</v>
      </c>
      <c r="D9" s="103" t="s">
        <v>291</v>
      </c>
      <c r="E9" s="38" t="s">
        <v>290</v>
      </c>
      <c r="F9" s="38" t="s">
        <v>281</v>
      </c>
      <c r="G9" s="56">
        <v>44937</v>
      </c>
      <c r="H9" s="113"/>
      <c r="I9" s="112">
        <v>44919</v>
      </c>
      <c r="J9" s="109"/>
      <c r="K9" s="105"/>
      <c r="L9" s="105"/>
      <c r="M9" s="105"/>
      <c r="N9" s="105"/>
      <c r="O9" s="106" t="s">
        <v>758</v>
      </c>
      <c r="P9" s="107" t="s">
        <v>755</v>
      </c>
      <c r="Q9" s="107" t="s">
        <v>760</v>
      </c>
    </row>
    <row r="10" spans="1:17" ht="43.2" x14ac:dyDescent="0.3">
      <c r="A10" s="100" t="s">
        <v>757</v>
      </c>
      <c r="B10" s="101">
        <v>44851</v>
      </c>
      <c r="C10" s="102" t="s">
        <v>685</v>
      </c>
      <c r="D10" s="103" t="s">
        <v>295</v>
      </c>
      <c r="E10" s="38" t="s">
        <v>294</v>
      </c>
      <c r="F10" s="38" t="s">
        <v>281</v>
      </c>
      <c r="G10" s="113"/>
      <c r="H10" s="172">
        <v>44978</v>
      </c>
      <c r="I10" s="109"/>
      <c r="J10" s="112">
        <v>44969</v>
      </c>
      <c r="K10" s="105"/>
      <c r="L10" s="105"/>
      <c r="M10" s="105"/>
      <c r="N10" s="105"/>
      <c r="O10" s="106" t="s">
        <v>758</v>
      </c>
      <c r="P10" s="107" t="s">
        <v>755</v>
      </c>
      <c r="Q10" s="107" t="s">
        <v>760</v>
      </c>
    </row>
    <row r="11" spans="1:17" ht="43.2" x14ac:dyDescent="0.3">
      <c r="A11" s="100" t="s">
        <v>757</v>
      </c>
      <c r="B11" s="101">
        <v>44851</v>
      </c>
      <c r="C11" s="102" t="s">
        <v>685</v>
      </c>
      <c r="D11" s="103" t="s">
        <v>311</v>
      </c>
      <c r="E11" s="38" t="s">
        <v>310</v>
      </c>
      <c r="F11" s="38" t="s">
        <v>281</v>
      </c>
      <c r="G11" s="172">
        <v>44910</v>
      </c>
      <c r="H11" s="172">
        <v>44910</v>
      </c>
      <c r="I11" s="110">
        <v>44909</v>
      </c>
      <c r="J11" s="111">
        <v>44940</v>
      </c>
      <c r="K11" s="105"/>
      <c r="L11" s="105"/>
      <c r="M11" s="105"/>
      <c r="N11" s="105"/>
      <c r="O11" s="106" t="s">
        <v>758</v>
      </c>
      <c r="P11" s="107" t="s">
        <v>755</v>
      </c>
      <c r="Q11" s="107" t="s">
        <v>760</v>
      </c>
    </row>
    <row r="12" spans="1:17" ht="43.2" x14ac:dyDescent="0.3">
      <c r="A12" s="100" t="s">
        <v>757</v>
      </c>
      <c r="B12" s="101">
        <v>44851</v>
      </c>
      <c r="C12" s="102" t="s">
        <v>685</v>
      </c>
      <c r="D12" s="103" t="s">
        <v>313</v>
      </c>
      <c r="E12" s="38" t="s">
        <v>706</v>
      </c>
      <c r="F12" s="38" t="s">
        <v>281</v>
      </c>
      <c r="G12" s="172">
        <v>44911</v>
      </c>
      <c r="H12" s="172">
        <v>44915</v>
      </c>
      <c r="I12" s="110">
        <v>44914</v>
      </c>
      <c r="J12" s="111">
        <v>44945</v>
      </c>
      <c r="K12" s="105"/>
      <c r="L12" s="105"/>
      <c r="M12" s="105"/>
      <c r="N12" s="105"/>
      <c r="O12" s="106" t="s">
        <v>758</v>
      </c>
      <c r="P12" s="107" t="s">
        <v>755</v>
      </c>
      <c r="Q12" s="107" t="s">
        <v>760</v>
      </c>
    </row>
    <row r="13" spans="1:17" ht="43.2" x14ac:dyDescent="0.3">
      <c r="A13" s="100" t="s">
        <v>757</v>
      </c>
      <c r="B13" s="101">
        <v>44852</v>
      </c>
      <c r="C13" s="102" t="s">
        <v>685</v>
      </c>
      <c r="D13" s="103" t="s">
        <v>277</v>
      </c>
      <c r="E13" s="38" t="s">
        <v>276</v>
      </c>
      <c r="F13" s="38" t="s">
        <v>259</v>
      </c>
      <c r="G13" s="172">
        <v>45000</v>
      </c>
      <c r="H13" s="172">
        <v>45003</v>
      </c>
      <c r="I13" s="109">
        <v>44991</v>
      </c>
      <c r="J13" s="109">
        <v>44994</v>
      </c>
      <c r="K13" s="105"/>
      <c r="L13" s="105"/>
      <c r="M13" s="105"/>
      <c r="N13" s="105"/>
      <c r="O13" s="106" t="s">
        <v>758</v>
      </c>
      <c r="P13" s="107" t="s">
        <v>755</v>
      </c>
      <c r="Q13" s="107" t="s">
        <v>760</v>
      </c>
    </row>
    <row r="14" spans="1:17" ht="57.6" x14ac:dyDescent="0.3">
      <c r="A14" s="100" t="s">
        <v>754</v>
      </c>
      <c r="B14" s="101">
        <v>44853</v>
      </c>
      <c r="C14" s="102" t="s">
        <v>14</v>
      </c>
      <c r="D14" s="103" t="s">
        <v>244</v>
      </c>
      <c r="E14" s="33" t="s">
        <v>243</v>
      </c>
      <c r="F14" s="32" t="s">
        <v>644</v>
      </c>
      <c r="G14" s="113">
        <v>44835</v>
      </c>
      <c r="H14" s="113">
        <v>44926</v>
      </c>
      <c r="I14" s="109"/>
      <c r="J14" s="109">
        <v>44909</v>
      </c>
      <c r="K14" s="105"/>
      <c r="L14" s="105"/>
      <c r="M14" s="105"/>
      <c r="N14" s="105"/>
      <c r="O14" s="106" t="s">
        <v>621</v>
      </c>
      <c r="P14" s="107" t="s">
        <v>755</v>
      </c>
      <c r="Q14" s="107" t="s">
        <v>761</v>
      </c>
    </row>
    <row r="15" spans="1:17" ht="57.6" x14ac:dyDescent="0.3">
      <c r="A15" s="100" t="s">
        <v>754</v>
      </c>
      <c r="B15" s="101">
        <v>44853</v>
      </c>
      <c r="C15" s="102" t="s">
        <v>14</v>
      </c>
      <c r="D15" s="103" t="s">
        <v>246</v>
      </c>
      <c r="E15" s="33" t="s">
        <v>245</v>
      </c>
      <c r="F15" s="32" t="s">
        <v>644</v>
      </c>
      <c r="G15" s="113">
        <v>44835</v>
      </c>
      <c r="H15" s="113">
        <v>44926</v>
      </c>
      <c r="I15" s="109"/>
      <c r="J15" s="109">
        <v>44909</v>
      </c>
      <c r="K15" s="105"/>
      <c r="L15" s="105"/>
      <c r="M15" s="105"/>
      <c r="N15" s="105"/>
      <c r="O15" s="106" t="s">
        <v>621</v>
      </c>
      <c r="P15" s="107" t="s">
        <v>755</v>
      </c>
      <c r="Q15" s="107" t="s">
        <v>761</v>
      </c>
    </row>
    <row r="16" spans="1:17" ht="72" x14ac:dyDescent="0.3">
      <c r="A16" s="100" t="s">
        <v>754</v>
      </c>
      <c r="B16" s="101">
        <v>44853</v>
      </c>
      <c r="C16" s="102" t="s">
        <v>14</v>
      </c>
      <c r="D16" s="103" t="s">
        <v>248</v>
      </c>
      <c r="E16" s="32" t="s">
        <v>247</v>
      </c>
      <c r="F16" s="32" t="s">
        <v>644</v>
      </c>
      <c r="G16" s="113">
        <v>44835</v>
      </c>
      <c r="H16" s="113">
        <v>44926</v>
      </c>
      <c r="I16" s="109"/>
      <c r="J16" s="109">
        <v>44909</v>
      </c>
      <c r="K16" s="105"/>
      <c r="L16" s="105"/>
      <c r="M16" s="105"/>
      <c r="N16" s="105"/>
      <c r="O16" s="106" t="s">
        <v>621</v>
      </c>
      <c r="P16" s="107" t="s">
        <v>755</v>
      </c>
      <c r="Q16" s="107" t="s">
        <v>761</v>
      </c>
    </row>
    <row r="17" spans="1:17" ht="72" x14ac:dyDescent="0.3">
      <c r="A17" s="100" t="s">
        <v>754</v>
      </c>
      <c r="B17" s="101">
        <v>44853</v>
      </c>
      <c r="C17" s="102" t="s">
        <v>14</v>
      </c>
      <c r="D17" s="103" t="s">
        <v>250</v>
      </c>
      <c r="E17" s="33" t="s">
        <v>249</v>
      </c>
      <c r="F17" s="32" t="s">
        <v>644</v>
      </c>
      <c r="G17" s="113">
        <v>44835</v>
      </c>
      <c r="H17" s="113">
        <v>44926</v>
      </c>
      <c r="I17" s="109"/>
      <c r="J17" s="109">
        <v>44909</v>
      </c>
      <c r="K17" s="105"/>
      <c r="L17" s="105"/>
      <c r="M17" s="105"/>
      <c r="N17" s="105"/>
      <c r="O17" s="106" t="s">
        <v>621</v>
      </c>
      <c r="P17" s="107" t="s">
        <v>755</v>
      </c>
      <c r="Q17" s="107" t="s">
        <v>761</v>
      </c>
    </row>
    <row r="18" spans="1:17" ht="57.6" x14ac:dyDescent="0.3">
      <c r="A18" s="100" t="s">
        <v>754</v>
      </c>
      <c r="B18" s="101">
        <v>44853</v>
      </c>
      <c r="C18" s="102" t="s">
        <v>14</v>
      </c>
      <c r="D18" s="103" t="s">
        <v>252</v>
      </c>
      <c r="E18" s="33" t="s">
        <v>251</v>
      </c>
      <c r="F18" s="32" t="s">
        <v>644</v>
      </c>
      <c r="G18" s="113">
        <v>44835</v>
      </c>
      <c r="H18" s="113">
        <v>44926</v>
      </c>
      <c r="I18" s="109"/>
      <c r="J18" s="109">
        <v>44909</v>
      </c>
      <c r="K18" s="105"/>
      <c r="L18" s="105"/>
      <c r="M18" s="105"/>
      <c r="N18" s="105"/>
      <c r="O18" s="106" t="s">
        <v>621</v>
      </c>
      <c r="P18" s="107" t="s">
        <v>755</v>
      </c>
      <c r="Q18" s="107" t="s">
        <v>761</v>
      </c>
    </row>
    <row r="19" spans="1:17" ht="57.6" x14ac:dyDescent="0.3">
      <c r="A19" s="100" t="s">
        <v>754</v>
      </c>
      <c r="B19" s="101">
        <v>44853</v>
      </c>
      <c r="C19" s="102" t="s">
        <v>14</v>
      </c>
      <c r="D19" s="103" t="s">
        <v>254</v>
      </c>
      <c r="E19" s="33" t="s">
        <v>253</v>
      </c>
      <c r="F19" s="32" t="s">
        <v>644</v>
      </c>
      <c r="G19" s="113">
        <v>44835</v>
      </c>
      <c r="H19" s="113">
        <v>44926</v>
      </c>
      <c r="I19" s="109"/>
      <c r="J19" s="109">
        <v>44909</v>
      </c>
      <c r="K19" s="105"/>
      <c r="L19" s="105"/>
      <c r="M19" s="105"/>
      <c r="N19" s="105"/>
      <c r="O19" s="106" t="s">
        <v>621</v>
      </c>
      <c r="P19" s="107" t="s">
        <v>755</v>
      </c>
      <c r="Q19" s="107" t="s">
        <v>761</v>
      </c>
    </row>
    <row r="20" spans="1:17" ht="57.6" x14ac:dyDescent="0.3">
      <c r="A20" s="100" t="s">
        <v>754</v>
      </c>
      <c r="B20" s="101">
        <v>44853</v>
      </c>
      <c r="C20" s="102" t="s">
        <v>14</v>
      </c>
      <c r="D20" s="103" t="s">
        <v>256</v>
      </c>
      <c r="E20" s="33" t="s">
        <v>255</v>
      </c>
      <c r="F20" s="32" t="s">
        <v>644</v>
      </c>
      <c r="G20" s="113">
        <v>44835</v>
      </c>
      <c r="H20" s="113">
        <v>44926</v>
      </c>
      <c r="I20" s="109"/>
      <c r="J20" s="109">
        <v>44909</v>
      </c>
      <c r="K20" s="105"/>
      <c r="L20" s="105"/>
      <c r="M20" s="105"/>
      <c r="N20" s="105"/>
      <c r="O20" s="106" t="s">
        <v>621</v>
      </c>
      <c r="P20" s="107" t="s">
        <v>755</v>
      </c>
      <c r="Q20" s="107" t="s">
        <v>761</v>
      </c>
    </row>
    <row r="21" spans="1:17" ht="57.6" x14ac:dyDescent="0.3">
      <c r="A21" s="100" t="s">
        <v>754</v>
      </c>
      <c r="B21" s="101">
        <v>44853</v>
      </c>
      <c r="C21" s="102" t="s">
        <v>14</v>
      </c>
      <c r="D21" s="103" t="s">
        <v>258</v>
      </c>
      <c r="E21" s="33" t="s">
        <v>257</v>
      </c>
      <c r="F21" s="32" t="s">
        <v>644</v>
      </c>
      <c r="G21" s="113">
        <v>44835</v>
      </c>
      <c r="H21" s="113">
        <v>44926</v>
      </c>
      <c r="I21" s="109"/>
      <c r="J21" s="109">
        <v>44909</v>
      </c>
      <c r="K21" s="105"/>
      <c r="L21" s="105"/>
      <c r="M21" s="105"/>
      <c r="N21" s="105"/>
      <c r="O21" s="106" t="s">
        <v>621</v>
      </c>
      <c r="P21" s="107" t="s">
        <v>755</v>
      </c>
      <c r="Q21" s="107" t="s">
        <v>761</v>
      </c>
    </row>
    <row r="22" spans="1:17" ht="43.2" x14ac:dyDescent="0.3">
      <c r="A22" s="100" t="s">
        <v>754</v>
      </c>
      <c r="B22" s="101">
        <v>44853</v>
      </c>
      <c r="C22" s="102" t="s">
        <v>14</v>
      </c>
      <c r="D22" s="103" t="s">
        <v>261</v>
      </c>
      <c r="E22" s="107" t="s">
        <v>260</v>
      </c>
      <c r="F22" s="105" t="s">
        <v>259</v>
      </c>
      <c r="G22" s="113">
        <v>44937</v>
      </c>
      <c r="H22" s="113">
        <v>44937</v>
      </c>
      <c r="I22" s="109">
        <v>44910</v>
      </c>
      <c r="J22" s="109">
        <v>44910</v>
      </c>
      <c r="K22" s="105"/>
      <c r="L22" s="105"/>
      <c r="M22" s="105"/>
      <c r="N22" s="105"/>
      <c r="O22" s="106" t="s">
        <v>621</v>
      </c>
      <c r="P22" s="107" t="s">
        <v>755</v>
      </c>
      <c r="Q22" s="107" t="s">
        <v>761</v>
      </c>
    </row>
    <row r="23" spans="1:17" ht="57.6" x14ac:dyDescent="0.3">
      <c r="A23" s="100" t="s">
        <v>754</v>
      </c>
      <c r="B23" s="101">
        <v>44853</v>
      </c>
      <c r="C23" s="102" t="s">
        <v>14</v>
      </c>
      <c r="D23" s="103" t="s">
        <v>263</v>
      </c>
      <c r="E23" s="107" t="s">
        <v>262</v>
      </c>
      <c r="F23" s="105" t="s">
        <v>259</v>
      </c>
      <c r="G23" s="35">
        <v>44938</v>
      </c>
      <c r="H23" s="35">
        <v>44952</v>
      </c>
      <c r="I23" s="109">
        <v>44911</v>
      </c>
      <c r="J23" s="109">
        <v>44925</v>
      </c>
      <c r="K23" s="105"/>
      <c r="L23" s="105"/>
      <c r="M23" s="105"/>
      <c r="N23" s="105"/>
      <c r="O23" s="106" t="s">
        <v>621</v>
      </c>
      <c r="P23" s="107" t="s">
        <v>755</v>
      </c>
      <c r="Q23" s="107" t="s">
        <v>761</v>
      </c>
    </row>
    <row r="24" spans="1:17" ht="57.6" x14ac:dyDescent="0.3">
      <c r="A24" s="100" t="s">
        <v>754</v>
      </c>
      <c r="B24" s="101">
        <v>44853</v>
      </c>
      <c r="C24" s="102" t="s">
        <v>14</v>
      </c>
      <c r="D24" s="103" t="s">
        <v>265</v>
      </c>
      <c r="E24" s="33" t="s">
        <v>264</v>
      </c>
      <c r="F24" s="105" t="s">
        <v>259</v>
      </c>
      <c r="G24" s="35">
        <v>44938</v>
      </c>
      <c r="H24" s="35">
        <v>44952</v>
      </c>
      <c r="I24" s="109">
        <v>44911</v>
      </c>
      <c r="J24" s="109">
        <v>44925</v>
      </c>
      <c r="K24" s="105"/>
      <c r="L24" s="105"/>
      <c r="M24" s="105"/>
      <c r="N24" s="105"/>
      <c r="O24" s="106" t="s">
        <v>621</v>
      </c>
      <c r="P24" s="107" t="s">
        <v>755</v>
      </c>
      <c r="Q24" s="107" t="s">
        <v>761</v>
      </c>
    </row>
    <row r="25" spans="1:17" ht="43.2" x14ac:dyDescent="0.3">
      <c r="A25" s="100" t="s">
        <v>754</v>
      </c>
      <c r="B25" s="101">
        <v>44853</v>
      </c>
      <c r="C25" s="102" t="s">
        <v>14</v>
      </c>
      <c r="D25" s="103" t="s">
        <v>267</v>
      </c>
      <c r="E25" s="32" t="s">
        <v>266</v>
      </c>
      <c r="F25" s="105" t="s">
        <v>259</v>
      </c>
      <c r="G25" s="163">
        <v>44962</v>
      </c>
      <c r="H25" s="163">
        <v>44962</v>
      </c>
      <c r="I25" s="109">
        <v>44935</v>
      </c>
      <c r="J25" s="109">
        <v>44935</v>
      </c>
      <c r="K25" s="105"/>
      <c r="L25" s="105"/>
      <c r="M25" s="105"/>
      <c r="N25" s="105"/>
      <c r="O25" s="106" t="s">
        <v>621</v>
      </c>
      <c r="P25" s="107" t="s">
        <v>755</v>
      </c>
      <c r="Q25" s="107" t="s">
        <v>761</v>
      </c>
    </row>
    <row r="26" spans="1:17" ht="43.2" x14ac:dyDescent="0.3">
      <c r="A26" s="100" t="s">
        <v>754</v>
      </c>
      <c r="B26" s="101">
        <v>44853</v>
      </c>
      <c r="C26" s="102" t="s">
        <v>14</v>
      </c>
      <c r="D26" s="103" t="s">
        <v>269</v>
      </c>
      <c r="E26" s="33" t="s">
        <v>268</v>
      </c>
      <c r="F26" s="105" t="s">
        <v>259</v>
      </c>
      <c r="G26" s="184">
        <v>44962</v>
      </c>
      <c r="H26" s="184">
        <v>44962</v>
      </c>
      <c r="I26" s="109">
        <v>44935</v>
      </c>
      <c r="J26" s="109">
        <v>44935</v>
      </c>
      <c r="K26" s="105"/>
      <c r="L26" s="105"/>
      <c r="M26" s="105"/>
      <c r="N26" s="105"/>
      <c r="O26" s="106" t="s">
        <v>621</v>
      </c>
      <c r="P26" s="107" t="s">
        <v>755</v>
      </c>
      <c r="Q26" s="107" t="s">
        <v>761</v>
      </c>
    </row>
    <row r="27" spans="1:17" ht="28.8" x14ac:dyDescent="0.3">
      <c r="A27" s="100" t="s">
        <v>754</v>
      </c>
      <c r="B27" s="101">
        <v>44853</v>
      </c>
      <c r="C27" s="102" t="s">
        <v>14</v>
      </c>
      <c r="D27" s="103" t="s">
        <v>271</v>
      </c>
      <c r="E27" s="33" t="s">
        <v>270</v>
      </c>
      <c r="F27" s="105" t="s">
        <v>259</v>
      </c>
      <c r="G27" s="35">
        <v>44963</v>
      </c>
      <c r="H27" s="35">
        <v>45006</v>
      </c>
      <c r="I27" s="109">
        <v>44936</v>
      </c>
      <c r="J27" s="109">
        <v>44969</v>
      </c>
      <c r="K27" s="105"/>
      <c r="L27" s="105"/>
      <c r="M27" s="105"/>
      <c r="N27" s="105"/>
      <c r="O27" s="106" t="s">
        <v>621</v>
      </c>
      <c r="P27" s="107" t="s">
        <v>755</v>
      </c>
      <c r="Q27" s="107" t="s">
        <v>761</v>
      </c>
    </row>
    <row r="28" spans="1:17" ht="28.8" x14ac:dyDescent="0.3">
      <c r="A28" s="100" t="s">
        <v>754</v>
      </c>
      <c r="B28" s="101">
        <v>44853</v>
      </c>
      <c r="C28" s="102" t="s">
        <v>14</v>
      </c>
      <c r="D28" s="103" t="s">
        <v>273</v>
      </c>
      <c r="E28" s="33" t="s">
        <v>272</v>
      </c>
      <c r="F28" s="105" t="s">
        <v>259</v>
      </c>
      <c r="G28" s="35">
        <v>44963</v>
      </c>
      <c r="H28" s="35">
        <v>45006</v>
      </c>
      <c r="I28" s="109">
        <v>44936</v>
      </c>
      <c r="J28" s="109">
        <v>44969</v>
      </c>
      <c r="K28" s="105"/>
      <c r="L28" s="105"/>
      <c r="M28" s="105"/>
      <c r="N28" s="105"/>
      <c r="O28" s="106" t="s">
        <v>621</v>
      </c>
      <c r="P28" s="107" t="s">
        <v>755</v>
      </c>
      <c r="Q28" s="107" t="s">
        <v>761</v>
      </c>
    </row>
    <row r="29" spans="1:17" ht="43.2" x14ac:dyDescent="0.3">
      <c r="A29" s="100" t="s">
        <v>754</v>
      </c>
      <c r="B29" s="101">
        <v>44853</v>
      </c>
      <c r="C29" s="102" t="s">
        <v>14</v>
      </c>
      <c r="D29" s="103" t="s">
        <v>277</v>
      </c>
      <c r="E29" s="32" t="s">
        <v>276</v>
      </c>
      <c r="F29" s="105" t="s">
        <v>259</v>
      </c>
      <c r="G29" s="35">
        <v>45007</v>
      </c>
      <c r="H29" s="184">
        <v>45017</v>
      </c>
      <c r="I29" s="109">
        <v>44974</v>
      </c>
      <c r="J29" s="109">
        <v>45007</v>
      </c>
      <c r="K29" s="105"/>
      <c r="L29" s="105"/>
      <c r="M29" s="105"/>
      <c r="N29" s="105"/>
      <c r="O29" s="106" t="s">
        <v>621</v>
      </c>
      <c r="P29" s="107" t="s">
        <v>755</v>
      </c>
      <c r="Q29" s="107" t="s">
        <v>761</v>
      </c>
    </row>
    <row r="30" spans="1:17" ht="43.2" x14ac:dyDescent="0.3">
      <c r="A30" s="100" t="s">
        <v>754</v>
      </c>
      <c r="B30" s="101">
        <v>44853</v>
      </c>
      <c r="C30" s="102" t="s">
        <v>14</v>
      </c>
      <c r="D30" s="103" t="s">
        <v>280</v>
      </c>
      <c r="E30" s="32" t="s">
        <v>278</v>
      </c>
      <c r="F30" s="105" t="s">
        <v>259</v>
      </c>
      <c r="G30" s="35">
        <v>45007</v>
      </c>
      <c r="H30" s="184">
        <v>45017</v>
      </c>
      <c r="I30" s="109">
        <v>44974</v>
      </c>
      <c r="J30" s="109">
        <v>45007</v>
      </c>
      <c r="K30" s="105"/>
      <c r="L30" s="105"/>
      <c r="M30" s="105"/>
      <c r="N30" s="105"/>
      <c r="O30" s="106" t="s">
        <v>621</v>
      </c>
      <c r="P30" s="107" t="s">
        <v>755</v>
      </c>
      <c r="Q30" s="107" t="s">
        <v>761</v>
      </c>
    </row>
    <row r="31" spans="1:17" ht="28.8" x14ac:dyDescent="0.3">
      <c r="A31" s="100" t="s">
        <v>762</v>
      </c>
      <c r="B31" s="101">
        <v>44853</v>
      </c>
      <c r="C31" s="102" t="s">
        <v>14</v>
      </c>
      <c r="D31" s="103" t="s">
        <v>283</v>
      </c>
      <c r="E31" s="33" t="s">
        <v>282</v>
      </c>
      <c r="F31" s="105" t="s">
        <v>281</v>
      </c>
      <c r="G31" s="163">
        <v>44835</v>
      </c>
      <c r="H31" s="163">
        <v>44926</v>
      </c>
      <c r="I31" s="109"/>
      <c r="J31" s="109">
        <v>44909</v>
      </c>
      <c r="K31" s="105"/>
      <c r="L31" s="105"/>
      <c r="M31" s="105"/>
      <c r="N31" s="105"/>
      <c r="O31" s="106" t="s">
        <v>621</v>
      </c>
      <c r="P31" s="107" t="s">
        <v>755</v>
      </c>
      <c r="Q31" s="107" t="s">
        <v>761</v>
      </c>
    </row>
    <row r="32" spans="1:17" ht="28.8" x14ac:dyDescent="0.3">
      <c r="A32" s="100" t="s">
        <v>754</v>
      </c>
      <c r="B32" s="101">
        <v>44853</v>
      </c>
      <c r="C32" s="102" t="s">
        <v>14</v>
      </c>
      <c r="D32" s="103" t="s">
        <v>287</v>
      </c>
      <c r="E32" s="107" t="s">
        <v>286</v>
      </c>
      <c r="F32" s="105" t="s">
        <v>281</v>
      </c>
      <c r="G32" s="35">
        <v>44927</v>
      </c>
      <c r="H32" s="35">
        <v>44967</v>
      </c>
      <c r="I32" s="109"/>
      <c r="J32" s="109">
        <v>44940</v>
      </c>
      <c r="K32" s="105"/>
      <c r="L32" s="105"/>
      <c r="M32" s="105"/>
      <c r="N32" s="105"/>
      <c r="O32" s="106" t="s">
        <v>621</v>
      </c>
      <c r="P32" s="107" t="s">
        <v>755</v>
      </c>
      <c r="Q32" s="107" t="s">
        <v>761</v>
      </c>
    </row>
    <row r="33" spans="1:17" ht="28.8" x14ac:dyDescent="0.3">
      <c r="A33" s="100" t="s">
        <v>754</v>
      </c>
      <c r="B33" s="101">
        <v>44853</v>
      </c>
      <c r="C33" s="102" t="s">
        <v>14</v>
      </c>
      <c r="D33" s="103" t="s">
        <v>289</v>
      </c>
      <c r="E33" s="33" t="s">
        <v>288</v>
      </c>
      <c r="F33" s="105" t="s">
        <v>281</v>
      </c>
      <c r="G33" s="35">
        <v>44927</v>
      </c>
      <c r="H33" s="35">
        <v>44967</v>
      </c>
      <c r="I33" s="109"/>
      <c r="J33" s="109">
        <v>44940</v>
      </c>
      <c r="K33" s="105"/>
      <c r="L33" s="105"/>
      <c r="M33" s="105"/>
      <c r="N33" s="105"/>
      <c r="O33" s="106" t="s">
        <v>621</v>
      </c>
      <c r="P33" s="107" t="s">
        <v>755</v>
      </c>
      <c r="Q33" s="107" t="s">
        <v>761</v>
      </c>
    </row>
    <row r="34" spans="1:17" ht="28.8" x14ac:dyDescent="0.3">
      <c r="A34" s="100" t="s">
        <v>754</v>
      </c>
      <c r="B34" s="101">
        <v>44853</v>
      </c>
      <c r="C34" s="102" t="s">
        <v>14</v>
      </c>
      <c r="D34" s="103" t="s">
        <v>291</v>
      </c>
      <c r="E34" s="33" t="s">
        <v>290</v>
      </c>
      <c r="F34" s="105" t="s">
        <v>281</v>
      </c>
      <c r="G34" s="35">
        <v>44937</v>
      </c>
      <c r="H34" s="35">
        <v>44977</v>
      </c>
      <c r="I34" s="109"/>
      <c r="J34" s="109">
        <v>44950</v>
      </c>
      <c r="K34" s="105"/>
      <c r="L34" s="105"/>
      <c r="M34" s="105"/>
      <c r="N34" s="105"/>
      <c r="O34" s="106" t="s">
        <v>621</v>
      </c>
      <c r="P34" s="107" t="s">
        <v>755</v>
      </c>
      <c r="Q34" s="107" t="s">
        <v>761</v>
      </c>
    </row>
    <row r="35" spans="1:17" ht="28.8" x14ac:dyDescent="0.3">
      <c r="A35" s="100" t="s">
        <v>754</v>
      </c>
      <c r="B35" s="101">
        <v>44853</v>
      </c>
      <c r="C35" s="102" t="s">
        <v>14</v>
      </c>
      <c r="D35" s="103" t="s">
        <v>293</v>
      </c>
      <c r="E35" s="33" t="s">
        <v>292</v>
      </c>
      <c r="F35" s="105" t="s">
        <v>281</v>
      </c>
      <c r="G35" s="35">
        <v>44937</v>
      </c>
      <c r="H35" s="35">
        <v>44977</v>
      </c>
      <c r="I35" s="109"/>
      <c r="J35" s="109">
        <v>44950</v>
      </c>
      <c r="K35" s="105"/>
      <c r="L35" s="105"/>
      <c r="M35" s="105"/>
      <c r="N35" s="105"/>
      <c r="O35" s="106" t="s">
        <v>621</v>
      </c>
      <c r="P35" s="107" t="s">
        <v>755</v>
      </c>
      <c r="Q35" s="107" t="s">
        <v>761</v>
      </c>
    </row>
    <row r="36" spans="1:17" ht="28.8" x14ac:dyDescent="0.3">
      <c r="A36" s="100" t="s">
        <v>754</v>
      </c>
      <c r="B36" s="101">
        <v>44853</v>
      </c>
      <c r="C36" s="102" t="s">
        <v>14</v>
      </c>
      <c r="D36" s="103" t="s">
        <v>295</v>
      </c>
      <c r="E36" s="33" t="s">
        <v>294</v>
      </c>
      <c r="F36" s="105" t="s">
        <v>281</v>
      </c>
      <c r="G36" s="35">
        <v>44967</v>
      </c>
      <c r="H36" s="35">
        <v>45006</v>
      </c>
      <c r="I36" s="109">
        <v>44940</v>
      </c>
      <c r="J36" s="109">
        <v>44969</v>
      </c>
      <c r="K36" s="105"/>
      <c r="L36" s="105"/>
      <c r="M36" s="105"/>
      <c r="N36" s="105"/>
      <c r="O36" s="106" t="s">
        <v>621</v>
      </c>
      <c r="P36" s="107" t="s">
        <v>755</v>
      </c>
      <c r="Q36" s="107" t="s">
        <v>761</v>
      </c>
    </row>
    <row r="37" spans="1:17" ht="28.8" x14ac:dyDescent="0.3">
      <c r="A37" s="100" t="s">
        <v>754</v>
      </c>
      <c r="B37" s="101">
        <v>44853</v>
      </c>
      <c r="C37" s="102" t="s">
        <v>14</v>
      </c>
      <c r="D37" s="103" t="s">
        <v>297</v>
      </c>
      <c r="E37" s="33" t="s">
        <v>296</v>
      </c>
      <c r="F37" s="105" t="s">
        <v>281</v>
      </c>
      <c r="G37" s="35">
        <v>44967</v>
      </c>
      <c r="H37" s="35">
        <v>45006</v>
      </c>
      <c r="I37" s="109">
        <v>44940</v>
      </c>
      <c r="J37" s="109">
        <v>44969</v>
      </c>
      <c r="K37" s="105"/>
      <c r="L37" s="105"/>
      <c r="M37" s="105"/>
      <c r="N37" s="105"/>
      <c r="O37" s="106" t="s">
        <v>621</v>
      </c>
      <c r="P37" s="107" t="s">
        <v>755</v>
      </c>
      <c r="Q37" s="107" t="s">
        <v>761</v>
      </c>
    </row>
    <row r="38" spans="1:17" ht="57.6" x14ac:dyDescent="0.3">
      <c r="A38" s="114" t="s">
        <v>754</v>
      </c>
      <c r="B38" s="115">
        <v>44859</v>
      </c>
      <c r="C38" s="116" t="s">
        <v>14</v>
      </c>
      <c r="D38" s="117" t="s">
        <v>237</v>
      </c>
      <c r="E38" s="118" t="s">
        <v>235</v>
      </c>
      <c r="F38" s="119" t="s">
        <v>234</v>
      </c>
      <c r="G38" s="35">
        <v>44835</v>
      </c>
      <c r="H38" s="35">
        <v>45033</v>
      </c>
      <c r="I38" s="120"/>
      <c r="J38" s="120">
        <v>45081</v>
      </c>
      <c r="K38" s="119"/>
      <c r="L38" s="119"/>
      <c r="M38" s="119"/>
      <c r="N38" s="119"/>
      <c r="O38" s="121" t="s">
        <v>621</v>
      </c>
      <c r="P38" s="122" t="s">
        <v>755</v>
      </c>
      <c r="Q38" s="122" t="s">
        <v>763</v>
      </c>
    </row>
    <row r="39" spans="1:17" ht="57.6" x14ac:dyDescent="0.3">
      <c r="A39" s="114" t="s">
        <v>754</v>
      </c>
      <c r="B39" s="115">
        <v>44859</v>
      </c>
      <c r="C39" s="116" t="s">
        <v>14</v>
      </c>
      <c r="D39" s="123" t="s">
        <v>239</v>
      </c>
      <c r="E39" s="124" t="s">
        <v>238</v>
      </c>
      <c r="F39" s="119" t="s">
        <v>234</v>
      </c>
      <c r="G39" s="35">
        <v>44967</v>
      </c>
      <c r="H39" s="35">
        <v>45041</v>
      </c>
      <c r="I39" s="120">
        <v>44936</v>
      </c>
      <c r="J39" s="120">
        <v>45011</v>
      </c>
      <c r="K39" s="119"/>
      <c r="L39" s="119"/>
      <c r="M39" s="119"/>
      <c r="N39" s="119"/>
      <c r="O39" s="121" t="s">
        <v>621</v>
      </c>
      <c r="P39" s="122" t="s">
        <v>755</v>
      </c>
      <c r="Q39" s="122" t="s">
        <v>763</v>
      </c>
    </row>
    <row r="40" spans="1:17" ht="57.6" x14ac:dyDescent="0.3">
      <c r="A40" s="114" t="s">
        <v>754</v>
      </c>
      <c r="B40" s="115">
        <v>44859</v>
      </c>
      <c r="C40" s="116" t="s">
        <v>14</v>
      </c>
      <c r="D40" s="125" t="s">
        <v>241</v>
      </c>
      <c r="E40" s="126" t="s">
        <v>240</v>
      </c>
      <c r="F40" s="119" t="s">
        <v>234</v>
      </c>
      <c r="G40" s="35">
        <v>45018</v>
      </c>
      <c r="H40" s="35">
        <v>45127</v>
      </c>
      <c r="I40" s="120"/>
      <c r="J40" s="120">
        <v>45130</v>
      </c>
      <c r="K40" s="119"/>
      <c r="L40" s="119"/>
      <c r="M40" s="119"/>
      <c r="N40" s="119"/>
      <c r="O40" s="121" t="s">
        <v>621</v>
      </c>
      <c r="P40" s="122" t="s">
        <v>755</v>
      </c>
      <c r="Q40" s="122" t="s">
        <v>763</v>
      </c>
    </row>
    <row r="41" spans="1:17" ht="72" x14ac:dyDescent="0.3">
      <c r="A41" s="114" t="s">
        <v>754</v>
      </c>
      <c r="B41" s="115">
        <v>44859</v>
      </c>
      <c r="C41" s="116" t="s">
        <v>685</v>
      </c>
      <c r="D41" s="127" t="s">
        <v>237</v>
      </c>
      <c r="E41" s="118" t="s">
        <v>235</v>
      </c>
      <c r="F41" s="119" t="s">
        <v>234</v>
      </c>
      <c r="G41" s="128">
        <v>44835</v>
      </c>
      <c r="H41" s="128">
        <v>45033</v>
      </c>
      <c r="I41" s="120"/>
      <c r="J41" s="120">
        <v>45081</v>
      </c>
      <c r="K41" s="119"/>
      <c r="L41" s="119"/>
      <c r="M41" s="119"/>
      <c r="N41" s="119"/>
      <c r="O41" s="121" t="s">
        <v>621</v>
      </c>
      <c r="P41" s="122" t="s">
        <v>755</v>
      </c>
      <c r="Q41" s="122" t="s">
        <v>764</v>
      </c>
    </row>
    <row r="42" spans="1:17" ht="72" x14ac:dyDescent="0.3">
      <c r="A42" s="114" t="s">
        <v>754</v>
      </c>
      <c r="B42" s="115">
        <v>44859</v>
      </c>
      <c r="C42" s="116" t="s">
        <v>685</v>
      </c>
      <c r="D42" s="127" t="s">
        <v>239</v>
      </c>
      <c r="E42" s="124" t="s">
        <v>238</v>
      </c>
      <c r="F42" s="119" t="s">
        <v>234</v>
      </c>
      <c r="G42" s="128">
        <v>44935</v>
      </c>
      <c r="H42" s="128">
        <v>45041</v>
      </c>
      <c r="I42" s="120">
        <v>44910</v>
      </c>
      <c r="J42" s="120">
        <v>45011</v>
      </c>
      <c r="K42" s="119"/>
      <c r="L42" s="119"/>
      <c r="M42" s="119"/>
      <c r="N42" s="119"/>
      <c r="O42" s="121" t="s">
        <v>621</v>
      </c>
      <c r="P42" s="122" t="s">
        <v>755</v>
      </c>
      <c r="Q42" s="122" t="s">
        <v>764</v>
      </c>
    </row>
    <row r="43" spans="1:17" ht="72" x14ac:dyDescent="0.3">
      <c r="A43" s="114" t="s">
        <v>754</v>
      </c>
      <c r="B43" s="115">
        <v>44859</v>
      </c>
      <c r="C43" s="116" t="s">
        <v>685</v>
      </c>
      <c r="D43" s="127" t="s">
        <v>241</v>
      </c>
      <c r="E43" s="124" t="s">
        <v>240</v>
      </c>
      <c r="F43" s="119" t="s">
        <v>234</v>
      </c>
      <c r="G43" s="128">
        <v>45018</v>
      </c>
      <c r="H43" s="128">
        <v>45127</v>
      </c>
      <c r="I43" s="120">
        <v>45019</v>
      </c>
      <c r="J43" s="120">
        <v>45130</v>
      </c>
      <c r="K43" s="119"/>
      <c r="L43" s="119"/>
      <c r="M43" s="119"/>
      <c r="N43" s="119"/>
      <c r="O43" s="121" t="s">
        <v>621</v>
      </c>
      <c r="P43" s="122" t="s">
        <v>755</v>
      </c>
      <c r="Q43" s="122" t="s">
        <v>764</v>
      </c>
    </row>
    <row r="44" spans="1:17" ht="72" x14ac:dyDescent="0.3">
      <c r="A44" s="114" t="s">
        <v>754</v>
      </c>
      <c r="B44" s="115">
        <v>44859</v>
      </c>
      <c r="C44" s="116" t="s">
        <v>14</v>
      </c>
      <c r="D44" s="127" t="s">
        <v>275</v>
      </c>
      <c r="E44" s="129" t="s">
        <v>274</v>
      </c>
      <c r="F44" s="119" t="s">
        <v>259</v>
      </c>
      <c r="G44" s="128">
        <v>44967</v>
      </c>
      <c r="H44" s="128">
        <v>45007</v>
      </c>
      <c r="I44" s="120">
        <v>44936</v>
      </c>
      <c r="J44" s="120">
        <v>44969</v>
      </c>
      <c r="K44" s="119"/>
      <c r="L44" s="119"/>
      <c r="M44" s="119"/>
      <c r="N44" s="119"/>
      <c r="O44" s="121" t="s">
        <v>621</v>
      </c>
      <c r="P44" s="122" t="s">
        <v>755</v>
      </c>
      <c r="Q44" s="122" t="s">
        <v>765</v>
      </c>
    </row>
    <row r="45" spans="1:17" ht="72" x14ac:dyDescent="0.3">
      <c r="A45" s="114" t="s">
        <v>754</v>
      </c>
      <c r="B45" s="115">
        <v>44859</v>
      </c>
      <c r="C45" s="116" t="s">
        <v>685</v>
      </c>
      <c r="D45" s="127" t="s">
        <v>275</v>
      </c>
      <c r="E45" s="129" t="s">
        <v>274</v>
      </c>
      <c r="F45" s="119" t="s">
        <v>259</v>
      </c>
      <c r="G45" s="128">
        <v>44935</v>
      </c>
      <c r="H45" s="128">
        <v>44994</v>
      </c>
      <c r="I45" s="120">
        <v>44910</v>
      </c>
      <c r="J45" s="120">
        <v>44969</v>
      </c>
      <c r="K45" s="119"/>
      <c r="L45" s="119"/>
      <c r="M45" s="119"/>
      <c r="N45" s="119"/>
      <c r="O45" s="121" t="s">
        <v>621</v>
      </c>
      <c r="P45" s="122" t="s">
        <v>755</v>
      </c>
      <c r="Q45" s="122" t="s">
        <v>766</v>
      </c>
    </row>
    <row r="46" spans="1:17" ht="43.2" x14ac:dyDescent="0.3">
      <c r="A46" s="100" t="s">
        <v>767</v>
      </c>
      <c r="B46" s="101">
        <v>44862</v>
      </c>
      <c r="C46" s="102" t="s">
        <v>14</v>
      </c>
      <c r="D46" s="103" t="s">
        <v>411</v>
      </c>
      <c r="E46" s="107" t="s">
        <v>768</v>
      </c>
      <c r="F46" s="105" t="s">
        <v>397</v>
      </c>
      <c r="G46" s="113">
        <v>45057</v>
      </c>
      <c r="H46" s="113">
        <v>45057</v>
      </c>
      <c r="I46" s="109">
        <v>45053</v>
      </c>
      <c r="J46" s="109">
        <v>45053</v>
      </c>
      <c r="K46" s="105"/>
      <c r="L46" s="105"/>
      <c r="M46" s="105"/>
      <c r="N46" s="105"/>
      <c r="O46" s="106" t="s">
        <v>621</v>
      </c>
      <c r="P46" s="107" t="s">
        <v>755</v>
      </c>
      <c r="Q46" s="107" t="s">
        <v>769</v>
      </c>
    </row>
    <row r="47" spans="1:17" ht="43.2" x14ac:dyDescent="0.3">
      <c r="A47" s="100" t="s">
        <v>767</v>
      </c>
      <c r="B47" s="101">
        <v>44862</v>
      </c>
      <c r="C47" s="102" t="s">
        <v>685</v>
      </c>
      <c r="D47" s="103" t="s">
        <v>411</v>
      </c>
      <c r="E47" s="107" t="s">
        <v>768</v>
      </c>
      <c r="F47" s="105" t="s">
        <v>397</v>
      </c>
      <c r="G47" s="113">
        <v>45057</v>
      </c>
      <c r="H47" s="113">
        <v>45057</v>
      </c>
      <c r="I47" s="109">
        <v>45053</v>
      </c>
      <c r="J47" s="109">
        <v>45053</v>
      </c>
      <c r="K47" s="105"/>
      <c r="L47" s="105"/>
      <c r="M47" s="105"/>
      <c r="N47" s="105"/>
      <c r="O47" s="106" t="s">
        <v>621</v>
      </c>
      <c r="P47" s="107" t="s">
        <v>755</v>
      </c>
      <c r="Q47" s="107" t="s">
        <v>769</v>
      </c>
    </row>
    <row r="48" spans="1:17" ht="14.4" x14ac:dyDescent="0.3">
      <c r="A48" s="100"/>
      <c r="B48" s="101"/>
      <c r="C48" s="102"/>
      <c r="D48" s="103"/>
      <c r="E48" s="107"/>
      <c r="F48" s="105"/>
      <c r="G48" s="113"/>
      <c r="H48" s="113"/>
      <c r="I48" s="109"/>
      <c r="J48" s="109"/>
      <c r="K48" s="105"/>
      <c r="L48" s="105"/>
      <c r="M48" s="105"/>
      <c r="N48" s="105"/>
      <c r="O48" s="106"/>
      <c r="P48" s="107"/>
      <c r="Q48" s="107"/>
    </row>
    <row r="49" spans="1:17" ht="14.4" x14ac:dyDescent="0.3">
      <c r="A49" s="100"/>
      <c r="B49" s="101"/>
      <c r="C49" s="102"/>
      <c r="D49" s="103"/>
      <c r="E49" s="107"/>
      <c r="F49" s="105"/>
      <c r="G49" s="113"/>
      <c r="H49" s="113"/>
      <c r="I49" s="109"/>
      <c r="J49" s="109"/>
      <c r="K49" s="105"/>
      <c r="L49" s="105"/>
      <c r="M49" s="105"/>
      <c r="N49" s="105"/>
      <c r="O49" s="106"/>
      <c r="P49" s="107"/>
      <c r="Q49" s="107"/>
    </row>
    <row r="50" spans="1:17" ht="14.4" x14ac:dyDescent="0.3">
      <c r="A50" s="100"/>
      <c r="B50" s="101"/>
      <c r="C50" s="102"/>
      <c r="D50" s="103"/>
      <c r="E50" s="107"/>
      <c r="F50" s="105"/>
      <c r="G50" s="113"/>
      <c r="H50" s="113"/>
      <c r="I50" s="109"/>
      <c r="J50" s="109"/>
      <c r="K50" s="105"/>
      <c r="L50" s="105"/>
      <c r="M50" s="105"/>
      <c r="N50" s="105"/>
      <c r="O50" s="106"/>
      <c r="P50" s="107"/>
      <c r="Q50" s="107"/>
    </row>
    <row r="51" spans="1:17" ht="14.4" x14ac:dyDescent="0.3">
      <c r="A51" s="100"/>
      <c r="B51" s="101"/>
      <c r="C51" s="102"/>
      <c r="D51" s="103"/>
      <c r="E51" s="107"/>
      <c r="F51" s="105"/>
      <c r="G51" s="113"/>
      <c r="H51" s="113"/>
      <c r="I51" s="109"/>
      <c r="J51" s="109"/>
      <c r="K51" s="105"/>
      <c r="L51" s="105"/>
      <c r="M51" s="105"/>
      <c r="N51" s="105"/>
      <c r="O51" s="106"/>
      <c r="P51" s="107"/>
      <c r="Q51" s="107"/>
    </row>
    <row r="52" spans="1:17" ht="14.4" x14ac:dyDescent="0.3">
      <c r="A52" s="100"/>
      <c r="B52" s="101"/>
      <c r="C52" s="102"/>
      <c r="D52" s="103"/>
      <c r="E52" s="107"/>
      <c r="F52" s="105"/>
      <c r="G52" s="113"/>
      <c r="H52" s="113"/>
      <c r="I52" s="109"/>
      <c r="J52" s="109"/>
      <c r="K52" s="105"/>
      <c r="L52" s="105"/>
      <c r="M52" s="105"/>
      <c r="N52" s="105"/>
      <c r="O52" s="106"/>
      <c r="P52" s="107"/>
      <c r="Q52" s="107"/>
    </row>
    <row r="53" spans="1:17" ht="14.4" x14ac:dyDescent="0.3">
      <c r="A53" s="100"/>
      <c r="B53" s="101"/>
      <c r="C53" s="102"/>
      <c r="D53" s="103"/>
      <c r="E53" s="107"/>
      <c r="F53" s="105"/>
      <c r="G53" s="113"/>
      <c r="H53" s="113"/>
      <c r="I53" s="109"/>
      <c r="J53" s="109"/>
      <c r="K53" s="105"/>
      <c r="L53" s="105"/>
      <c r="M53" s="105"/>
      <c r="N53" s="105"/>
      <c r="O53" s="106"/>
      <c r="P53" s="107"/>
      <c r="Q53" s="107"/>
    </row>
    <row r="54" spans="1:17" ht="14.4" x14ac:dyDescent="0.3">
      <c r="A54" s="100"/>
      <c r="B54" s="101"/>
      <c r="C54" s="102"/>
      <c r="D54" s="103"/>
      <c r="E54" s="107"/>
      <c r="F54" s="105"/>
      <c r="G54" s="113"/>
      <c r="H54" s="113"/>
      <c r="I54" s="109"/>
      <c r="J54" s="109"/>
      <c r="K54" s="105"/>
      <c r="L54" s="105"/>
      <c r="M54" s="105"/>
      <c r="N54" s="105"/>
      <c r="O54" s="106"/>
      <c r="P54" s="107"/>
      <c r="Q54" s="107"/>
    </row>
    <row r="55" spans="1:17" ht="14.4" x14ac:dyDescent="0.3">
      <c r="A55" s="100"/>
      <c r="B55" s="101"/>
      <c r="C55" s="102"/>
      <c r="D55" s="103"/>
      <c r="E55" s="107"/>
      <c r="F55" s="105"/>
      <c r="G55" s="113"/>
      <c r="H55" s="113"/>
      <c r="I55" s="109"/>
      <c r="J55" s="109"/>
      <c r="K55" s="105"/>
      <c r="L55" s="105"/>
      <c r="M55" s="105"/>
      <c r="N55" s="105"/>
      <c r="O55" s="106"/>
      <c r="P55" s="107"/>
      <c r="Q55" s="107"/>
    </row>
    <row r="56" spans="1:17" ht="14.4" x14ac:dyDescent="0.3">
      <c r="A56" s="100"/>
      <c r="B56" s="101"/>
      <c r="C56" s="102"/>
      <c r="D56" s="103"/>
      <c r="E56" s="107"/>
      <c r="F56" s="105"/>
      <c r="G56" s="113"/>
      <c r="H56" s="113"/>
      <c r="I56" s="109"/>
      <c r="J56" s="109"/>
      <c r="K56" s="105"/>
      <c r="L56" s="105"/>
      <c r="M56" s="105"/>
      <c r="N56" s="105"/>
      <c r="O56" s="106"/>
      <c r="P56" s="107"/>
      <c r="Q56" s="107"/>
    </row>
    <row r="57" spans="1:17" ht="14.4" x14ac:dyDescent="0.3">
      <c r="A57" s="100"/>
      <c r="B57" s="101"/>
      <c r="C57" s="102"/>
      <c r="D57" s="103"/>
      <c r="E57" s="107"/>
      <c r="F57" s="105"/>
      <c r="G57" s="113"/>
      <c r="H57" s="113"/>
      <c r="I57" s="109"/>
      <c r="J57" s="109"/>
      <c r="K57" s="105"/>
      <c r="L57" s="105"/>
      <c r="M57" s="105"/>
      <c r="N57" s="105"/>
      <c r="O57" s="106"/>
      <c r="P57" s="107"/>
      <c r="Q57" s="107"/>
    </row>
    <row r="58" spans="1:17" ht="14.4" x14ac:dyDescent="0.3">
      <c r="A58" s="100"/>
      <c r="B58" s="101"/>
      <c r="C58" s="102"/>
      <c r="D58" s="103"/>
      <c r="E58" s="107"/>
      <c r="F58" s="105"/>
      <c r="G58" s="113"/>
      <c r="H58" s="113"/>
      <c r="I58" s="109"/>
      <c r="J58" s="109"/>
      <c r="K58" s="105"/>
      <c r="L58" s="105"/>
      <c r="M58" s="105"/>
      <c r="N58" s="105"/>
      <c r="O58" s="106"/>
      <c r="P58" s="107"/>
      <c r="Q58" s="107"/>
    </row>
    <row r="59" spans="1:17" ht="14.4" x14ac:dyDescent="0.3">
      <c r="A59" s="100"/>
      <c r="B59" s="101"/>
      <c r="C59" s="102"/>
      <c r="D59" s="103"/>
      <c r="E59" s="107"/>
      <c r="F59" s="105"/>
      <c r="G59" s="113"/>
      <c r="H59" s="113"/>
      <c r="I59" s="109"/>
      <c r="J59" s="109"/>
      <c r="K59" s="105"/>
      <c r="L59" s="105"/>
      <c r="M59" s="105"/>
      <c r="N59" s="105"/>
      <c r="O59" s="106"/>
      <c r="P59" s="107"/>
      <c r="Q59" s="107"/>
    </row>
    <row r="60" spans="1:17" ht="14.4" x14ac:dyDescent="0.3">
      <c r="A60" s="100"/>
      <c r="B60" s="101"/>
      <c r="C60" s="102"/>
      <c r="D60" s="103"/>
      <c r="E60" s="107"/>
      <c r="F60" s="105"/>
      <c r="G60" s="113"/>
      <c r="H60" s="113"/>
      <c r="I60" s="109"/>
      <c r="J60" s="109"/>
      <c r="K60" s="105"/>
      <c r="L60" s="105"/>
      <c r="M60" s="105"/>
      <c r="N60" s="105"/>
      <c r="O60" s="106"/>
      <c r="P60" s="107"/>
      <c r="Q60" s="107"/>
    </row>
    <row r="61" spans="1:17" ht="14.4" x14ac:dyDescent="0.3">
      <c r="A61" s="100"/>
      <c r="B61" s="101"/>
      <c r="C61" s="102"/>
      <c r="D61" s="103"/>
      <c r="E61" s="107"/>
      <c r="F61" s="105"/>
      <c r="G61" s="113"/>
      <c r="H61" s="113"/>
      <c r="I61" s="109"/>
      <c r="J61" s="109"/>
      <c r="K61" s="105"/>
      <c r="L61" s="105"/>
      <c r="M61" s="105"/>
      <c r="N61" s="105"/>
      <c r="O61" s="106"/>
      <c r="P61" s="107"/>
      <c r="Q61" s="107"/>
    </row>
    <row r="62" spans="1:17" ht="14.4" x14ac:dyDescent="0.3">
      <c r="A62" s="100"/>
      <c r="B62" s="101"/>
      <c r="C62" s="102"/>
      <c r="D62" s="103"/>
      <c r="E62" s="107"/>
      <c r="F62" s="105"/>
      <c r="G62" s="113"/>
      <c r="H62" s="113"/>
      <c r="I62" s="109"/>
      <c r="J62" s="109"/>
      <c r="K62" s="105"/>
      <c r="L62" s="105"/>
      <c r="M62" s="105"/>
      <c r="N62" s="105"/>
      <c r="O62" s="106"/>
      <c r="P62" s="107"/>
      <c r="Q62" s="107"/>
    </row>
    <row r="63" spans="1:17" ht="14.4" x14ac:dyDescent="0.3">
      <c r="A63" s="100"/>
      <c r="B63" s="101"/>
      <c r="C63" s="102"/>
      <c r="D63" s="103"/>
      <c r="E63" s="107"/>
      <c r="F63" s="105"/>
      <c r="G63" s="113"/>
      <c r="H63" s="113"/>
      <c r="I63" s="109"/>
      <c r="J63" s="109"/>
      <c r="K63" s="105"/>
      <c r="L63" s="105"/>
      <c r="M63" s="105"/>
      <c r="N63" s="105"/>
      <c r="O63" s="106"/>
      <c r="P63" s="107"/>
      <c r="Q63" s="107"/>
    </row>
    <row r="64" spans="1:17" ht="14.4" x14ac:dyDescent="0.3">
      <c r="A64" s="100"/>
      <c r="B64" s="101"/>
      <c r="C64" s="102"/>
      <c r="D64" s="103"/>
      <c r="E64" s="107"/>
      <c r="F64" s="105"/>
      <c r="G64" s="113"/>
      <c r="H64" s="113"/>
      <c r="I64" s="109"/>
      <c r="J64" s="109"/>
      <c r="K64" s="105"/>
      <c r="L64" s="105"/>
      <c r="M64" s="105"/>
      <c r="N64" s="105"/>
      <c r="O64" s="106"/>
      <c r="P64" s="107"/>
      <c r="Q64" s="107"/>
    </row>
    <row r="65" spans="1:17" ht="14.4" x14ac:dyDescent="0.3">
      <c r="A65" s="100"/>
      <c r="B65" s="101"/>
      <c r="C65" s="102"/>
      <c r="D65" s="103"/>
      <c r="E65" s="107"/>
      <c r="F65" s="105"/>
      <c r="G65" s="113"/>
      <c r="H65" s="113"/>
      <c r="I65" s="109"/>
      <c r="J65" s="109"/>
      <c r="K65" s="105"/>
      <c r="L65" s="105"/>
      <c r="M65" s="105"/>
      <c r="N65" s="105"/>
      <c r="O65" s="106"/>
      <c r="P65" s="107"/>
      <c r="Q65" s="107"/>
    </row>
    <row r="66" spans="1:17" ht="14.4" x14ac:dyDescent="0.3">
      <c r="A66" s="100"/>
      <c r="B66" s="101"/>
      <c r="C66" s="102"/>
      <c r="D66" s="103"/>
      <c r="E66" s="107"/>
      <c r="F66" s="105"/>
      <c r="G66" s="113"/>
      <c r="H66" s="113"/>
      <c r="I66" s="109"/>
      <c r="J66" s="109"/>
      <c r="K66" s="105"/>
      <c r="L66" s="105"/>
      <c r="M66" s="105"/>
      <c r="N66" s="105"/>
      <c r="O66" s="106"/>
      <c r="P66" s="107"/>
      <c r="Q66" s="107"/>
    </row>
    <row r="67" spans="1:17" ht="14.4" x14ac:dyDescent="0.3">
      <c r="A67" s="100"/>
      <c r="B67" s="101"/>
      <c r="C67" s="102"/>
      <c r="D67" s="103"/>
      <c r="E67" s="107"/>
      <c r="F67" s="105"/>
      <c r="G67" s="113"/>
      <c r="H67" s="113"/>
      <c r="I67" s="109"/>
      <c r="J67" s="109"/>
      <c r="K67" s="105"/>
      <c r="L67" s="105"/>
      <c r="M67" s="105"/>
      <c r="N67" s="105"/>
      <c r="O67" s="106"/>
      <c r="P67" s="107"/>
      <c r="Q67" s="107"/>
    </row>
    <row r="68" spans="1:17" ht="14.4" x14ac:dyDescent="0.3">
      <c r="A68" s="100"/>
      <c r="B68" s="101"/>
      <c r="C68" s="102"/>
      <c r="D68" s="103"/>
      <c r="E68" s="107"/>
      <c r="F68" s="105"/>
      <c r="G68" s="113"/>
      <c r="H68" s="113"/>
      <c r="I68" s="109"/>
      <c r="J68" s="109"/>
      <c r="K68" s="105"/>
      <c r="L68" s="105"/>
      <c r="M68" s="105"/>
      <c r="N68" s="105"/>
      <c r="O68" s="106"/>
      <c r="P68" s="107"/>
      <c r="Q68" s="107"/>
    </row>
    <row r="69" spans="1:17" ht="14.4" x14ac:dyDescent="0.3">
      <c r="A69" s="100"/>
      <c r="B69" s="101"/>
      <c r="C69" s="102"/>
      <c r="D69" s="103"/>
      <c r="E69" s="107"/>
      <c r="F69" s="105"/>
      <c r="G69" s="113"/>
      <c r="H69" s="113"/>
      <c r="I69" s="109"/>
      <c r="J69" s="109"/>
      <c r="K69" s="105"/>
      <c r="L69" s="105"/>
      <c r="M69" s="105"/>
      <c r="N69" s="105"/>
      <c r="O69" s="106"/>
      <c r="P69" s="107"/>
      <c r="Q69" s="107"/>
    </row>
    <row r="70" spans="1:17" ht="14.4" x14ac:dyDescent="0.3">
      <c r="A70" s="100"/>
      <c r="B70" s="101"/>
      <c r="C70" s="102"/>
      <c r="D70" s="103"/>
      <c r="E70" s="107"/>
      <c r="F70" s="105"/>
      <c r="G70" s="113"/>
      <c r="H70" s="113"/>
      <c r="I70" s="109"/>
      <c r="J70" s="109"/>
      <c r="K70" s="105"/>
      <c r="L70" s="105"/>
      <c r="M70" s="105"/>
      <c r="N70" s="105"/>
      <c r="O70" s="106"/>
      <c r="P70" s="107"/>
      <c r="Q70" s="107"/>
    </row>
    <row r="71" spans="1:17" ht="14.4" x14ac:dyDescent="0.3">
      <c r="A71" s="100"/>
      <c r="B71" s="101"/>
      <c r="C71" s="102"/>
      <c r="D71" s="103"/>
      <c r="E71" s="107"/>
      <c r="F71" s="105"/>
      <c r="G71" s="113"/>
      <c r="H71" s="113"/>
      <c r="I71" s="109"/>
      <c r="J71" s="109"/>
      <c r="K71" s="105"/>
      <c r="L71" s="105"/>
      <c r="M71" s="105"/>
      <c r="N71" s="105"/>
      <c r="O71" s="106"/>
      <c r="P71" s="107"/>
      <c r="Q71" s="107"/>
    </row>
    <row r="72" spans="1:17" ht="14.4" x14ac:dyDescent="0.3">
      <c r="A72" s="100"/>
      <c r="B72" s="101"/>
      <c r="C72" s="102"/>
      <c r="D72" s="103"/>
      <c r="E72" s="107"/>
      <c r="F72" s="105"/>
      <c r="G72" s="113"/>
      <c r="H72" s="113"/>
      <c r="I72" s="109"/>
      <c r="J72" s="109"/>
      <c r="K72" s="105"/>
      <c r="L72" s="105"/>
      <c r="M72" s="105"/>
      <c r="N72" s="105"/>
      <c r="O72" s="106"/>
      <c r="P72" s="107"/>
      <c r="Q72" s="107"/>
    </row>
    <row r="73" spans="1:17" ht="14.4" x14ac:dyDescent="0.3">
      <c r="A73" s="100"/>
      <c r="B73" s="101"/>
      <c r="C73" s="102"/>
      <c r="D73" s="103"/>
      <c r="E73" s="107"/>
      <c r="F73" s="105"/>
      <c r="G73" s="113"/>
      <c r="H73" s="113"/>
      <c r="I73" s="109"/>
      <c r="J73" s="109"/>
      <c r="K73" s="105"/>
      <c r="L73" s="105"/>
      <c r="M73" s="105"/>
      <c r="N73" s="105"/>
      <c r="O73" s="106"/>
      <c r="P73" s="107"/>
      <c r="Q73" s="107"/>
    </row>
    <row r="74" spans="1:17" ht="14.4" x14ac:dyDescent="0.3">
      <c r="A74" s="100"/>
      <c r="B74" s="101"/>
      <c r="C74" s="102"/>
      <c r="D74" s="103"/>
      <c r="E74" s="107"/>
      <c r="F74" s="105"/>
      <c r="G74" s="113"/>
      <c r="H74" s="113"/>
      <c r="I74" s="109"/>
      <c r="J74" s="109"/>
      <c r="K74" s="105"/>
      <c r="L74" s="105"/>
      <c r="M74" s="105"/>
      <c r="N74" s="105"/>
      <c r="O74" s="106"/>
      <c r="P74" s="107"/>
      <c r="Q74" s="107"/>
    </row>
    <row r="75" spans="1:17" ht="14.4" x14ac:dyDescent="0.3">
      <c r="A75" s="100"/>
      <c r="B75" s="101"/>
      <c r="C75" s="102"/>
      <c r="D75" s="103"/>
      <c r="E75" s="107"/>
      <c r="F75" s="105"/>
      <c r="G75" s="113"/>
      <c r="H75" s="113"/>
      <c r="I75" s="109"/>
      <c r="J75" s="109"/>
      <c r="K75" s="105"/>
      <c r="L75" s="105"/>
      <c r="M75" s="105"/>
      <c r="N75" s="105"/>
      <c r="O75" s="106"/>
      <c r="P75" s="107"/>
      <c r="Q75" s="107"/>
    </row>
    <row r="76" spans="1:17" ht="14.4" x14ac:dyDescent="0.3">
      <c r="A76" s="100"/>
      <c r="B76" s="101"/>
      <c r="C76" s="102"/>
      <c r="D76" s="103"/>
      <c r="E76" s="107"/>
      <c r="F76" s="105"/>
      <c r="G76" s="113"/>
      <c r="H76" s="113"/>
      <c r="I76" s="109"/>
      <c r="J76" s="109"/>
      <c r="K76" s="105"/>
      <c r="L76" s="105"/>
      <c r="M76" s="105"/>
      <c r="N76" s="105"/>
      <c r="O76" s="106"/>
      <c r="P76" s="107"/>
      <c r="Q76" s="107"/>
    </row>
    <row r="77" spans="1:17" ht="14.4" x14ac:dyDescent="0.3">
      <c r="A77" s="100"/>
      <c r="B77" s="101"/>
      <c r="C77" s="102"/>
      <c r="D77" s="103"/>
      <c r="E77" s="107"/>
      <c r="F77" s="105"/>
      <c r="G77" s="113"/>
      <c r="H77" s="113"/>
      <c r="I77" s="109"/>
      <c r="J77" s="109"/>
      <c r="K77" s="105"/>
      <c r="L77" s="105"/>
      <c r="M77" s="105"/>
      <c r="N77" s="105"/>
      <c r="O77" s="106"/>
      <c r="P77" s="107"/>
      <c r="Q77" s="107"/>
    </row>
    <row r="78" spans="1:17" ht="14.4" x14ac:dyDescent="0.3">
      <c r="A78" s="100"/>
      <c r="B78" s="101"/>
      <c r="C78" s="102"/>
      <c r="D78" s="103"/>
      <c r="E78" s="107"/>
      <c r="F78" s="105"/>
      <c r="G78" s="113"/>
      <c r="H78" s="113"/>
      <c r="I78" s="109"/>
      <c r="J78" s="109"/>
      <c r="K78" s="105"/>
      <c r="L78" s="105"/>
      <c r="M78" s="105"/>
      <c r="N78" s="105"/>
      <c r="O78" s="106"/>
      <c r="P78" s="107"/>
      <c r="Q78" s="107"/>
    </row>
    <row r="79" spans="1:17" ht="14.4" x14ac:dyDescent="0.3">
      <c r="A79" s="100"/>
      <c r="B79" s="101"/>
      <c r="C79" s="102"/>
      <c r="D79" s="103"/>
      <c r="E79" s="107"/>
      <c r="F79" s="105"/>
      <c r="G79" s="113"/>
      <c r="H79" s="113"/>
      <c r="I79" s="109"/>
      <c r="J79" s="109"/>
      <c r="K79" s="105"/>
      <c r="L79" s="105"/>
      <c r="M79" s="105"/>
      <c r="N79" s="105"/>
      <c r="O79" s="106"/>
      <c r="P79" s="107"/>
      <c r="Q79" s="107"/>
    </row>
    <row r="80" spans="1:17" ht="14.4" x14ac:dyDescent="0.3">
      <c r="A80" s="100"/>
      <c r="B80" s="101"/>
      <c r="C80" s="102"/>
      <c r="D80" s="103"/>
      <c r="E80" s="107"/>
      <c r="F80" s="105"/>
      <c r="G80" s="113"/>
      <c r="H80" s="113"/>
      <c r="I80" s="109"/>
      <c r="J80" s="109"/>
      <c r="K80" s="105"/>
      <c r="L80" s="105"/>
      <c r="M80" s="105"/>
      <c r="N80" s="105"/>
      <c r="O80" s="106"/>
      <c r="P80" s="107"/>
      <c r="Q80" s="107"/>
    </row>
    <row r="81" spans="1:17" ht="14.4" x14ac:dyDescent="0.3">
      <c r="A81" s="100"/>
      <c r="B81" s="101"/>
      <c r="C81" s="102"/>
      <c r="D81" s="103"/>
      <c r="E81" s="107"/>
      <c r="F81" s="105"/>
      <c r="G81" s="113"/>
      <c r="H81" s="113"/>
      <c r="I81" s="109"/>
      <c r="J81" s="109"/>
      <c r="K81" s="105"/>
      <c r="L81" s="105"/>
      <c r="M81" s="105"/>
      <c r="N81" s="105"/>
      <c r="O81" s="106"/>
      <c r="P81" s="107"/>
      <c r="Q81" s="107"/>
    </row>
    <row r="82" spans="1:17" ht="14.4" x14ac:dyDescent="0.3">
      <c r="A82" s="100"/>
      <c r="B82" s="101"/>
      <c r="C82" s="102"/>
      <c r="D82" s="103"/>
      <c r="E82" s="107"/>
      <c r="F82" s="105"/>
      <c r="G82" s="113"/>
      <c r="H82" s="113"/>
      <c r="I82" s="109"/>
      <c r="J82" s="109"/>
      <c r="K82" s="105"/>
      <c r="L82" s="105"/>
      <c r="M82" s="105"/>
      <c r="N82" s="105"/>
      <c r="O82" s="106"/>
      <c r="P82" s="107"/>
      <c r="Q82" s="107"/>
    </row>
    <row r="83" spans="1:17" ht="14.4" x14ac:dyDescent="0.3">
      <c r="A83" s="100"/>
      <c r="B83" s="101"/>
      <c r="C83" s="102"/>
      <c r="D83" s="103"/>
      <c r="E83" s="107"/>
      <c r="F83" s="105"/>
      <c r="G83" s="113"/>
      <c r="H83" s="113"/>
      <c r="I83" s="109"/>
      <c r="J83" s="109"/>
      <c r="K83" s="105"/>
      <c r="L83" s="105"/>
      <c r="M83" s="105"/>
      <c r="N83" s="105"/>
      <c r="O83" s="106"/>
      <c r="P83" s="107"/>
      <c r="Q83" s="107"/>
    </row>
    <row r="84" spans="1:17" ht="14.4" x14ac:dyDescent="0.3">
      <c r="A84" s="100"/>
      <c r="B84" s="101"/>
      <c r="C84" s="102"/>
      <c r="D84" s="103"/>
      <c r="E84" s="107"/>
      <c r="F84" s="105"/>
      <c r="G84" s="113"/>
      <c r="H84" s="113"/>
      <c r="I84" s="109"/>
      <c r="J84" s="109"/>
      <c r="K84" s="105"/>
      <c r="L84" s="105"/>
      <c r="M84" s="105"/>
      <c r="N84" s="105"/>
      <c r="O84" s="106"/>
      <c r="P84" s="107"/>
      <c r="Q84" s="107"/>
    </row>
    <row r="85" spans="1:17" ht="14.4" x14ac:dyDescent="0.3">
      <c r="A85" s="100"/>
      <c r="B85" s="101"/>
      <c r="C85" s="102"/>
      <c r="D85" s="103"/>
      <c r="E85" s="107"/>
      <c r="F85" s="105"/>
      <c r="G85" s="113"/>
      <c r="H85" s="113"/>
      <c r="I85" s="109"/>
      <c r="J85" s="109"/>
      <c r="K85" s="105"/>
      <c r="L85" s="105"/>
      <c r="M85" s="105"/>
      <c r="N85" s="105"/>
      <c r="O85" s="106"/>
      <c r="P85" s="107"/>
      <c r="Q85" s="107"/>
    </row>
    <row r="86" spans="1:17" ht="14.4" x14ac:dyDescent="0.3">
      <c r="A86" s="100"/>
      <c r="B86" s="101"/>
      <c r="C86" s="102"/>
      <c r="D86" s="103"/>
      <c r="E86" s="107"/>
      <c r="F86" s="105"/>
      <c r="G86" s="113"/>
      <c r="H86" s="113"/>
      <c r="I86" s="109"/>
      <c r="J86" s="109"/>
      <c r="K86" s="105"/>
      <c r="L86" s="105"/>
      <c r="M86" s="105"/>
      <c r="N86" s="105"/>
      <c r="O86" s="106"/>
      <c r="P86" s="107"/>
      <c r="Q86" s="107"/>
    </row>
    <row r="87" spans="1:17" ht="14.4" x14ac:dyDescent="0.3">
      <c r="A87" s="100"/>
      <c r="B87" s="101"/>
      <c r="C87" s="102"/>
      <c r="D87" s="103"/>
      <c r="E87" s="107"/>
      <c r="F87" s="105"/>
      <c r="G87" s="113"/>
      <c r="H87" s="113"/>
      <c r="I87" s="109"/>
      <c r="J87" s="109"/>
      <c r="K87" s="105"/>
      <c r="L87" s="105"/>
      <c r="M87" s="105"/>
      <c r="N87" s="105"/>
      <c r="O87" s="106"/>
      <c r="P87" s="107"/>
      <c r="Q87" s="107"/>
    </row>
    <row r="88" spans="1:17" ht="14.4" x14ac:dyDescent="0.3">
      <c r="A88" s="100"/>
      <c r="B88" s="101"/>
      <c r="C88" s="102"/>
      <c r="D88" s="103"/>
      <c r="E88" s="107"/>
      <c r="F88" s="105"/>
      <c r="G88" s="113"/>
      <c r="H88" s="113"/>
      <c r="I88" s="109"/>
      <c r="J88" s="109"/>
      <c r="K88" s="105"/>
      <c r="L88" s="105"/>
      <c r="M88" s="105"/>
      <c r="N88" s="105"/>
      <c r="O88" s="106"/>
      <c r="P88" s="107"/>
      <c r="Q88" s="107"/>
    </row>
    <row r="89" spans="1:17" ht="14.4" x14ac:dyDescent="0.3">
      <c r="A89" s="100"/>
      <c r="B89" s="101"/>
      <c r="C89" s="102"/>
      <c r="D89" s="103"/>
      <c r="E89" s="107"/>
      <c r="F89" s="105"/>
      <c r="G89" s="113"/>
      <c r="H89" s="113"/>
      <c r="I89" s="109"/>
      <c r="J89" s="109"/>
      <c r="K89" s="105"/>
      <c r="L89" s="105"/>
      <c r="M89" s="105"/>
      <c r="N89" s="105"/>
      <c r="O89" s="106"/>
      <c r="P89" s="107"/>
      <c r="Q89" s="107"/>
    </row>
    <row r="90" spans="1:17" ht="14.4" x14ac:dyDescent="0.3">
      <c r="A90" s="100"/>
      <c r="B90" s="101"/>
      <c r="C90" s="102"/>
      <c r="D90" s="103"/>
      <c r="E90" s="107"/>
      <c r="F90" s="105"/>
      <c r="G90" s="113"/>
      <c r="H90" s="113"/>
      <c r="I90" s="109"/>
      <c r="J90" s="109"/>
      <c r="K90" s="105"/>
      <c r="L90" s="105"/>
      <c r="M90" s="105"/>
      <c r="N90" s="105"/>
      <c r="O90" s="106"/>
      <c r="P90" s="107"/>
      <c r="Q90" s="107"/>
    </row>
    <row r="91" spans="1:17" ht="14.4" x14ac:dyDescent="0.3">
      <c r="A91" s="100"/>
      <c r="B91" s="101"/>
      <c r="C91" s="102"/>
      <c r="D91" s="103"/>
      <c r="E91" s="107"/>
      <c r="F91" s="105"/>
      <c r="G91" s="113"/>
      <c r="H91" s="113"/>
      <c r="I91" s="109"/>
      <c r="J91" s="109"/>
      <c r="K91" s="105"/>
      <c r="L91" s="105"/>
      <c r="M91" s="105"/>
      <c r="N91" s="105"/>
      <c r="O91" s="106"/>
      <c r="P91" s="107"/>
      <c r="Q91" s="107"/>
    </row>
    <row r="92" spans="1:17" ht="14.4" x14ac:dyDescent="0.3">
      <c r="A92" s="100"/>
      <c r="B92" s="101"/>
      <c r="C92" s="102"/>
      <c r="D92" s="103"/>
      <c r="E92" s="107"/>
      <c r="F92" s="105"/>
      <c r="G92" s="113"/>
      <c r="H92" s="113"/>
      <c r="I92" s="109"/>
      <c r="J92" s="109"/>
      <c r="K92" s="105"/>
      <c r="L92" s="105"/>
      <c r="M92" s="105"/>
      <c r="N92" s="105"/>
      <c r="O92" s="106"/>
      <c r="P92" s="107"/>
      <c r="Q92" s="107"/>
    </row>
    <row r="93" spans="1:17" ht="14.4" x14ac:dyDescent="0.3">
      <c r="A93" s="100"/>
      <c r="B93" s="101"/>
      <c r="C93" s="102"/>
      <c r="D93" s="103"/>
      <c r="E93" s="107"/>
      <c r="F93" s="105"/>
      <c r="G93" s="113"/>
      <c r="H93" s="113"/>
      <c r="I93" s="109"/>
      <c r="J93" s="109"/>
      <c r="K93" s="105"/>
      <c r="L93" s="105"/>
      <c r="M93" s="105"/>
      <c r="N93" s="105"/>
      <c r="O93" s="106"/>
      <c r="P93" s="107"/>
      <c r="Q93" s="107"/>
    </row>
    <row r="94" spans="1:17" ht="14.4" x14ac:dyDescent="0.3">
      <c r="A94" s="100"/>
      <c r="B94" s="101"/>
      <c r="C94" s="102"/>
      <c r="D94" s="103"/>
      <c r="E94" s="107"/>
      <c r="F94" s="105"/>
      <c r="G94" s="113"/>
      <c r="H94" s="113"/>
      <c r="I94" s="109"/>
      <c r="J94" s="109"/>
      <c r="K94" s="105"/>
      <c r="L94" s="105"/>
      <c r="M94" s="105"/>
      <c r="N94" s="105"/>
      <c r="O94" s="106"/>
      <c r="P94" s="107"/>
      <c r="Q94" s="107"/>
    </row>
    <row r="95" spans="1:17" ht="14.4" x14ac:dyDescent="0.3">
      <c r="A95" s="100"/>
      <c r="B95" s="101"/>
      <c r="C95" s="102"/>
      <c r="D95" s="103"/>
      <c r="E95" s="107"/>
      <c r="F95" s="105"/>
      <c r="G95" s="113"/>
      <c r="H95" s="113"/>
      <c r="I95" s="109"/>
      <c r="J95" s="109"/>
      <c r="K95" s="105"/>
      <c r="L95" s="105"/>
      <c r="M95" s="105"/>
      <c r="N95" s="105"/>
      <c r="O95" s="106"/>
      <c r="P95" s="107"/>
      <c r="Q95" s="107"/>
    </row>
    <row r="96" spans="1:17" ht="14.4" x14ac:dyDescent="0.3">
      <c r="A96" s="100"/>
      <c r="B96" s="101"/>
      <c r="C96" s="102"/>
      <c r="D96" s="103"/>
      <c r="E96" s="107"/>
      <c r="F96" s="105"/>
      <c r="G96" s="113"/>
      <c r="H96" s="113"/>
      <c r="I96" s="109"/>
      <c r="J96" s="109"/>
      <c r="K96" s="105"/>
      <c r="L96" s="105"/>
      <c r="M96" s="105"/>
      <c r="N96" s="105"/>
      <c r="O96" s="106"/>
      <c r="P96" s="107"/>
      <c r="Q96" s="107"/>
    </row>
    <row r="97" spans="1:17" ht="14.4" x14ac:dyDescent="0.3">
      <c r="A97" s="100"/>
      <c r="B97" s="101"/>
      <c r="C97" s="102"/>
      <c r="D97" s="103"/>
      <c r="E97" s="107"/>
      <c r="F97" s="105"/>
      <c r="G97" s="113"/>
      <c r="H97" s="113"/>
      <c r="I97" s="109"/>
      <c r="J97" s="109"/>
      <c r="K97" s="105"/>
      <c r="L97" s="105"/>
      <c r="M97" s="105"/>
      <c r="N97" s="105"/>
      <c r="O97" s="106"/>
      <c r="P97" s="107"/>
      <c r="Q97" s="107"/>
    </row>
    <row r="98" spans="1:17" ht="14.4" x14ac:dyDescent="0.3">
      <c r="A98" s="100"/>
      <c r="B98" s="101"/>
      <c r="C98" s="102"/>
      <c r="D98" s="103"/>
      <c r="E98" s="107"/>
      <c r="F98" s="105"/>
      <c r="G98" s="113"/>
      <c r="H98" s="113"/>
      <c r="I98" s="109"/>
      <c r="J98" s="109"/>
      <c r="K98" s="105"/>
      <c r="L98" s="105"/>
      <c r="M98" s="105"/>
      <c r="N98" s="105"/>
      <c r="O98" s="106"/>
      <c r="P98" s="107"/>
      <c r="Q98" s="107"/>
    </row>
    <row r="99" spans="1:17" ht="14.4" x14ac:dyDescent="0.3">
      <c r="A99" s="100"/>
      <c r="B99" s="101"/>
      <c r="C99" s="102"/>
      <c r="D99" s="103"/>
      <c r="E99" s="107"/>
      <c r="F99" s="105"/>
      <c r="G99" s="113"/>
      <c r="H99" s="113"/>
      <c r="I99" s="109"/>
      <c r="J99" s="109"/>
      <c r="K99" s="105"/>
      <c r="L99" s="105"/>
      <c r="M99" s="105"/>
      <c r="N99" s="105"/>
      <c r="O99" s="106"/>
      <c r="P99" s="107"/>
      <c r="Q99" s="107"/>
    </row>
    <row r="100" spans="1:17" ht="14.4" x14ac:dyDescent="0.3">
      <c r="A100" s="100"/>
      <c r="B100" s="101"/>
      <c r="C100" s="102"/>
      <c r="D100" s="103"/>
      <c r="E100" s="107"/>
      <c r="F100" s="105"/>
      <c r="G100" s="113"/>
      <c r="H100" s="113"/>
      <c r="I100" s="109"/>
      <c r="J100" s="109"/>
      <c r="K100" s="105"/>
      <c r="L100" s="105"/>
      <c r="M100" s="105"/>
      <c r="N100" s="105"/>
      <c r="O100" s="106"/>
      <c r="P100" s="107"/>
      <c r="Q100" s="107"/>
    </row>
    <row r="101" spans="1:17" ht="14.4" x14ac:dyDescent="0.3">
      <c r="A101" s="100"/>
      <c r="B101" s="101"/>
      <c r="C101" s="102"/>
      <c r="D101" s="103"/>
      <c r="E101" s="107"/>
      <c r="F101" s="105"/>
      <c r="G101" s="113"/>
      <c r="H101" s="113"/>
      <c r="I101" s="109"/>
      <c r="J101" s="109"/>
      <c r="K101" s="105"/>
      <c r="L101" s="105"/>
      <c r="M101" s="105"/>
      <c r="N101" s="105"/>
      <c r="O101" s="106"/>
      <c r="P101" s="107"/>
      <c r="Q101" s="107"/>
    </row>
    <row r="102" spans="1:17" ht="14.4" x14ac:dyDescent="0.3">
      <c r="A102" s="100"/>
      <c r="B102" s="101"/>
      <c r="C102" s="102"/>
      <c r="D102" s="103"/>
      <c r="E102" s="107"/>
      <c r="F102" s="105"/>
      <c r="G102" s="113"/>
      <c r="H102" s="113"/>
      <c r="I102" s="109"/>
      <c r="J102" s="109"/>
      <c r="K102" s="105"/>
      <c r="L102" s="105"/>
      <c r="M102" s="105"/>
      <c r="N102" s="105"/>
      <c r="O102" s="106"/>
      <c r="P102" s="107"/>
      <c r="Q102" s="107"/>
    </row>
    <row r="103" spans="1:17" ht="14.4" x14ac:dyDescent="0.3">
      <c r="A103" s="100"/>
      <c r="B103" s="101"/>
      <c r="C103" s="102"/>
      <c r="D103" s="103"/>
      <c r="E103" s="107"/>
      <c r="F103" s="105"/>
      <c r="G103" s="113"/>
      <c r="H103" s="113"/>
      <c r="I103" s="109"/>
      <c r="J103" s="109"/>
      <c r="K103" s="105"/>
      <c r="L103" s="105"/>
      <c r="M103" s="105"/>
      <c r="N103" s="105"/>
      <c r="O103" s="106"/>
      <c r="P103" s="107"/>
      <c r="Q103" s="107"/>
    </row>
    <row r="104" spans="1:17" ht="14.4" x14ac:dyDescent="0.3">
      <c r="A104" s="100"/>
      <c r="B104" s="101"/>
      <c r="C104" s="102"/>
      <c r="D104" s="103"/>
      <c r="E104" s="107"/>
      <c r="F104" s="105"/>
      <c r="G104" s="113"/>
      <c r="H104" s="113"/>
      <c r="I104" s="109"/>
      <c r="J104" s="109"/>
      <c r="K104" s="105"/>
      <c r="L104" s="105"/>
      <c r="M104" s="105"/>
      <c r="N104" s="105"/>
      <c r="O104" s="106"/>
      <c r="P104" s="107"/>
      <c r="Q104" s="107"/>
    </row>
    <row r="105" spans="1:17" ht="14.4" x14ac:dyDescent="0.3">
      <c r="A105" s="100"/>
      <c r="B105" s="101"/>
      <c r="C105" s="102"/>
      <c r="D105" s="103"/>
      <c r="E105" s="107"/>
      <c r="F105" s="105"/>
      <c r="G105" s="113"/>
      <c r="H105" s="113"/>
      <c r="I105" s="109"/>
      <c r="J105" s="109"/>
      <c r="K105" s="105"/>
      <c r="L105" s="105"/>
      <c r="M105" s="105"/>
      <c r="N105" s="105"/>
      <c r="O105" s="106"/>
      <c r="P105" s="107"/>
      <c r="Q105" s="107"/>
    </row>
    <row r="106" spans="1:17" ht="14.4" x14ac:dyDescent="0.3">
      <c r="A106" s="100"/>
      <c r="B106" s="101"/>
      <c r="C106" s="102"/>
      <c r="D106" s="103"/>
      <c r="E106" s="107"/>
      <c r="F106" s="105"/>
      <c r="G106" s="113"/>
      <c r="H106" s="113"/>
      <c r="I106" s="109"/>
      <c r="J106" s="109"/>
      <c r="K106" s="105"/>
      <c r="L106" s="105"/>
      <c r="M106" s="105"/>
      <c r="N106" s="105"/>
      <c r="O106" s="106"/>
      <c r="P106" s="107"/>
      <c r="Q106" s="107"/>
    </row>
    <row r="107" spans="1:17" ht="14.4" x14ac:dyDescent="0.3">
      <c r="A107" s="100"/>
      <c r="B107" s="101"/>
      <c r="C107" s="102"/>
      <c r="D107" s="103"/>
      <c r="E107" s="107"/>
      <c r="F107" s="105"/>
      <c r="G107" s="113"/>
      <c r="H107" s="113"/>
      <c r="I107" s="109"/>
      <c r="J107" s="109"/>
      <c r="K107" s="105"/>
      <c r="L107" s="105"/>
      <c r="M107" s="105"/>
      <c r="N107" s="105"/>
      <c r="O107" s="106"/>
      <c r="P107" s="107"/>
      <c r="Q107" s="107"/>
    </row>
    <row r="108" spans="1:17" ht="14.4" x14ac:dyDescent="0.3">
      <c r="A108" s="100"/>
      <c r="B108" s="101"/>
      <c r="C108" s="102"/>
      <c r="D108" s="103"/>
      <c r="E108" s="107"/>
      <c r="F108" s="105"/>
      <c r="G108" s="113"/>
      <c r="H108" s="113"/>
      <c r="I108" s="109"/>
      <c r="J108" s="109"/>
      <c r="K108" s="105"/>
      <c r="L108" s="105"/>
      <c r="M108" s="105"/>
      <c r="N108" s="105"/>
      <c r="O108" s="106"/>
      <c r="P108" s="107"/>
      <c r="Q108" s="107"/>
    </row>
    <row r="109" spans="1:17" ht="14.4" x14ac:dyDescent="0.3">
      <c r="A109" s="100"/>
      <c r="B109" s="101"/>
      <c r="C109" s="102"/>
      <c r="D109" s="103"/>
      <c r="E109" s="107"/>
      <c r="F109" s="105"/>
      <c r="G109" s="113"/>
      <c r="H109" s="113"/>
      <c r="I109" s="109"/>
      <c r="J109" s="109"/>
      <c r="K109" s="105"/>
      <c r="L109" s="105"/>
      <c r="M109" s="105"/>
      <c r="N109" s="105"/>
      <c r="O109" s="106"/>
      <c r="P109" s="107"/>
      <c r="Q109" s="107"/>
    </row>
    <row r="110" spans="1:17" ht="14.4" x14ac:dyDescent="0.3">
      <c r="A110" s="100"/>
      <c r="B110" s="101"/>
      <c r="C110" s="102"/>
      <c r="D110" s="103"/>
      <c r="E110" s="107"/>
      <c r="F110" s="105"/>
      <c r="G110" s="113"/>
      <c r="H110" s="113"/>
      <c r="I110" s="109"/>
      <c r="J110" s="109"/>
      <c r="K110" s="105"/>
      <c r="L110" s="105"/>
      <c r="M110" s="105"/>
      <c r="N110" s="105"/>
      <c r="O110" s="106"/>
      <c r="P110" s="107"/>
      <c r="Q110" s="107"/>
    </row>
    <row r="111" spans="1:17" ht="14.4" x14ac:dyDescent="0.3">
      <c r="A111" s="100"/>
      <c r="B111" s="101"/>
      <c r="C111" s="102"/>
      <c r="D111" s="103"/>
      <c r="E111" s="107"/>
      <c r="F111" s="105"/>
      <c r="G111" s="113"/>
      <c r="H111" s="113"/>
      <c r="I111" s="109"/>
      <c r="J111" s="109"/>
      <c r="K111" s="105"/>
      <c r="L111" s="105"/>
      <c r="M111" s="105"/>
      <c r="N111" s="105"/>
      <c r="O111" s="106"/>
      <c r="P111" s="107"/>
      <c r="Q111" s="107"/>
    </row>
    <row r="112" spans="1:17" ht="14.4" x14ac:dyDescent="0.3">
      <c r="A112" s="100"/>
      <c r="B112" s="101"/>
      <c r="C112" s="102"/>
      <c r="D112" s="103"/>
      <c r="E112" s="107"/>
      <c r="F112" s="105"/>
      <c r="G112" s="113"/>
      <c r="H112" s="113"/>
      <c r="I112" s="109"/>
      <c r="J112" s="109"/>
      <c r="K112" s="105"/>
      <c r="L112" s="105"/>
      <c r="M112" s="105"/>
      <c r="N112" s="105"/>
      <c r="O112" s="106"/>
      <c r="P112" s="107"/>
      <c r="Q112" s="107"/>
    </row>
    <row r="113" spans="1:17" ht="14.4" x14ac:dyDescent="0.3">
      <c r="A113" s="100"/>
      <c r="B113" s="101"/>
      <c r="C113" s="102"/>
      <c r="D113" s="103"/>
      <c r="E113" s="107"/>
      <c r="F113" s="105"/>
      <c r="G113" s="113"/>
      <c r="H113" s="113"/>
      <c r="I113" s="109"/>
      <c r="J113" s="109"/>
      <c r="K113" s="105"/>
      <c r="L113" s="105"/>
      <c r="M113" s="105"/>
      <c r="N113" s="105"/>
      <c r="O113" s="106"/>
      <c r="P113" s="107"/>
      <c r="Q113" s="107"/>
    </row>
    <row r="114" spans="1:17" ht="14.4" x14ac:dyDescent="0.3">
      <c r="A114" s="100"/>
      <c r="B114" s="101"/>
      <c r="C114" s="102"/>
      <c r="D114" s="103"/>
      <c r="E114" s="107"/>
      <c r="F114" s="105"/>
      <c r="G114" s="113"/>
      <c r="H114" s="113"/>
      <c r="I114" s="109"/>
      <c r="J114" s="109"/>
      <c r="K114" s="105"/>
      <c r="L114" s="105"/>
      <c r="M114" s="105"/>
      <c r="N114" s="105"/>
      <c r="O114" s="106"/>
      <c r="P114" s="107"/>
      <c r="Q114" s="107"/>
    </row>
    <row r="115" spans="1:17" ht="14.4" x14ac:dyDescent="0.3">
      <c r="A115" s="100"/>
      <c r="B115" s="101"/>
      <c r="C115" s="102"/>
      <c r="D115" s="103"/>
      <c r="E115" s="107"/>
      <c r="F115" s="105"/>
      <c r="G115" s="113"/>
      <c r="H115" s="113"/>
      <c r="I115" s="109"/>
      <c r="J115" s="109"/>
      <c r="K115" s="105"/>
      <c r="L115" s="105"/>
      <c r="M115" s="105"/>
      <c r="N115" s="105"/>
      <c r="O115" s="106"/>
      <c r="P115" s="107"/>
      <c r="Q115" s="107"/>
    </row>
    <row r="116" spans="1:17" ht="14.4" x14ac:dyDescent="0.3">
      <c r="A116" s="100"/>
      <c r="B116" s="101"/>
      <c r="C116" s="102"/>
      <c r="D116" s="103"/>
      <c r="E116" s="107"/>
      <c r="F116" s="105"/>
      <c r="G116" s="113"/>
      <c r="H116" s="113"/>
      <c r="I116" s="109"/>
      <c r="J116" s="109"/>
      <c r="K116" s="105"/>
      <c r="L116" s="105"/>
      <c r="M116" s="105"/>
      <c r="N116" s="105"/>
      <c r="O116" s="106"/>
      <c r="P116" s="107"/>
      <c r="Q116" s="107"/>
    </row>
    <row r="117" spans="1:17" ht="14.4" x14ac:dyDescent="0.3">
      <c r="A117" s="100"/>
      <c r="B117" s="101"/>
      <c r="C117" s="102"/>
      <c r="D117" s="103"/>
      <c r="E117" s="107"/>
      <c r="F117" s="105"/>
      <c r="G117" s="113"/>
      <c r="H117" s="113"/>
      <c r="I117" s="109"/>
      <c r="J117" s="109"/>
      <c r="K117" s="105"/>
      <c r="L117" s="105"/>
      <c r="M117" s="105"/>
      <c r="N117" s="105"/>
      <c r="O117" s="106"/>
      <c r="P117" s="107"/>
      <c r="Q117" s="107"/>
    </row>
    <row r="118" spans="1:17" ht="14.4" x14ac:dyDescent="0.3">
      <c r="A118" s="100"/>
      <c r="B118" s="101"/>
      <c r="C118" s="102"/>
      <c r="D118" s="103"/>
      <c r="E118" s="107"/>
      <c r="F118" s="105"/>
      <c r="G118" s="113"/>
      <c r="H118" s="113"/>
      <c r="I118" s="109"/>
      <c r="J118" s="109"/>
      <c r="K118" s="105"/>
      <c r="L118" s="105"/>
      <c r="M118" s="105"/>
      <c r="N118" s="105"/>
      <c r="O118" s="106"/>
      <c r="P118" s="107"/>
      <c r="Q118" s="107"/>
    </row>
    <row r="119" spans="1:17" ht="14.4" x14ac:dyDescent="0.3">
      <c r="A119" s="100"/>
      <c r="B119" s="101"/>
      <c r="C119" s="102"/>
      <c r="D119" s="103"/>
      <c r="E119" s="107"/>
      <c r="F119" s="105"/>
      <c r="G119" s="113"/>
      <c r="H119" s="113"/>
      <c r="I119" s="109"/>
      <c r="J119" s="109"/>
      <c r="K119" s="105"/>
      <c r="L119" s="105"/>
      <c r="M119" s="105"/>
      <c r="N119" s="105"/>
      <c r="O119" s="106"/>
      <c r="P119" s="107"/>
      <c r="Q119" s="107"/>
    </row>
    <row r="120" spans="1:17" ht="14.4" x14ac:dyDescent="0.3">
      <c r="A120" s="100"/>
      <c r="B120" s="101"/>
      <c r="C120" s="102"/>
      <c r="D120" s="103"/>
      <c r="E120" s="107"/>
      <c r="F120" s="105"/>
      <c r="G120" s="113"/>
      <c r="H120" s="113"/>
      <c r="I120" s="109"/>
      <c r="J120" s="109"/>
      <c r="K120" s="105"/>
      <c r="L120" s="105"/>
      <c r="M120" s="105"/>
      <c r="N120" s="105"/>
      <c r="O120" s="106"/>
      <c r="P120" s="107"/>
      <c r="Q120" s="107"/>
    </row>
    <row r="121" spans="1:17" ht="14.4" x14ac:dyDescent="0.3">
      <c r="A121" s="100"/>
      <c r="B121" s="101"/>
      <c r="C121" s="102"/>
      <c r="D121" s="103"/>
      <c r="E121" s="107"/>
      <c r="F121" s="105"/>
      <c r="G121" s="113"/>
      <c r="H121" s="113"/>
      <c r="I121" s="109"/>
      <c r="J121" s="109"/>
      <c r="K121" s="105"/>
      <c r="L121" s="105"/>
      <c r="M121" s="105"/>
      <c r="N121" s="105"/>
      <c r="O121" s="106"/>
      <c r="P121" s="107"/>
      <c r="Q121" s="107"/>
    </row>
    <row r="122" spans="1:17" ht="14.4" x14ac:dyDescent="0.3">
      <c r="A122" s="100"/>
      <c r="B122" s="101"/>
      <c r="C122" s="102"/>
      <c r="D122" s="103"/>
      <c r="E122" s="107"/>
      <c r="F122" s="105"/>
      <c r="G122" s="113"/>
      <c r="H122" s="113"/>
      <c r="I122" s="109"/>
      <c r="J122" s="109"/>
      <c r="K122" s="105"/>
      <c r="L122" s="105"/>
      <c r="M122" s="105"/>
      <c r="N122" s="105"/>
      <c r="O122" s="106"/>
      <c r="P122" s="107"/>
      <c r="Q122" s="107"/>
    </row>
    <row r="123" spans="1:17" ht="14.4" x14ac:dyDescent="0.3">
      <c r="A123" s="100"/>
      <c r="B123" s="101"/>
      <c r="C123" s="102"/>
      <c r="D123" s="103"/>
      <c r="E123" s="107"/>
      <c r="F123" s="105"/>
      <c r="G123" s="113"/>
      <c r="H123" s="113"/>
      <c r="I123" s="109"/>
      <c r="J123" s="109"/>
      <c r="K123" s="105"/>
      <c r="L123" s="105"/>
      <c r="M123" s="105"/>
      <c r="N123" s="105"/>
      <c r="O123" s="106"/>
      <c r="P123" s="107"/>
      <c r="Q123" s="107"/>
    </row>
    <row r="124" spans="1:17" ht="14.4" x14ac:dyDescent="0.3">
      <c r="A124" s="100"/>
      <c r="B124" s="101"/>
      <c r="C124" s="102"/>
      <c r="D124" s="103"/>
      <c r="E124" s="107"/>
      <c r="F124" s="105"/>
      <c r="G124" s="113"/>
      <c r="H124" s="113"/>
      <c r="I124" s="109"/>
      <c r="J124" s="109"/>
      <c r="K124" s="105"/>
      <c r="L124" s="105"/>
      <c r="M124" s="105"/>
      <c r="N124" s="105"/>
      <c r="O124" s="106"/>
      <c r="P124" s="107"/>
      <c r="Q124" s="107"/>
    </row>
    <row r="125" spans="1:17" ht="14.4" x14ac:dyDescent="0.3">
      <c r="A125" s="100"/>
      <c r="B125" s="101"/>
      <c r="C125" s="102"/>
      <c r="D125" s="103"/>
      <c r="E125" s="107"/>
      <c r="F125" s="105"/>
      <c r="G125" s="113"/>
      <c r="H125" s="113"/>
      <c r="I125" s="109"/>
      <c r="J125" s="109"/>
      <c r="K125" s="105"/>
      <c r="L125" s="105"/>
      <c r="M125" s="105"/>
      <c r="N125" s="105"/>
      <c r="O125" s="106"/>
      <c r="P125" s="107"/>
      <c r="Q125" s="107"/>
    </row>
    <row r="126" spans="1:17" ht="14.4" x14ac:dyDescent="0.3">
      <c r="A126" s="100"/>
      <c r="B126" s="101"/>
      <c r="C126" s="102"/>
      <c r="D126" s="103"/>
      <c r="E126" s="107"/>
      <c r="F126" s="105"/>
      <c r="G126" s="113"/>
      <c r="H126" s="113"/>
      <c r="I126" s="109"/>
      <c r="J126" s="109"/>
      <c r="K126" s="105"/>
      <c r="L126" s="105"/>
      <c r="M126" s="105"/>
      <c r="N126" s="105"/>
      <c r="O126" s="106"/>
      <c r="P126" s="107"/>
      <c r="Q126" s="107"/>
    </row>
    <row r="127" spans="1:17" ht="14.4" x14ac:dyDescent="0.3">
      <c r="A127" s="100"/>
      <c r="B127" s="101"/>
      <c r="C127" s="102"/>
      <c r="D127" s="103"/>
      <c r="E127" s="107"/>
      <c r="F127" s="105"/>
      <c r="G127" s="113"/>
      <c r="H127" s="113"/>
      <c r="I127" s="109"/>
      <c r="J127" s="109"/>
      <c r="K127" s="105"/>
      <c r="L127" s="105"/>
      <c r="M127" s="105"/>
      <c r="N127" s="105"/>
      <c r="O127" s="106"/>
      <c r="P127" s="107"/>
      <c r="Q127" s="107"/>
    </row>
    <row r="128" spans="1:17" ht="14.4" x14ac:dyDescent="0.3">
      <c r="A128" s="100"/>
      <c r="B128" s="101"/>
      <c r="C128" s="102"/>
      <c r="D128" s="103"/>
      <c r="E128" s="107"/>
      <c r="F128" s="105"/>
      <c r="G128" s="113"/>
      <c r="H128" s="113"/>
      <c r="I128" s="109"/>
      <c r="J128" s="109"/>
      <c r="K128" s="105"/>
      <c r="L128" s="105"/>
      <c r="M128" s="105"/>
      <c r="N128" s="105"/>
      <c r="O128" s="106"/>
      <c r="P128" s="107"/>
      <c r="Q128" s="107"/>
    </row>
    <row r="129" spans="1:17" ht="14.4" x14ac:dyDescent="0.3">
      <c r="A129" s="100"/>
      <c r="B129" s="101"/>
      <c r="C129" s="102"/>
      <c r="D129" s="103"/>
      <c r="E129" s="107"/>
      <c r="F129" s="105"/>
      <c r="G129" s="113"/>
      <c r="H129" s="113"/>
      <c r="I129" s="109"/>
      <c r="J129" s="109"/>
      <c r="K129" s="105"/>
      <c r="L129" s="105"/>
      <c r="M129" s="105"/>
      <c r="N129" s="105"/>
      <c r="O129" s="106"/>
      <c r="P129" s="107"/>
      <c r="Q129" s="107"/>
    </row>
    <row r="130" spans="1:17" ht="14.4" x14ac:dyDescent="0.3">
      <c r="A130" s="100"/>
      <c r="B130" s="101"/>
      <c r="C130" s="102"/>
      <c r="D130" s="103"/>
      <c r="E130" s="107"/>
      <c r="F130" s="105"/>
      <c r="G130" s="113"/>
      <c r="H130" s="113"/>
      <c r="I130" s="109"/>
      <c r="J130" s="109"/>
      <c r="K130" s="105"/>
      <c r="L130" s="105"/>
      <c r="M130" s="105"/>
      <c r="N130" s="105"/>
      <c r="O130" s="106"/>
      <c r="P130" s="107"/>
      <c r="Q130" s="107"/>
    </row>
    <row r="131" spans="1:17" ht="14.4" x14ac:dyDescent="0.3">
      <c r="A131" s="100"/>
      <c r="B131" s="101"/>
      <c r="C131" s="102"/>
      <c r="D131" s="103"/>
      <c r="E131" s="107"/>
      <c r="F131" s="105"/>
      <c r="G131" s="113"/>
      <c r="H131" s="113"/>
      <c r="I131" s="109"/>
      <c r="J131" s="109"/>
      <c r="K131" s="105"/>
      <c r="L131" s="105"/>
      <c r="M131" s="105"/>
      <c r="N131" s="105"/>
      <c r="O131" s="106"/>
      <c r="P131" s="107"/>
      <c r="Q131" s="107"/>
    </row>
    <row r="132" spans="1:17" ht="14.4" x14ac:dyDescent="0.3">
      <c r="A132" s="100"/>
      <c r="B132" s="101"/>
      <c r="C132" s="102"/>
      <c r="D132" s="103"/>
      <c r="E132" s="107"/>
      <c r="F132" s="105"/>
      <c r="G132" s="113"/>
      <c r="H132" s="113"/>
      <c r="I132" s="109"/>
      <c r="J132" s="109"/>
      <c r="K132" s="105"/>
      <c r="L132" s="105"/>
      <c r="M132" s="105"/>
      <c r="N132" s="105"/>
      <c r="O132" s="106"/>
      <c r="P132" s="107"/>
      <c r="Q132" s="107"/>
    </row>
    <row r="133" spans="1:17" ht="14.4" x14ac:dyDescent="0.3">
      <c r="A133" s="100"/>
      <c r="B133" s="101"/>
      <c r="C133" s="102"/>
      <c r="D133" s="103"/>
      <c r="E133" s="107"/>
      <c r="F133" s="105"/>
      <c r="G133" s="113"/>
      <c r="H133" s="113"/>
      <c r="I133" s="109"/>
      <c r="J133" s="109"/>
      <c r="K133" s="105"/>
      <c r="L133" s="105"/>
      <c r="M133" s="105"/>
      <c r="N133" s="105"/>
      <c r="O133" s="106"/>
      <c r="P133" s="107"/>
      <c r="Q133" s="107"/>
    </row>
    <row r="134" spans="1:17" ht="14.4" x14ac:dyDescent="0.3">
      <c r="A134" s="100"/>
      <c r="B134" s="101"/>
      <c r="C134" s="102"/>
      <c r="D134" s="103"/>
      <c r="E134" s="107"/>
      <c r="F134" s="105"/>
      <c r="G134" s="113"/>
      <c r="H134" s="113"/>
      <c r="I134" s="109"/>
      <c r="J134" s="109"/>
      <c r="K134" s="105"/>
      <c r="L134" s="105"/>
      <c r="M134" s="105"/>
      <c r="N134" s="105"/>
      <c r="O134" s="106"/>
      <c r="P134" s="107"/>
      <c r="Q134" s="107"/>
    </row>
    <row r="135" spans="1:17" ht="14.4" x14ac:dyDescent="0.3">
      <c r="A135" s="100"/>
      <c r="B135" s="101"/>
      <c r="C135" s="102"/>
      <c r="D135" s="103"/>
      <c r="E135" s="107"/>
      <c r="F135" s="105"/>
      <c r="G135" s="113"/>
      <c r="H135" s="113"/>
      <c r="I135" s="109"/>
      <c r="J135" s="109"/>
      <c r="K135" s="105"/>
      <c r="L135" s="105"/>
      <c r="M135" s="105"/>
      <c r="N135" s="105"/>
      <c r="O135" s="106"/>
      <c r="P135" s="107"/>
      <c r="Q135" s="107"/>
    </row>
    <row r="136" spans="1:17" ht="14.4" x14ac:dyDescent="0.3">
      <c r="A136" s="100"/>
      <c r="B136" s="101"/>
      <c r="C136" s="102"/>
      <c r="D136" s="103"/>
      <c r="E136" s="107"/>
      <c r="F136" s="105"/>
      <c r="G136" s="113"/>
      <c r="H136" s="113"/>
      <c r="I136" s="109"/>
      <c r="J136" s="109"/>
      <c r="K136" s="105"/>
      <c r="L136" s="105"/>
      <c r="M136" s="105"/>
      <c r="N136" s="105"/>
      <c r="O136" s="106"/>
      <c r="P136" s="107"/>
      <c r="Q136" s="107"/>
    </row>
    <row r="137" spans="1:17" ht="14.4" x14ac:dyDescent="0.3">
      <c r="A137" s="100"/>
      <c r="B137" s="101"/>
      <c r="C137" s="102"/>
      <c r="D137" s="103"/>
      <c r="E137" s="107"/>
      <c r="F137" s="105"/>
      <c r="G137" s="113"/>
      <c r="H137" s="113"/>
      <c r="I137" s="109"/>
      <c r="J137" s="109"/>
      <c r="K137" s="105"/>
      <c r="L137" s="105"/>
      <c r="M137" s="105"/>
      <c r="N137" s="105"/>
      <c r="O137" s="106"/>
      <c r="P137" s="107"/>
      <c r="Q137" s="107"/>
    </row>
    <row r="138" spans="1:17" ht="14.4" x14ac:dyDescent="0.3">
      <c r="A138" s="100"/>
      <c r="B138" s="101"/>
      <c r="C138" s="102"/>
      <c r="D138" s="103"/>
      <c r="E138" s="107"/>
      <c r="F138" s="105"/>
      <c r="G138" s="113"/>
      <c r="H138" s="113"/>
      <c r="I138" s="109"/>
      <c r="J138" s="109"/>
      <c r="K138" s="105"/>
      <c r="L138" s="105"/>
      <c r="M138" s="105"/>
      <c r="N138" s="105"/>
      <c r="O138" s="106"/>
      <c r="P138" s="107"/>
      <c r="Q138" s="107"/>
    </row>
    <row r="139" spans="1:17" ht="14.4" x14ac:dyDescent="0.3">
      <c r="A139" s="100"/>
      <c r="B139" s="101"/>
      <c r="C139" s="102"/>
      <c r="D139" s="103"/>
      <c r="E139" s="107"/>
      <c r="F139" s="105"/>
      <c r="G139" s="113"/>
      <c r="H139" s="113"/>
      <c r="I139" s="109"/>
      <c r="J139" s="109"/>
      <c r="K139" s="105"/>
      <c r="L139" s="105"/>
      <c r="M139" s="105"/>
      <c r="N139" s="105"/>
      <c r="O139" s="106"/>
      <c r="P139" s="107"/>
      <c r="Q139" s="107"/>
    </row>
    <row r="140" spans="1:17" ht="14.4" x14ac:dyDescent="0.3">
      <c r="A140" s="100"/>
      <c r="B140" s="101"/>
      <c r="C140" s="102"/>
      <c r="D140" s="103"/>
      <c r="E140" s="107"/>
      <c r="F140" s="105"/>
      <c r="G140" s="113"/>
      <c r="H140" s="113"/>
      <c r="I140" s="109"/>
      <c r="J140" s="109"/>
      <c r="K140" s="105"/>
      <c r="L140" s="105"/>
      <c r="M140" s="105"/>
      <c r="N140" s="105"/>
      <c r="O140" s="106"/>
      <c r="P140" s="107"/>
      <c r="Q140" s="107"/>
    </row>
    <row r="141" spans="1:17" ht="14.4" x14ac:dyDescent="0.3">
      <c r="A141" s="100"/>
      <c r="B141" s="101"/>
      <c r="C141" s="102"/>
      <c r="D141" s="103"/>
      <c r="E141" s="107"/>
      <c r="F141" s="105"/>
      <c r="G141" s="113"/>
      <c r="H141" s="113"/>
      <c r="I141" s="109"/>
      <c r="J141" s="109"/>
      <c r="K141" s="105"/>
      <c r="L141" s="105"/>
      <c r="M141" s="105"/>
      <c r="N141" s="105"/>
      <c r="O141" s="106"/>
      <c r="P141" s="107"/>
      <c r="Q141" s="107"/>
    </row>
    <row r="142" spans="1:17" ht="14.4" x14ac:dyDescent="0.3">
      <c r="A142" s="100"/>
      <c r="B142" s="101"/>
      <c r="C142" s="102"/>
      <c r="D142" s="103"/>
      <c r="E142" s="107"/>
      <c r="F142" s="105"/>
      <c r="G142" s="113"/>
      <c r="H142" s="113"/>
      <c r="I142" s="109"/>
      <c r="J142" s="109"/>
      <c r="K142" s="105"/>
      <c r="L142" s="105"/>
      <c r="M142" s="105"/>
      <c r="N142" s="105"/>
      <c r="O142" s="106"/>
      <c r="P142" s="107"/>
      <c r="Q142" s="107"/>
    </row>
    <row r="143" spans="1:17" ht="14.4" x14ac:dyDescent="0.3">
      <c r="A143" s="100"/>
      <c r="B143" s="101"/>
      <c r="C143" s="102"/>
      <c r="D143" s="103"/>
      <c r="E143" s="107"/>
      <c r="F143" s="105"/>
      <c r="G143" s="113"/>
      <c r="H143" s="113"/>
      <c r="I143" s="109"/>
      <c r="J143" s="109"/>
      <c r="K143" s="105"/>
      <c r="L143" s="105"/>
      <c r="M143" s="105"/>
      <c r="N143" s="105"/>
      <c r="O143" s="106"/>
      <c r="P143" s="107"/>
      <c r="Q143" s="107"/>
    </row>
    <row r="144" spans="1:17" ht="14.4" x14ac:dyDescent="0.3">
      <c r="A144" s="100"/>
      <c r="B144" s="101"/>
      <c r="C144" s="102"/>
      <c r="D144" s="103"/>
      <c r="E144" s="107"/>
      <c r="F144" s="105"/>
      <c r="G144" s="113"/>
      <c r="H144" s="113"/>
      <c r="I144" s="109"/>
      <c r="J144" s="109"/>
      <c r="K144" s="105"/>
      <c r="L144" s="105"/>
      <c r="M144" s="105"/>
      <c r="N144" s="105"/>
      <c r="O144" s="106"/>
      <c r="P144" s="107"/>
      <c r="Q144" s="107"/>
    </row>
    <row r="145" spans="1:17" ht="14.4" x14ac:dyDescent="0.3">
      <c r="A145" s="100"/>
      <c r="B145" s="101"/>
      <c r="C145" s="102"/>
      <c r="D145" s="103"/>
      <c r="E145" s="107"/>
      <c r="F145" s="105"/>
      <c r="G145" s="113"/>
      <c r="H145" s="113"/>
      <c r="I145" s="109"/>
      <c r="J145" s="109"/>
      <c r="K145" s="105"/>
      <c r="L145" s="105"/>
      <c r="M145" s="105"/>
      <c r="N145" s="105"/>
      <c r="O145" s="106"/>
      <c r="P145" s="107"/>
      <c r="Q145" s="107"/>
    </row>
    <row r="146" spans="1:17" ht="14.4" x14ac:dyDescent="0.3">
      <c r="A146" s="100"/>
      <c r="B146" s="101"/>
      <c r="C146" s="102"/>
      <c r="D146" s="103"/>
      <c r="E146" s="107"/>
      <c r="F146" s="105"/>
      <c r="G146" s="113"/>
      <c r="H146" s="113"/>
      <c r="I146" s="109"/>
      <c r="J146" s="109"/>
      <c r="K146" s="105"/>
      <c r="L146" s="105"/>
      <c r="M146" s="105"/>
      <c r="N146" s="105"/>
      <c r="O146" s="106"/>
      <c r="P146" s="107"/>
      <c r="Q146" s="107"/>
    </row>
    <row r="147" spans="1:17" ht="14.4" x14ac:dyDescent="0.3">
      <c r="A147" s="100"/>
      <c r="B147" s="101"/>
      <c r="C147" s="102"/>
      <c r="D147" s="103"/>
      <c r="E147" s="107"/>
      <c r="F147" s="105"/>
      <c r="G147" s="113"/>
      <c r="H147" s="113"/>
      <c r="I147" s="109"/>
      <c r="J147" s="109"/>
      <c r="K147" s="105"/>
      <c r="L147" s="105"/>
      <c r="M147" s="105"/>
      <c r="N147" s="105"/>
      <c r="O147" s="106"/>
      <c r="P147" s="107"/>
      <c r="Q147" s="107"/>
    </row>
    <row r="148" spans="1:17" ht="14.4" x14ac:dyDescent="0.3">
      <c r="A148" s="100"/>
      <c r="B148" s="101"/>
      <c r="C148" s="102"/>
      <c r="D148" s="103"/>
      <c r="E148" s="107"/>
      <c r="F148" s="105"/>
      <c r="G148" s="113"/>
      <c r="H148" s="113"/>
      <c r="I148" s="109"/>
      <c r="J148" s="109"/>
      <c r="K148" s="105"/>
      <c r="L148" s="105"/>
      <c r="M148" s="105"/>
      <c r="N148" s="105"/>
      <c r="O148" s="106"/>
      <c r="P148" s="107"/>
      <c r="Q148" s="107"/>
    </row>
    <row r="149" spans="1:17" ht="14.4" x14ac:dyDescent="0.3">
      <c r="A149" s="100"/>
      <c r="B149" s="101"/>
      <c r="C149" s="102"/>
      <c r="D149" s="103"/>
      <c r="E149" s="107"/>
      <c r="F149" s="105"/>
      <c r="G149" s="113"/>
      <c r="H149" s="113"/>
      <c r="I149" s="109"/>
      <c r="J149" s="109"/>
      <c r="K149" s="105"/>
      <c r="L149" s="105"/>
      <c r="M149" s="105"/>
      <c r="N149" s="105"/>
      <c r="O149" s="106"/>
      <c r="P149" s="107"/>
      <c r="Q149" s="107"/>
    </row>
    <row r="150" spans="1:17" ht="14.4" x14ac:dyDescent="0.3">
      <c r="A150" s="100"/>
      <c r="B150" s="101"/>
      <c r="C150" s="102"/>
      <c r="D150" s="103"/>
      <c r="E150" s="107"/>
      <c r="F150" s="105"/>
      <c r="G150" s="113"/>
      <c r="H150" s="113"/>
      <c r="I150" s="109"/>
      <c r="J150" s="109"/>
      <c r="K150" s="105"/>
      <c r="L150" s="105"/>
      <c r="M150" s="105"/>
      <c r="N150" s="105"/>
      <c r="O150" s="106"/>
      <c r="P150" s="107"/>
      <c r="Q150" s="107"/>
    </row>
    <row r="151" spans="1:17" ht="14.4" x14ac:dyDescent="0.3">
      <c r="A151" s="100"/>
      <c r="B151" s="101"/>
      <c r="C151" s="102"/>
      <c r="D151" s="103"/>
      <c r="E151" s="107"/>
      <c r="F151" s="105"/>
      <c r="G151" s="113"/>
      <c r="H151" s="113"/>
      <c r="I151" s="109"/>
      <c r="J151" s="109"/>
      <c r="K151" s="105"/>
      <c r="L151" s="105"/>
      <c r="M151" s="105"/>
      <c r="N151" s="105"/>
      <c r="O151" s="106"/>
      <c r="P151" s="107"/>
      <c r="Q151" s="107"/>
    </row>
    <row r="152" spans="1:17" ht="14.4" x14ac:dyDescent="0.3">
      <c r="A152" s="100"/>
      <c r="B152" s="101"/>
      <c r="C152" s="102"/>
      <c r="D152" s="103"/>
      <c r="E152" s="107"/>
      <c r="F152" s="105"/>
      <c r="G152" s="113"/>
      <c r="H152" s="113"/>
      <c r="I152" s="109"/>
      <c r="J152" s="109"/>
      <c r="K152" s="105"/>
      <c r="L152" s="105"/>
      <c r="M152" s="105"/>
      <c r="N152" s="105"/>
      <c r="O152" s="106"/>
      <c r="P152" s="107"/>
      <c r="Q152" s="107"/>
    </row>
    <row r="153" spans="1:17" ht="14.4" x14ac:dyDescent="0.3">
      <c r="A153" s="100"/>
      <c r="B153" s="101"/>
      <c r="C153" s="102"/>
      <c r="D153" s="103"/>
      <c r="E153" s="107"/>
      <c r="F153" s="105"/>
      <c r="G153" s="113"/>
      <c r="H153" s="113"/>
      <c r="I153" s="109"/>
      <c r="J153" s="109"/>
      <c r="K153" s="105"/>
      <c r="L153" s="105"/>
      <c r="M153" s="105"/>
      <c r="N153" s="105"/>
      <c r="O153" s="106"/>
      <c r="P153" s="107"/>
      <c r="Q153" s="107"/>
    </row>
    <row r="154" spans="1:17" ht="14.4" x14ac:dyDescent="0.3">
      <c r="A154" s="100"/>
      <c r="B154" s="101"/>
      <c r="C154" s="102"/>
      <c r="D154" s="103"/>
      <c r="E154" s="107"/>
      <c r="F154" s="105"/>
      <c r="G154" s="113"/>
      <c r="H154" s="113"/>
      <c r="I154" s="109"/>
      <c r="J154" s="109"/>
      <c r="K154" s="105"/>
      <c r="L154" s="105"/>
      <c r="M154" s="105"/>
      <c r="N154" s="105"/>
      <c r="O154" s="106"/>
      <c r="P154" s="107"/>
      <c r="Q154" s="107"/>
    </row>
    <row r="155" spans="1:17" ht="14.4" x14ac:dyDescent="0.3">
      <c r="A155" s="100"/>
      <c r="B155" s="101"/>
      <c r="C155" s="102"/>
      <c r="D155" s="103"/>
      <c r="E155" s="107"/>
      <c r="F155" s="105"/>
      <c r="G155" s="113"/>
      <c r="H155" s="113"/>
      <c r="I155" s="109"/>
      <c r="J155" s="109"/>
      <c r="K155" s="105"/>
      <c r="L155" s="105"/>
      <c r="M155" s="105"/>
      <c r="N155" s="105"/>
      <c r="O155" s="106"/>
      <c r="P155" s="107"/>
      <c r="Q155" s="107"/>
    </row>
    <row r="156" spans="1:17" ht="14.4" x14ac:dyDescent="0.3">
      <c r="A156" s="100"/>
      <c r="B156" s="101"/>
      <c r="C156" s="102"/>
      <c r="D156" s="103"/>
      <c r="E156" s="107"/>
      <c r="F156" s="105"/>
      <c r="G156" s="113"/>
      <c r="H156" s="113"/>
      <c r="I156" s="109"/>
      <c r="J156" s="109"/>
      <c r="K156" s="105"/>
      <c r="L156" s="105"/>
      <c r="M156" s="105"/>
      <c r="N156" s="105"/>
      <c r="O156" s="106"/>
      <c r="P156" s="107"/>
      <c r="Q156" s="107"/>
    </row>
    <row r="157" spans="1:17" ht="14.4" x14ac:dyDescent="0.3">
      <c r="A157" s="100"/>
      <c r="B157" s="101"/>
      <c r="C157" s="102"/>
      <c r="D157" s="103"/>
      <c r="E157" s="107"/>
      <c r="F157" s="105"/>
      <c r="G157" s="113"/>
      <c r="H157" s="113"/>
      <c r="I157" s="109"/>
      <c r="J157" s="109"/>
      <c r="K157" s="105"/>
      <c r="L157" s="105"/>
      <c r="M157" s="105"/>
      <c r="N157" s="105"/>
      <c r="O157" s="106"/>
      <c r="P157" s="107"/>
      <c r="Q157" s="107"/>
    </row>
    <row r="158" spans="1:17" ht="14.4" x14ac:dyDescent="0.3">
      <c r="A158" s="100"/>
      <c r="B158" s="101"/>
      <c r="C158" s="102"/>
      <c r="D158" s="103"/>
      <c r="E158" s="107"/>
      <c r="F158" s="105"/>
      <c r="G158" s="113"/>
      <c r="H158" s="113"/>
      <c r="I158" s="109"/>
      <c r="J158" s="109"/>
      <c r="K158" s="105"/>
      <c r="L158" s="105"/>
      <c r="M158" s="105"/>
      <c r="N158" s="105"/>
      <c r="O158" s="106"/>
      <c r="P158" s="107"/>
      <c r="Q158" s="107"/>
    </row>
    <row r="159" spans="1:17" ht="14.4" x14ac:dyDescent="0.3">
      <c r="A159" s="100"/>
      <c r="B159" s="101"/>
      <c r="C159" s="102"/>
      <c r="D159" s="103"/>
      <c r="E159" s="107"/>
      <c r="F159" s="105"/>
      <c r="G159" s="113"/>
      <c r="H159" s="113"/>
      <c r="I159" s="109"/>
      <c r="J159" s="109"/>
      <c r="K159" s="105"/>
      <c r="L159" s="105"/>
      <c r="M159" s="105"/>
      <c r="N159" s="105"/>
      <c r="O159" s="106"/>
      <c r="P159" s="107"/>
      <c r="Q159" s="107"/>
    </row>
    <row r="160" spans="1:17" ht="14.4" x14ac:dyDescent="0.3">
      <c r="A160" s="100"/>
      <c r="B160" s="101"/>
      <c r="C160" s="102"/>
      <c r="D160" s="103"/>
      <c r="E160" s="107"/>
      <c r="F160" s="105"/>
      <c r="G160" s="113"/>
      <c r="H160" s="113"/>
      <c r="I160" s="109"/>
      <c r="J160" s="109"/>
      <c r="K160" s="105"/>
      <c r="L160" s="105"/>
      <c r="M160" s="105"/>
      <c r="N160" s="105"/>
      <c r="O160" s="106"/>
      <c r="P160" s="107"/>
      <c r="Q160" s="107"/>
    </row>
    <row r="161" spans="1:17" ht="14.4" x14ac:dyDescent="0.3">
      <c r="A161" s="100"/>
      <c r="B161" s="101"/>
      <c r="C161" s="102"/>
      <c r="D161" s="103"/>
      <c r="E161" s="107"/>
      <c r="F161" s="105"/>
      <c r="G161" s="113"/>
      <c r="H161" s="113"/>
      <c r="I161" s="109"/>
      <c r="J161" s="109"/>
      <c r="K161" s="105"/>
      <c r="L161" s="105"/>
      <c r="M161" s="105"/>
      <c r="N161" s="105"/>
      <c r="O161" s="106"/>
      <c r="P161" s="107"/>
      <c r="Q161" s="107"/>
    </row>
    <row r="162" spans="1:17" ht="14.4" x14ac:dyDescent="0.3">
      <c r="A162" s="100"/>
      <c r="B162" s="101"/>
      <c r="C162" s="102"/>
      <c r="D162" s="103"/>
      <c r="E162" s="107"/>
      <c r="F162" s="105"/>
      <c r="G162" s="113"/>
      <c r="H162" s="113"/>
      <c r="I162" s="109"/>
      <c r="J162" s="109"/>
      <c r="K162" s="105"/>
      <c r="L162" s="105"/>
      <c r="M162" s="105"/>
      <c r="N162" s="105"/>
      <c r="O162" s="106"/>
      <c r="P162" s="107"/>
      <c r="Q162" s="107"/>
    </row>
    <row r="163" spans="1:17" ht="14.4" x14ac:dyDescent="0.3">
      <c r="A163" s="100"/>
      <c r="B163" s="101"/>
      <c r="C163" s="102"/>
      <c r="D163" s="103"/>
      <c r="E163" s="107"/>
      <c r="F163" s="105"/>
      <c r="G163" s="113"/>
      <c r="H163" s="113"/>
      <c r="I163" s="109"/>
      <c r="J163" s="109"/>
      <c r="K163" s="105"/>
      <c r="L163" s="105"/>
      <c r="M163" s="105"/>
      <c r="N163" s="105"/>
      <c r="O163" s="106"/>
      <c r="P163" s="107"/>
      <c r="Q163" s="107"/>
    </row>
    <row r="164" spans="1:17" ht="14.4" x14ac:dyDescent="0.3">
      <c r="A164" s="100"/>
      <c r="B164" s="101"/>
      <c r="C164" s="102"/>
      <c r="D164" s="103"/>
      <c r="E164" s="107"/>
      <c r="F164" s="105"/>
      <c r="G164" s="113"/>
      <c r="H164" s="113"/>
      <c r="I164" s="109"/>
      <c r="J164" s="109"/>
      <c r="K164" s="105"/>
      <c r="L164" s="105"/>
      <c r="M164" s="105"/>
      <c r="N164" s="105"/>
      <c r="O164" s="106"/>
      <c r="P164" s="107"/>
      <c r="Q164" s="107"/>
    </row>
    <row r="165" spans="1:17" ht="14.4" x14ac:dyDescent="0.3">
      <c r="A165" s="100"/>
      <c r="B165" s="101"/>
      <c r="C165" s="102"/>
      <c r="D165" s="103"/>
      <c r="E165" s="107"/>
      <c r="F165" s="105"/>
      <c r="G165" s="113"/>
      <c r="H165" s="113"/>
      <c r="I165" s="109"/>
      <c r="J165" s="109"/>
      <c r="K165" s="105"/>
      <c r="L165" s="105"/>
      <c r="M165" s="105"/>
      <c r="N165" s="105"/>
      <c r="O165" s="106"/>
      <c r="P165" s="107"/>
      <c r="Q165" s="107"/>
    </row>
    <row r="166" spans="1:17" ht="14.4" x14ac:dyDescent="0.3">
      <c r="A166" s="100"/>
      <c r="B166" s="101"/>
      <c r="C166" s="102"/>
      <c r="D166" s="103"/>
      <c r="E166" s="107"/>
      <c r="F166" s="105"/>
      <c r="G166" s="113"/>
      <c r="H166" s="113"/>
      <c r="I166" s="109"/>
      <c r="J166" s="109"/>
      <c r="K166" s="105"/>
      <c r="L166" s="105"/>
      <c r="M166" s="105"/>
      <c r="N166" s="105"/>
      <c r="O166" s="106"/>
      <c r="P166" s="107"/>
      <c r="Q166" s="107"/>
    </row>
    <row r="167" spans="1:17" ht="14.4" x14ac:dyDescent="0.3">
      <c r="A167" s="100"/>
      <c r="B167" s="101"/>
      <c r="C167" s="102"/>
      <c r="D167" s="103"/>
      <c r="E167" s="107"/>
      <c r="F167" s="105"/>
      <c r="G167" s="113"/>
      <c r="H167" s="113"/>
      <c r="I167" s="109"/>
      <c r="J167" s="109"/>
      <c r="K167" s="105"/>
      <c r="L167" s="105"/>
      <c r="M167" s="105"/>
      <c r="N167" s="105"/>
      <c r="O167" s="106"/>
      <c r="P167" s="107"/>
      <c r="Q167" s="107"/>
    </row>
    <row r="168" spans="1:17" ht="14.4" x14ac:dyDescent="0.3">
      <c r="A168" s="100"/>
      <c r="B168" s="101"/>
      <c r="C168" s="102"/>
      <c r="D168" s="103"/>
      <c r="E168" s="107"/>
      <c r="F168" s="105"/>
      <c r="G168" s="113"/>
      <c r="H168" s="113"/>
      <c r="I168" s="109"/>
      <c r="J168" s="109"/>
      <c r="K168" s="105"/>
      <c r="L168" s="105"/>
      <c r="M168" s="105"/>
      <c r="N168" s="105"/>
      <c r="O168" s="106"/>
      <c r="P168" s="107"/>
      <c r="Q168" s="107"/>
    </row>
    <row r="169" spans="1:17" ht="14.4" x14ac:dyDescent="0.3">
      <c r="A169" s="100"/>
      <c r="B169" s="101"/>
      <c r="C169" s="102"/>
      <c r="D169" s="103"/>
      <c r="E169" s="107"/>
      <c r="F169" s="105"/>
      <c r="G169" s="113"/>
      <c r="H169" s="113"/>
      <c r="I169" s="109"/>
      <c r="J169" s="109"/>
      <c r="K169" s="105"/>
      <c r="L169" s="105"/>
      <c r="M169" s="105"/>
      <c r="N169" s="105"/>
      <c r="O169" s="106"/>
      <c r="P169" s="107"/>
      <c r="Q169" s="107"/>
    </row>
    <row r="170" spans="1:17" ht="14.4" x14ac:dyDescent="0.3">
      <c r="A170" s="100"/>
      <c r="B170" s="101"/>
      <c r="C170" s="102"/>
      <c r="D170" s="103"/>
      <c r="E170" s="107"/>
      <c r="F170" s="105"/>
      <c r="G170" s="113"/>
      <c r="H170" s="113"/>
      <c r="I170" s="109"/>
      <c r="J170" s="109"/>
      <c r="K170" s="105"/>
      <c r="L170" s="105"/>
      <c r="M170" s="105"/>
      <c r="N170" s="105"/>
      <c r="O170" s="106"/>
      <c r="P170" s="107"/>
      <c r="Q170" s="107"/>
    </row>
    <row r="171" spans="1:17" ht="14.4" x14ac:dyDescent="0.3">
      <c r="A171" s="100"/>
      <c r="B171" s="101"/>
      <c r="C171" s="102"/>
      <c r="D171" s="103"/>
      <c r="E171" s="107"/>
      <c r="F171" s="105"/>
      <c r="G171" s="113"/>
      <c r="H171" s="113"/>
      <c r="I171" s="109"/>
      <c r="J171" s="109"/>
      <c r="K171" s="105"/>
      <c r="L171" s="105"/>
      <c r="M171" s="105"/>
      <c r="N171" s="105"/>
      <c r="O171" s="106"/>
      <c r="P171" s="107"/>
      <c r="Q171" s="107"/>
    </row>
    <row r="172" spans="1:17" ht="14.4" x14ac:dyDescent="0.3">
      <c r="A172" s="100"/>
      <c r="B172" s="101"/>
      <c r="C172" s="102"/>
      <c r="D172" s="103"/>
      <c r="E172" s="107"/>
      <c r="F172" s="105"/>
      <c r="G172" s="113"/>
      <c r="H172" s="113"/>
      <c r="I172" s="109"/>
      <c r="J172" s="109"/>
      <c r="K172" s="105"/>
      <c r="L172" s="105"/>
      <c r="M172" s="105"/>
      <c r="N172" s="105"/>
      <c r="O172" s="106"/>
      <c r="P172" s="107"/>
      <c r="Q172" s="107"/>
    </row>
    <row r="173" spans="1:17" ht="14.4" x14ac:dyDescent="0.3">
      <c r="A173" s="100"/>
      <c r="B173" s="101"/>
      <c r="C173" s="102"/>
      <c r="D173" s="103"/>
      <c r="E173" s="107"/>
      <c r="F173" s="105"/>
      <c r="G173" s="113"/>
      <c r="H173" s="113"/>
      <c r="I173" s="109"/>
      <c r="J173" s="109"/>
      <c r="K173" s="105"/>
      <c r="L173" s="105"/>
      <c r="M173" s="105"/>
      <c r="N173" s="105"/>
      <c r="O173" s="106"/>
      <c r="P173" s="107"/>
      <c r="Q173" s="107"/>
    </row>
    <row r="174" spans="1:17" ht="14.4" x14ac:dyDescent="0.3">
      <c r="A174" s="100"/>
      <c r="B174" s="101"/>
      <c r="C174" s="102"/>
      <c r="D174" s="103"/>
      <c r="E174" s="107"/>
      <c r="F174" s="105"/>
      <c r="G174" s="113"/>
      <c r="H174" s="113"/>
      <c r="I174" s="109"/>
      <c r="J174" s="109"/>
      <c r="K174" s="105"/>
      <c r="L174" s="105"/>
      <c r="M174" s="105"/>
      <c r="N174" s="105"/>
      <c r="O174" s="106"/>
      <c r="P174" s="107"/>
      <c r="Q174" s="107"/>
    </row>
    <row r="175" spans="1:17" ht="14.4" x14ac:dyDescent="0.3">
      <c r="A175" s="100"/>
      <c r="B175" s="101"/>
      <c r="C175" s="102"/>
      <c r="D175" s="103"/>
      <c r="E175" s="107"/>
      <c r="F175" s="105"/>
      <c r="G175" s="113"/>
      <c r="H175" s="113"/>
      <c r="I175" s="109"/>
      <c r="J175" s="109"/>
      <c r="K175" s="105"/>
      <c r="L175" s="105"/>
      <c r="M175" s="105"/>
      <c r="N175" s="105"/>
      <c r="O175" s="106"/>
      <c r="P175" s="107"/>
      <c r="Q175" s="107"/>
    </row>
    <row r="176" spans="1:17" ht="14.4" x14ac:dyDescent="0.3">
      <c r="A176" s="100"/>
      <c r="B176" s="101"/>
      <c r="C176" s="102"/>
      <c r="D176" s="103"/>
      <c r="E176" s="107"/>
      <c r="F176" s="105"/>
      <c r="G176" s="113"/>
      <c r="H176" s="113"/>
      <c r="I176" s="109"/>
      <c r="J176" s="109"/>
      <c r="K176" s="105"/>
      <c r="L176" s="105"/>
      <c r="M176" s="105"/>
      <c r="N176" s="105"/>
      <c r="O176" s="106"/>
      <c r="P176" s="107"/>
      <c r="Q176" s="107"/>
    </row>
    <row r="177" spans="1:17" ht="14.4" x14ac:dyDescent="0.3">
      <c r="A177" s="100"/>
      <c r="B177" s="101"/>
      <c r="C177" s="102"/>
      <c r="D177" s="103"/>
      <c r="E177" s="107"/>
      <c r="F177" s="105"/>
      <c r="G177" s="113"/>
      <c r="H177" s="113"/>
      <c r="I177" s="109"/>
      <c r="J177" s="109"/>
      <c r="K177" s="105"/>
      <c r="L177" s="105"/>
      <c r="M177" s="105"/>
      <c r="N177" s="105"/>
      <c r="O177" s="106"/>
      <c r="P177" s="107"/>
      <c r="Q177" s="107"/>
    </row>
    <row r="178" spans="1:17" ht="14.4" x14ac:dyDescent="0.3">
      <c r="A178" s="100"/>
      <c r="B178" s="101"/>
      <c r="C178" s="102"/>
      <c r="D178" s="103"/>
      <c r="E178" s="107"/>
      <c r="F178" s="105"/>
      <c r="G178" s="113"/>
      <c r="H178" s="113"/>
      <c r="I178" s="109"/>
      <c r="J178" s="109"/>
      <c r="K178" s="105"/>
      <c r="L178" s="105"/>
      <c r="M178" s="105"/>
      <c r="N178" s="105"/>
      <c r="O178" s="106"/>
      <c r="P178" s="107"/>
      <c r="Q178" s="107"/>
    </row>
    <row r="179" spans="1:17" ht="14.4" x14ac:dyDescent="0.3">
      <c r="A179" s="100"/>
      <c r="B179" s="101"/>
      <c r="C179" s="102"/>
      <c r="D179" s="103"/>
      <c r="E179" s="107"/>
      <c r="F179" s="105"/>
      <c r="G179" s="113"/>
      <c r="H179" s="113"/>
      <c r="I179" s="109"/>
      <c r="J179" s="109"/>
      <c r="K179" s="105"/>
      <c r="L179" s="105"/>
      <c r="M179" s="105"/>
      <c r="N179" s="105"/>
      <c r="O179" s="106"/>
      <c r="P179" s="107"/>
      <c r="Q179" s="107"/>
    </row>
    <row r="180" spans="1:17" ht="14.4" x14ac:dyDescent="0.3">
      <c r="A180" s="100"/>
      <c r="B180" s="101"/>
      <c r="C180" s="102"/>
      <c r="D180" s="103"/>
      <c r="E180" s="107"/>
      <c r="F180" s="105"/>
      <c r="G180" s="113"/>
      <c r="H180" s="113"/>
      <c r="I180" s="109"/>
      <c r="J180" s="109"/>
      <c r="K180" s="105"/>
      <c r="L180" s="105"/>
      <c r="M180" s="105"/>
      <c r="N180" s="105"/>
      <c r="O180" s="106"/>
      <c r="P180" s="107"/>
      <c r="Q180" s="107"/>
    </row>
    <row r="181" spans="1:17" ht="14.4" x14ac:dyDescent="0.3">
      <c r="A181" s="100"/>
      <c r="B181" s="101"/>
      <c r="C181" s="102"/>
      <c r="D181" s="103"/>
      <c r="E181" s="107"/>
      <c r="F181" s="105"/>
      <c r="G181" s="113"/>
      <c r="H181" s="113"/>
      <c r="I181" s="109"/>
      <c r="J181" s="109"/>
      <c r="K181" s="105"/>
      <c r="L181" s="105"/>
      <c r="M181" s="105"/>
      <c r="N181" s="105"/>
      <c r="O181" s="106"/>
      <c r="P181" s="107"/>
      <c r="Q181" s="107"/>
    </row>
    <row r="182" spans="1:17" ht="14.4" x14ac:dyDescent="0.3">
      <c r="A182" s="100"/>
      <c r="B182" s="101"/>
      <c r="C182" s="102"/>
      <c r="D182" s="103"/>
      <c r="E182" s="107"/>
      <c r="F182" s="105"/>
      <c r="G182" s="113"/>
      <c r="H182" s="113"/>
      <c r="I182" s="109"/>
      <c r="J182" s="109"/>
      <c r="K182" s="105"/>
      <c r="L182" s="105"/>
      <c r="M182" s="105"/>
      <c r="N182" s="105"/>
      <c r="O182" s="106"/>
      <c r="P182" s="107"/>
      <c r="Q182" s="107"/>
    </row>
    <row r="183" spans="1:17" ht="14.4" x14ac:dyDescent="0.3">
      <c r="A183" s="100"/>
      <c r="B183" s="101"/>
      <c r="C183" s="102"/>
      <c r="D183" s="103"/>
      <c r="E183" s="107"/>
      <c r="F183" s="105"/>
      <c r="G183" s="113"/>
      <c r="H183" s="113"/>
      <c r="I183" s="109"/>
      <c r="J183" s="109"/>
      <c r="K183" s="105"/>
      <c r="L183" s="105"/>
      <c r="M183" s="105"/>
      <c r="N183" s="105"/>
      <c r="O183" s="106"/>
      <c r="P183" s="107"/>
      <c r="Q183" s="107"/>
    </row>
    <row r="184" spans="1:17" ht="14.4" x14ac:dyDescent="0.3">
      <c r="A184" s="100"/>
      <c r="B184" s="101"/>
      <c r="C184" s="102"/>
      <c r="D184" s="103"/>
      <c r="E184" s="107"/>
      <c r="F184" s="105"/>
      <c r="G184" s="113"/>
      <c r="H184" s="113"/>
      <c r="I184" s="109"/>
      <c r="J184" s="109"/>
      <c r="K184" s="105"/>
      <c r="L184" s="105"/>
      <c r="M184" s="105"/>
      <c r="N184" s="105"/>
      <c r="O184" s="106"/>
      <c r="P184" s="107"/>
      <c r="Q184" s="107"/>
    </row>
    <row r="185" spans="1:17" ht="14.4" x14ac:dyDescent="0.3">
      <c r="A185" s="100"/>
      <c r="B185" s="101"/>
      <c r="C185" s="102"/>
      <c r="D185" s="103"/>
      <c r="E185" s="107"/>
      <c r="F185" s="105"/>
      <c r="G185" s="113"/>
      <c r="H185" s="113"/>
      <c r="I185" s="109"/>
      <c r="J185" s="109"/>
      <c r="K185" s="105"/>
      <c r="L185" s="105"/>
      <c r="M185" s="105"/>
      <c r="N185" s="105"/>
      <c r="O185" s="106"/>
      <c r="P185" s="107"/>
      <c r="Q185" s="107"/>
    </row>
    <row r="186" spans="1:17" ht="14.4" x14ac:dyDescent="0.3">
      <c r="A186" s="100"/>
      <c r="B186" s="101"/>
      <c r="C186" s="102"/>
      <c r="D186" s="103"/>
      <c r="E186" s="107"/>
      <c r="F186" s="105"/>
      <c r="G186" s="113"/>
      <c r="H186" s="113"/>
      <c r="I186" s="109"/>
      <c r="J186" s="109"/>
      <c r="K186" s="105"/>
      <c r="L186" s="105"/>
      <c r="M186" s="105"/>
      <c r="N186" s="105"/>
      <c r="O186" s="106"/>
      <c r="P186" s="107"/>
      <c r="Q186" s="107"/>
    </row>
    <row r="187" spans="1:17" ht="14.4" x14ac:dyDescent="0.3">
      <c r="A187" s="100"/>
      <c r="B187" s="101"/>
      <c r="C187" s="102"/>
      <c r="D187" s="103"/>
      <c r="E187" s="107"/>
      <c r="F187" s="105"/>
      <c r="G187" s="113"/>
      <c r="H187" s="113"/>
      <c r="I187" s="109"/>
      <c r="J187" s="109"/>
      <c r="K187" s="105"/>
      <c r="L187" s="105"/>
      <c r="M187" s="105"/>
      <c r="N187" s="105"/>
      <c r="O187" s="106"/>
      <c r="P187" s="107"/>
      <c r="Q187" s="107"/>
    </row>
    <row r="188" spans="1:17" ht="14.4" x14ac:dyDescent="0.3">
      <c r="A188" s="100"/>
      <c r="B188" s="101"/>
      <c r="C188" s="102"/>
      <c r="D188" s="103"/>
      <c r="E188" s="107"/>
      <c r="F188" s="105"/>
      <c r="G188" s="113"/>
      <c r="H188" s="113"/>
      <c r="I188" s="109"/>
      <c r="J188" s="109"/>
      <c r="K188" s="105"/>
      <c r="L188" s="105"/>
      <c r="M188" s="105"/>
      <c r="N188" s="105"/>
      <c r="O188" s="106"/>
      <c r="P188" s="107"/>
      <c r="Q188" s="107"/>
    </row>
    <row r="189" spans="1:17" ht="14.4" x14ac:dyDescent="0.3">
      <c r="A189" s="100"/>
      <c r="B189" s="101"/>
      <c r="C189" s="102"/>
      <c r="D189" s="103"/>
      <c r="E189" s="107"/>
      <c r="F189" s="105"/>
      <c r="G189" s="113"/>
      <c r="H189" s="113"/>
      <c r="I189" s="109"/>
      <c r="J189" s="109"/>
      <c r="K189" s="105"/>
      <c r="L189" s="105"/>
      <c r="M189" s="105"/>
      <c r="N189" s="105"/>
      <c r="O189" s="106"/>
      <c r="P189" s="107"/>
      <c r="Q189" s="107"/>
    </row>
    <row r="190" spans="1:17" ht="14.4" x14ac:dyDescent="0.3">
      <c r="A190" s="100"/>
      <c r="B190" s="101"/>
      <c r="C190" s="102"/>
      <c r="D190" s="103"/>
      <c r="E190" s="107"/>
      <c r="F190" s="105"/>
      <c r="G190" s="113"/>
      <c r="H190" s="113"/>
      <c r="I190" s="109"/>
      <c r="J190" s="109"/>
      <c r="K190" s="105"/>
      <c r="L190" s="105"/>
      <c r="M190" s="105"/>
      <c r="N190" s="105"/>
      <c r="O190" s="106"/>
      <c r="P190" s="107"/>
      <c r="Q190" s="107"/>
    </row>
    <row r="191" spans="1:17" ht="14.4" x14ac:dyDescent="0.3">
      <c r="A191" s="100"/>
      <c r="B191" s="101"/>
      <c r="C191" s="102"/>
      <c r="D191" s="103"/>
      <c r="E191" s="107"/>
      <c r="F191" s="105"/>
      <c r="G191" s="113"/>
      <c r="H191" s="113"/>
      <c r="I191" s="109"/>
      <c r="J191" s="109"/>
      <c r="K191" s="105"/>
      <c r="L191" s="105"/>
      <c r="M191" s="105"/>
      <c r="N191" s="105"/>
      <c r="O191" s="106"/>
      <c r="P191" s="107"/>
      <c r="Q191" s="107"/>
    </row>
    <row r="192" spans="1:17" ht="14.4" x14ac:dyDescent="0.3">
      <c r="A192" s="100"/>
      <c r="B192" s="101"/>
      <c r="C192" s="102"/>
      <c r="D192" s="103"/>
      <c r="E192" s="107"/>
      <c r="F192" s="105"/>
      <c r="G192" s="113"/>
      <c r="H192" s="113"/>
      <c r="I192" s="109"/>
      <c r="J192" s="109"/>
      <c r="K192" s="105"/>
      <c r="L192" s="105"/>
      <c r="M192" s="105"/>
      <c r="N192" s="105"/>
      <c r="O192" s="106"/>
      <c r="P192" s="107"/>
      <c r="Q192" s="107"/>
    </row>
    <row r="193" spans="1:17" ht="14.4" x14ac:dyDescent="0.3">
      <c r="A193" s="100"/>
      <c r="B193" s="101"/>
      <c r="C193" s="102"/>
      <c r="D193" s="103"/>
      <c r="E193" s="107"/>
      <c r="F193" s="105"/>
      <c r="G193" s="113"/>
      <c r="H193" s="113"/>
      <c r="I193" s="109"/>
      <c r="J193" s="109"/>
      <c r="K193" s="105"/>
      <c r="L193" s="105"/>
      <c r="M193" s="105"/>
      <c r="N193" s="105"/>
      <c r="O193" s="106"/>
      <c r="P193" s="107"/>
      <c r="Q193" s="107"/>
    </row>
    <row r="194" spans="1:17" ht="14.4" x14ac:dyDescent="0.3">
      <c r="A194" s="100"/>
      <c r="B194" s="101"/>
      <c r="C194" s="102"/>
      <c r="D194" s="103"/>
      <c r="E194" s="107"/>
      <c r="F194" s="105"/>
      <c r="G194" s="113"/>
      <c r="H194" s="113"/>
      <c r="I194" s="109"/>
      <c r="J194" s="109"/>
      <c r="K194" s="105"/>
      <c r="L194" s="105"/>
      <c r="M194" s="105"/>
      <c r="N194" s="105"/>
      <c r="O194" s="106"/>
      <c r="P194" s="107"/>
      <c r="Q194" s="107"/>
    </row>
    <row r="195" spans="1:17" ht="14.4" x14ac:dyDescent="0.3">
      <c r="A195" s="100"/>
      <c r="B195" s="101"/>
      <c r="C195" s="102"/>
      <c r="D195" s="103"/>
      <c r="E195" s="107"/>
      <c r="F195" s="105"/>
      <c r="G195" s="113"/>
      <c r="H195" s="113"/>
      <c r="I195" s="109"/>
      <c r="J195" s="109"/>
      <c r="K195" s="105"/>
      <c r="L195" s="105"/>
      <c r="M195" s="105"/>
      <c r="N195" s="105"/>
      <c r="O195" s="106"/>
      <c r="P195" s="107"/>
      <c r="Q195" s="107"/>
    </row>
    <row r="196" spans="1:17" ht="14.4" x14ac:dyDescent="0.3">
      <c r="A196" s="100"/>
      <c r="B196" s="101"/>
      <c r="C196" s="102"/>
      <c r="D196" s="103"/>
      <c r="E196" s="107"/>
      <c r="F196" s="105"/>
      <c r="G196" s="113"/>
      <c r="H196" s="113"/>
      <c r="I196" s="109"/>
      <c r="J196" s="109"/>
      <c r="K196" s="105"/>
      <c r="L196" s="105"/>
      <c r="M196" s="105"/>
      <c r="N196" s="105"/>
      <c r="O196" s="106"/>
      <c r="P196" s="107"/>
      <c r="Q196" s="107"/>
    </row>
    <row r="197" spans="1:17" ht="14.4" x14ac:dyDescent="0.3">
      <c r="A197" s="100"/>
      <c r="B197" s="101"/>
      <c r="C197" s="102"/>
      <c r="D197" s="103"/>
      <c r="E197" s="107"/>
      <c r="F197" s="105"/>
      <c r="G197" s="113"/>
      <c r="H197" s="113"/>
      <c r="I197" s="109"/>
      <c r="J197" s="109"/>
      <c r="K197" s="105"/>
      <c r="L197" s="105"/>
      <c r="M197" s="105"/>
      <c r="N197" s="105"/>
      <c r="O197" s="106"/>
      <c r="P197" s="107"/>
      <c r="Q197" s="107"/>
    </row>
    <row r="198" spans="1:17" ht="14.4" x14ac:dyDescent="0.3">
      <c r="A198" s="100"/>
      <c r="B198" s="101"/>
      <c r="C198" s="102"/>
      <c r="D198" s="103"/>
      <c r="E198" s="107"/>
      <c r="F198" s="105"/>
      <c r="G198" s="113"/>
      <c r="H198" s="113"/>
      <c r="I198" s="109"/>
      <c r="J198" s="109"/>
      <c r="K198" s="105"/>
      <c r="L198" s="105"/>
      <c r="M198" s="105"/>
      <c r="N198" s="105"/>
      <c r="O198" s="106"/>
      <c r="P198" s="107"/>
      <c r="Q198" s="107"/>
    </row>
    <row r="199" spans="1:17" ht="14.4" x14ac:dyDescent="0.3">
      <c r="A199" s="100"/>
      <c r="B199" s="101"/>
      <c r="C199" s="102"/>
      <c r="D199" s="103"/>
      <c r="E199" s="107"/>
      <c r="F199" s="105"/>
      <c r="G199" s="113"/>
      <c r="H199" s="113"/>
      <c r="I199" s="109"/>
      <c r="J199" s="109"/>
      <c r="K199" s="105"/>
      <c r="L199" s="105"/>
      <c r="M199" s="105"/>
      <c r="N199" s="105"/>
      <c r="O199" s="106"/>
      <c r="P199" s="107"/>
      <c r="Q199" s="107"/>
    </row>
    <row r="200" spans="1:17" ht="14.4" x14ac:dyDescent="0.3">
      <c r="A200" s="100"/>
      <c r="B200" s="101"/>
      <c r="C200" s="102"/>
      <c r="D200" s="103"/>
      <c r="E200" s="107"/>
      <c r="F200" s="105"/>
      <c r="G200" s="113"/>
      <c r="H200" s="113"/>
      <c r="I200" s="109"/>
      <c r="J200" s="109"/>
      <c r="K200" s="105"/>
      <c r="L200" s="105"/>
      <c r="M200" s="105"/>
      <c r="N200" s="105"/>
      <c r="O200" s="106"/>
      <c r="P200" s="107"/>
      <c r="Q200" s="107"/>
    </row>
    <row r="201" spans="1:17" ht="14.4" x14ac:dyDescent="0.3">
      <c r="A201" s="100"/>
      <c r="B201" s="101"/>
      <c r="C201" s="102"/>
      <c r="D201" s="103"/>
      <c r="E201" s="107"/>
      <c r="F201" s="105"/>
      <c r="G201" s="113"/>
      <c r="H201" s="113"/>
      <c r="I201" s="109"/>
      <c r="J201" s="109"/>
      <c r="K201" s="105"/>
      <c r="L201" s="105"/>
      <c r="M201" s="105"/>
      <c r="N201" s="105"/>
      <c r="O201" s="106"/>
      <c r="P201" s="107"/>
      <c r="Q201" s="107"/>
    </row>
    <row r="202" spans="1:17" ht="14.4" x14ac:dyDescent="0.3">
      <c r="A202" s="100"/>
      <c r="B202" s="101"/>
      <c r="C202" s="102"/>
      <c r="D202" s="103"/>
      <c r="E202" s="107"/>
      <c r="F202" s="105"/>
      <c r="G202" s="113"/>
      <c r="H202" s="113"/>
      <c r="I202" s="109"/>
      <c r="J202" s="109"/>
      <c r="K202" s="105"/>
      <c r="L202" s="105"/>
      <c r="M202" s="105"/>
      <c r="N202" s="105"/>
      <c r="O202" s="106"/>
      <c r="P202" s="107"/>
      <c r="Q202" s="107"/>
    </row>
    <row r="203" spans="1:17" ht="14.4" x14ac:dyDescent="0.3">
      <c r="A203" s="100"/>
      <c r="B203" s="101"/>
      <c r="C203" s="102"/>
      <c r="D203" s="103"/>
      <c r="E203" s="107"/>
      <c r="F203" s="105"/>
      <c r="G203" s="113"/>
      <c r="H203" s="113"/>
      <c r="I203" s="109"/>
      <c r="J203" s="109"/>
      <c r="K203" s="105"/>
      <c r="L203" s="105"/>
      <c r="M203" s="105"/>
      <c r="N203" s="105"/>
      <c r="O203" s="106"/>
      <c r="P203" s="107"/>
      <c r="Q203" s="107"/>
    </row>
    <row r="204" spans="1:17" ht="14.4" x14ac:dyDescent="0.3">
      <c r="A204" s="100"/>
      <c r="B204" s="101"/>
      <c r="C204" s="102"/>
      <c r="D204" s="103"/>
      <c r="E204" s="107"/>
      <c r="F204" s="105"/>
      <c r="G204" s="113"/>
      <c r="H204" s="113"/>
      <c r="I204" s="109"/>
      <c r="J204" s="109"/>
      <c r="K204" s="105"/>
      <c r="L204" s="105"/>
      <c r="M204" s="105"/>
      <c r="N204" s="105"/>
      <c r="O204" s="106"/>
      <c r="P204" s="107"/>
      <c r="Q204" s="107"/>
    </row>
    <row r="205" spans="1:17" ht="14.4" x14ac:dyDescent="0.3">
      <c r="A205" s="100"/>
      <c r="B205" s="101"/>
      <c r="C205" s="102"/>
      <c r="D205" s="103"/>
      <c r="E205" s="107"/>
      <c r="F205" s="105"/>
      <c r="G205" s="113"/>
      <c r="H205" s="113"/>
      <c r="I205" s="109"/>
      <c r="J205" s="109"/>
      <c r="K205" s="105"/>
      <c r="L205" s="105"/>
      <c r="M205" s="105"/>
      <c r="N205" s="105"/>
      <c r="O205" s="106"/>
      <c r="P205" s="107"/>
      <c r="Q205" s="107"/>
    </row>
    <row r="206" spans="1:17" ht="14.4" x14ac:dyDescent="0.3">
      <c r="A206" s="100"/>
      <c r="B206" s="101"/>
      <c r="C206" s="102"/>
      <c r="D206" s="103"/>
      <c r="E206" s="107"/>
      <c r="F206" s="105"/>
      <c r="G206" s="113"/>
      <c r="H206" s="113"/>
      <c r="I206" s="109"/>
      <c r="J206" s="109"/>
      <c r="K206" s="105"/>
      <c r="L206" s="105"/>
      <c r="M206" s="105"/>
      <c r="N206" s="105"/>
      <c r="O206" s="106"/>
      <c r="P206" s="107"/>
      <c r="Q206" s="107"/>
    </row>
    <row r="207" spans="1:17" ht="14.4" x14ac:dyDescent="0.3">
      <c r="A207" s="100"/>
      <c r="B207" s="101"/>
      <c r="C207" s="102"/>
      <c r="D207" s="103"/>
      <c r="E207" s="107"/>
      <c r="F207" s="105"/>
      <c r="G207" s="113"/>
      <c r="H207" s="113"/>
      <c r="I207" s="109"/>
      <c r="J207" s="109"/>
      <c r="K207" s="105"/>
      <c r="L207" s="105"/>
      <c r="M207" s="105"/>
      <c r="N207" s="105"/>
      <c r="O207" s="106"/>
      <c r="P207" s="107"/>
      <c r="Q207" s="107"/>
    </row>
    <row r="208" spans="1:17" ht="14.4" x14ac:dyDescent="0.3">
      <c r="A208" s="100"/>
      <c r="B208" s="101"/>
      <c r="C208" s="102"/>
      <c r="D208" s="103"/>
      <c r="E208" s="107"/>
      <c r="F208" s="105"/>
      <c r="G208" s="113"/>
      <c r="H208" s="113"/>
      <c r="I208" s="109"/>
      <c r="J208" s="109"/>
      <c r="K208" s="105"/>
      <c r="L208" s="105"/>
      <c r="M208" s="105"/>
      <c r="N208" s="105"/>
      <c r="O208" s="106"/>
      <c r="P208" s="107"/>
      <c r="Q208" s="107"/>
    </row>
    <row r="209" spans="1:17" ht="14.4" x14ac:dyDescent="0.3">
      <c r="A209" s="100"/>
      <c r="B209" s="101"/>
      <c r="C209" s="102"/>
      <c r="D209" s="103"/>
      <c r="E209" s="107"/>
      <c r="F209" s="105"/>
      <c r="G209" s="113"/>
      <c r="H209" s="113"/>
      <c r="I209" s="109"/>
      <c r="J209" s="109"/>
      <c r="K209" s="105"/>
      <c r="L209" s="105"/>
      <c r="M209" s="105"/>
      <c r="N209" s="105"/>
      <c r="O209" s="106"/>
      <c r="P209" s="107"/>
      <c r="Q209" s="107"/>
    </row>
    <row r="210" spans="1:17" ht="14.4" x14ac:dyDescent="0.3">
      <c r="A210" s="100"/>
      <c r="B210" s="101"/>
      <c r="C210" s="102"/>
      <c r="D210" s="103"/>
      <c r="E210" s="107"/>
      <c r="F210" s="105"/>
      <c r="G210" s="113"/>
      <c r="H210" s="113"/>
      <c r="I210" s="109"/>
      <c r="J210" s="109"/>
      <c r="K210" s="105"/>
      <c r="L210" s="105"/>
      <c r="M210" s="105"/>
      <c r="N210" s="105"/>
      <c r="O210" s="106"/>
      <c r="P210" s="107"/>
      <c r="Q210" s="107"/>
    </row>
    <row r="211" spans="1:17" ht="14.4" x14ac:dyDescent="0.3">
      <c r="A211" s="100"/>
      <c r="B211" s="101"/>
      <c r="C211" s="102"/>
      <c r="D211" s="103"/>
      <c r="E211" s="107"/>
      <c r="F211" s="105"/>
      <c r="G211" s="113"/>
      <c r="H211" s="113"/>
      <c r="I211" s="109"/>
      <c r="J211" s="109"/>
      <c r="K211" s="105"/>
      <c r="L211" s="105"/>
      <c r="M211" s="105"/>
      <c r="N211" s="105"/>
      <c r="O211" s="106"/>
      <c r="P211" s="107"/>
      <c r="Q211" s="107"/>
    </row>
    <row r="212" spans="1:17" ht="14.4" x14ac:dyDescent="0.3">
      <c r="A212" s="100"/>
      <c r="B212" s="101"/>
      <c r="C212" s="102"/>
      <c r="D212" s="103"/>
      <c r="E212" s="107"/>
      <c r="F212" s="105"/>
      <c r="G212" s="113"/>
      <c r="H212" s="113"/>
      <c r="I212" s="109"/>
      <c r="J212" s="109"/>
      <c r="K212" s="105"/>
      <c r="L212" s="105"/>
      <c r="M212" s="105"/>
      <c r="N212" s="105"/>
      <c r="O212" s="106"/>
      <c r="P212" s="107"/>
      <c r="Q212" s="107"/>
    </row>
    <row r="213" spans="1:17" ht="14.4" x14ac:dyDescent="0.3">
      <c r="A213" s="100"/>
      <c r="B213" s="101"/>
      <c r="C213" s="102"/>
      <c r="D213" s="103"/>
      <c r="E213" s="107"/>
      <c r="F213" s="105"/>
      <c r="G213" s="113"/>
      <c r="H213" s="113"/>
      <c r="I213" s="109"/>
      <c r="J213" s="109"/>
      <c r="K213" s="105"/>
      <c r="L213" s="105"/>
      <c r="M213" s="105"/>
      <c r="N213" s="105"/>
      <c r="O213" s="106"/>
      <c r="P213" s="107"/>
      <c r="Q213" s="107"/>
    </row>
    <row r="214" spans="1:17" ht="14.4" x14ac:dyDescent="0.3">
      <c r="A214" s="100"/>
      <c r="B214" s="101"/>
      <c r="C214" s="102"/>
      <c r="D214" s="103"/>
      <c r="E214" s="107"/>
      <c r="F214" s="105"/>
      <c r="G214" s="113"/>
      <c r="H214" s="113"/>
      <c r="I214" s="109"/>
      <c r="J214" s="109"/>
      <c r="K214" s="105"/>
      <c r="L214" s="105"/>
      <c r="M214" s="105"/>
      <c r="N214" s="105"/>
      <c r="O214" s="106"/>
      <c r="P214" s="107"/>
      <c r="Q214" s="107"/>
    </row>
    <row r="215" spans="1:17" ht="14.4" x14ac:dyDescent="0.3">
      <c r="A215" s="100"/>
      <c r="B215" s="101"/>
      <c r="C215" s="102"/>
      <c r="D215" s="103"/>
      <c r="E215" s="107"/>
      <c r="F215" s="105"/>
      <c r="G215" s="113"/>
      <c r="H215" s="113"/>
      <c r="I215" s="109"/>
      <c r="J215" s="109"/>
      <c r="K215" s="105"/>
      <c r="L215" s="105"/>
      <c r="M215" s="105"/>
      <c r="N215" s="105"/>
      <c r="O215" s="106"/>
      <c r="P215" s="107"/>
      <c r="Q215" s="107"/>
    </row>
    <row r="216" spans="1:17" ht="14.4" x14ac:dyDescent="0.3">
      <c r="A216" s="100"/>
      <c r="B216" s="101"/>
      <c r="C216" s="102"/>
      <c r="D216" s="103"/>
      <c r="E216" s="107"/>
      <c r="F216" s="105"/>
      <c r="G216" s="113"/>
      <c r="H216" s="113"/>
      <c r="I216" s="109"/>
      <c r="J216" s="109"/>
      <c r="K216" s="105"/>
      <c r="L216" s="105"/>
      <c r="M216" s="105"/>
      <c r="N216" s="105"/>
      <c r="O216" s="106"/>
      <c r="P216" s="107"/>
      <c r="Q216" s="107"/>
    </row>
    <row r="217" spans="1:17" ht="14.4" x14ac:dyDescent="0.3">
      <c r="A217" s="100"/>
      <c r="B217" s="101"/>
      <c r="C217" s="102"/>
      <c r="D217" s="103"/>
      <c r="E217" s="107"/>
      <c r="F217" s="105"/>
      <c r="G217" s="113"/>
      <c r="H217" s="113"/>
      <c r="I217" s="109"/>
      <c r="J217" s="109"/>
      <c r="K217" s="105"/>
      <c r="L217" s="105"/>
      <c r="M217" s="105"/>
      <c r="N217" s="105"/>
      <c r="O217" s="106"/>
      <c r="P217" s="107"/>
      <c r="Q217" s="107"/>
    </row>
    <row r="218" spans="1:17" ht="14.4" x14ac:dyDescent="0.3">
      <c r="A218" s="100"/>
      <c r="B218" s="101"/>
      <c r="C218" s="102"/>
      <c r="D218" s="103"/>
      <c r="E218" s="107"/>
      <c r="F218" s="105"/>
      <c r="G218" s="113"/>
      <c r="H218" s="113"/>
      <c r="I218" s="109"/>
      <c r="J218" s="109"/>
      <c r="K218" s="105"/>
      <c r="L218" s="105"/>
      <c r="M218" s="105"/>
      <c r="N218" s="105"/>
      <c r="O218" s="106"/>
      <c r="P218" s="107"/>
      <c r="Q218" s="107"/>
    </row>
    <row r="219" spans="1:17" ht="14.4" x14ac:dyDescent="0.3">
      <c r="A219" s="100"/>
      <c r="B219" s="101"/>
      <c r="C219" s="102"/>
      <c r="D219" s="103"/>
      <c r="E219" s="107"/>
      <c r="F219" s="105"/>
      <c r="G219" s="113"/>
      <c r="H219" s="113"/>
      <c r="I219" s="109"/>
      <c r="J219" s="109"/>
      <c r="K219" s="105"/>
      <c r="L219" s="105"/>
      <c r="M219" s="105"/>
      <c r="N219" s="105"/>
      <c r="O219" s="106"/>
      <c r="P219" s="107"/>
      <c r="Q219" s="107"/>
    </row>
    <row r="220" spans="1:17" ht="14.4" x14ac:dyDescent="0.3">
      <c r="A220" s="100"/>
      <c r="B220" s="101"/>
      <c r="C220" s="102"/>
      <c r="D220" s="103"/>
      <c r="E220" s="107"/>
      <c r="F220" s="105"/>
      <c r="G220" s="113"/>
      <c r="H220" s="113"/>
      <c r="I220" s="109"/>
      <c r="J220" s="109"/>
      <c r="K220" s="105"/>
      <c r="L220" s="105"/>
      <c r="M220" s="105"/>
      <c r="N220" s="105"/>
      <c r="O220" s="106"/>
      <c r="P220" s="107"/>
      <c r="Q220" s="107"/>
    </row>
    <row r="221" spans="1:17" ht="14.4" x14ac:dyDescent="0.3">
      <c r="A221" s="100"/>
      <c r="B221" s="101"/>
      <c r="C221" s="102"/>
      <c r="D221" s="103"/>
      <c r="E221" s="107"/>
      <c r="F221" s="105"/>
      <c r="G221" s="113"/>
      <c r="H221" s="113"/>
      <c r="I221" s="109"/>
      <c r="J221" s="109"/>
      <c r="K221" s="105"/>
      <c r="L221" s="105"/>
      <c r="M221" s="105"/>
      <c r="N221" s="105"/>
      <c r="O221" s="106"/>
      <c r="P221" s="107"/>
      <c r="Q221" s="107"/>
    </row>
    <row r="222" spans="1:17" ht="14.4" x14ac:dyDescent="0.3">
      <c r="A222" s="100"/>
      <c r="B222" s="101"/>
      <c r="C222" s="102"/>
      <c r="D222" s="103"/>
      <c r="E222" s="107"/>
      <c r="F222" s="105"/>
      <c r="G222" s="113"/>
      <c r="H222" s="113"/>
      <c r="I222" s="109"/>
      <c r="J222" s="109"/>
      <c r="K222" s="105"/>
      <c r="L222" s="105"/>
      <c r="M222" s="105"/>
      <c r="N222" s="105"/>
      <c r="O222" s="106"/>
      <c r="P222" s="107"/>
      <c r="Q222" s="107"/>
    </row>
    <row r="223" spans="1:17" ht="14.4" x14ac:dyDescent="0.3">
      <c r="A223" s="100"/>
      <c r="B223" s="101"/>
      <c r="C223" s="102"/>
      <c r="D223" s="103"/>
      <c r="E223" s="107"/>
      <c r="F223" s="105"/>
      <c r="G223" s="113"/>
      <c r="H223" s="113"/>
      <c r="I223" s="109"/>
      <c r="J223" s="109"/>
      <c r="K223" s="105"/>
      <c r="L223" s="105"/>
      <c r="M223" s="105"/>
      <c r="N223" s="105"/>
      <c r="O223" s="106"/>
      <c r="P223" s="107"/>
      <c r="Q223" s="107"/>
    </row>
    <row r="224" spans="1:17" ht="14.4" x14ac:dyDescent="0.3">
      <c r="A224" s="100"/>
      <c r="B224" s="101"/>
      <c r="C224" s="102"/>
      <c r="D224" s="103"/>
      <c r="E224" s="107"/>
      <c r="F224" s="105"/>
      <c r="G224" s="113"/>
      <c r="H224" s="113"/>
      <c r="I224" s="109"/>
      <c r="J224" s="109"/>
      <c r="K224" s="105"/>
      <c r="L224" s="105"/>
      <c r="M224" s="105"/>
      <c r="N224" s="105"/>
      <c r="O224" s="106"/>
      <c r="P224" s="107"/>
      <c r="Q224" s="107"/>
    </row>
    <row r="225" spans="1:17" ht="14.4" x14ac:dyDescent="0.3">
      <c r="A225" s="100"/>
      <c r="B225" s="101"/>
      <c r="C225" s="102"/>
      <c r="D225" s="103"/>
      <c r="E225" s="107"/>
      <c r="F225" s="105"/>
      <c r="G225" s="113"/>
      <c r="H225" s="113"/>
      <c r="I225" s="109"/>
      <c r="J225" s="109"/>
      <c r="K225" s="105"/>
      <c r="L225" s="105"/>
      <c r="M225" s="105"/>
      <c r="N225" s="105"/>
      <c r="O225" s="106"/>
      <c r="P225" s="107"/>
      <c r="Q225" s="107"/>
    </row>
    <row r="226" spans="1:17" ht="14.4" x14ac:dyDescent="0.3">
      <c r="A226" s="100"/>
      <c r="B226" s="101"/>
      <c r="C226" s="102"/>
      <c r="D226" s="103"/>
      <c r="E226" s="107"/>
      <c r="F226" s="105"/>
      <c r="G226" s="113"/>
      <c r="H226" s="113"/>
      <c r="I226" s="109"/>
      <c r="J226" s="109"/>
      <c r="K226" s="105"/>
      <c r="L226" s="105"/>
      <c r="M226" s="105"/>
      <c r="N226" s="105"/>
      <c r="O226" s="106"/>
      <c r="P226" s="107"/>
      <c r="Q226" s="107"/>
    </row>
    <row r="227" spans="1:17" ht="14.4" x14ac:dyDescent="0.3">
      <c r="A227" s="100"/>
      <c r="B227" s="101"/>
      <c r="C227" s="102"/>
      <c r="D227" s="103"/>
      <c r="E227" s="107"/>
      <c r="F227" s="105"/>
      <c r="G227" s="113"/>
      <c r="H227" s="113"/>
      <c r="I227" s="109"/>
      <c r="J227" s="109"/>
      <c r="K227" s="105"/>
      <c r="L227" s="105"/>
      <c r="M227" s="105"/>
      <c r="N227" s="105"/>
      <c r="O227" s="106"/>
      <c r="P227" s="107"/>
      <c r="Q227" s="107"/>
    </row>
    <row r="228" spans="1:17" ht="14.4" x14ac:dyDescent="0.3">
      <c r="A228" s="100"/>
      <c r="B228" s="101"/>
      <c r="C228" s="102"/>
      <c r="D228" s="103"/>
      <c r="E228" s="107"/>
      <c r="F228" s="105"/>
      <c r="G228" s="113"/>
      <c r="H228" s="113"/>
      <c r="I228" s="109"/>
      <c r="J228" s="109"/>
      <c r="K228" s="105"/>
      <c r="L228" s="105"/>
      <c r="M228" s="105"/>
      <c r="N228" s="105"/>
      <c r="O228" s="106"/>
      <c r="P228" s="107"/>
      <c r="Q228" s="107"/>
    </row>
    <row r="229" spans="1:17" ht="14.4" x14ac:dyDescent="0.3">
      <c r="A229" s="100"/>
      <c r="B229" s="101"/>
      <c r="C229" s="102"/>
      <c r="D229" s="103"/>
      <c r="E229" s="107"/>
      <c r="F229" s="105"/>
      <c r="G229" s="113"/>
      <c r="H229" s="113"/>
      <c r="I229" s="109"/>
      <c r="J229" s="109"/>
      <c r="K229" s="105"/>
      <c r="L229" s="105"/>
      <c r="M229" s="105"/>
      <c r="N229" s="105"/>
      <c r="O229" s="106"/>
      <c r="P229" s="107"/>
      <c r="Q229" s="107"/>
    </row>
    <row r="230" spans="1:17" ht="14.4" x14ac:dyDescent="0.3">
      <c r="A230" s="100"/>
      <c r="B230" s="101"/>
      <c r="C230" s="102"/>
      <c r="D230" s="103"/>
      <c r="E230" s="107"/>
      <c r="F230" s="105"/>
      <c r="G230" s="113"/>
      <c r="H230" s="113"/>
      <c r="I230" s="109"/>
      <c r="J230" s="109"/>
      <c r="K230" s="105"/>
      <c r="L230" s="105"/>
      <c r="M230" s="105"/>
      <c r="N230" s="105"/>
      <c r="O230" s="106"/>
      <c r="P230" s="107"/>
      <c r="Q230" s="107"/>
    </row>
    <row r="231" spans="1:17" ht="14.4" x14ac:dyDescent="0.3">
      <c r="A231" s="100"/>
      <c r="B231" s="101"/>
      <c r="C231" s="102"/>
      <c r="D231" s="103"/>
      <c r="E231" s="107"/>
      <c r="F231" s="105"/>
      <c r="G231" s="113"/>
      <c r="H231" s="113"/>
      <c r="I231" s="109"/>
      <c r="J231" s="109"/>
      <c r="K231" s="105"/>
      <c r="L231" s="105"/>
      <c r="M231" s="105"/>
      <c r="N231" s="105"/>
      <c r="O231" s="106"/>
      <c r="P231" s="107"/>
      <c r="Q231" s="107"/>
    </row>
    <row r="232" spans="1:17" ht="14.4" x14ac:dyDescent="0.3">
      <c r="A232" s="100"/>
      <c r="B232" s="101"/>
      <c r="C232" s="102"/>
      <c r="D232" s="103"/>
      <c r="E232" s="107"/>
      <c r="F232" s="105"/>
      <c r="G232" s="113"/>
      <c r="H232" s="113"/>
      <c r="I232" s="109"/>
      <c r="J232" s="109"/>
      <c r="K232" s="105"/>
      <c r="L232" s="105"/>
      <c r="M232" s="105"/>
      <c r="N232" s="105"/>
      <c r="O232" s="106"/>
      <c r="P232" s="107"/>
      <c r="Q232" s="107"/>
    </row>
    <row r="233" spans="1:17" ht="14.4" x14ac:dyDescent="0.3">
      <c r="A233" s="100"/>
      <c r="B233" s="101"/>
      <c r="C233" s="102"/>
      <c r="D233" s="103"/>
      <c r="E233" s="107"/>
      <c r="F233" s="105"/>
      <c r="G233" s="113"/>
      <c r="H233" s="113"/>
      <c r="I233" s="109"/>
      <c r="J233" s="109"/>
      <c r="K233" s="105"/>
      <c r="L233" s="105"/>
      <c r="M233" s="105"/>
      <c r="N233" s="105"/>
      <c r="O233" s="106"/>
      <c r="P233" s="107"/>
      <c r="Q233" s="107"/>
    </row>
    <row r="234" spans="1:17" ht="14.4" x14ac:dyDescent="0.3">
      <c r="A234" s="100"/>
      <c r="B234" s="101"/>
      <c r="C234" s="102"/>
      <c r="D234" s="103"/>
      <c r="E234" s="107"/>
      <c r="F234" s="105"/>
      <c r="G234" s="113"/>
      <c r="H234" s="113"/>
      <c r="I234" s="109"/>
      <c r="J234" s="109"/>
      <c r="K234" s="105"/>
      <c r="L234" s="105"/>
      <c r="M234" s="105"/>
      <c r="N234" s="105"/>
      <c r="O234" s="106"/>
      <c r="P234" s="107"/>
      <c r="Q234" s="107"/>
    </row>
    <row r="235" spans="1:17" ht="14.4" x14ac:dyDescent="0.3">
      <c r="A235" s="100"/>
      <c r="B235" s="101"/>
      <c r="C235" s="102"/>
      <c r="D235" s="103"/>
      <c r="E235" s="107"/>
      <c r="F235" s="105"/>
      <c r="G235" s="113"/>
      <c r="H235" s="113"/>
      <c r="I235" s="109"/>
      <c r="J235" s="109"/>
      <c r="K235" s="105"/>
      <c r="L235" s="105"/>
      <c r="M235" s="105"/>
      <c r="N235" s="105"/>
      <c r="O235" s="106"/>
      <c r="P235" s="107"/>
      <c r="Q235" s="107"/>
    </row>
    <row r="236" spans="1:17" ht="14.4" x14ac:dyDescent="0.3">
      <c r="A236" s="100"/>
      <c r="B236" s="101"/>
      <c r="C236" s="102"/>
      <c r="D236" s="103"/>
      <c r="E236" s="107"/>
      <c r="F236" s="105"/>
      <c r="G236" s="113"/>
      <c r="H236" s="113"/>
      <c r="I236" s="109"/>
      <c r="J236" s="109"/>
      <c r="K236" s="105"/>
      <c r="L236" s="105"/>
      <c r="M236" s="105"/>
      <c r="N236" s="105"/>
      <c r="O236" s="106"/>
      <c r="P236" s="107"/>
      <c r="Q236" s="107"/>
    </row>
    <row r="237" spans="1:17" ht="14.4" x14ac:dyDescent="0.3">
      <c r="A237" s="100"/>
      <c r="B237" s="101"/>
      <c r="C237" s="102"/>
      <c r="D237" s="103"/>
      <c r="E237" s="107"/>
      <c r="F237" s="105"/>
      <c r="G237" s="113"/>
      <c r="H237" s="113"/>
      <c r="I237" s="109"/>
      <c r="J237" s="109"/>
      <c r="K237" s="105"/>
      <c r="L237" s="105"/>
      <c r="M237" s="105"/>
      <c r="N237" s="105"/>
      <c r="O237" s="106"/>
      <c r="P237" s="107"/>
      <c r="Q237" s="107"/>
    </row>
    <row r="238" spans="1:17" ht="14.4" x14ac:dyDescent="0.3">
      <c r="A238" s="100"/>
      <c r="B238" s="101"/>
      <c r="C238" s="102"/>
      <c r="D238" s="103"/>
      <c r="E238" s="107"/>
      <c r="F238" s="105"/>
      <c r="G238" s="113"/>
      <c r="H238" s="113"/>
      <c r="I238" s="109"/>
      <c r="J238" s="109"/>
      <c r="K238" s="105"/>
      <c r="L238" s="105"/>
      <c r="M238" s="105"/>
      <c r="N238" s="105"/>
      <c r="O238" s="106"/>
      <c r="P238" s="107"/>
      <c r="Q238" s="107"/>
    </row>
    <row r="239" spans="1:17" ht="14.4" x14ac:dyDescent="0.3">
      <c r="A239" s="100"/>
      <c r="B239" s="101"/>
      <c r="C239" s="102"/>
      <c r="D239" s="103"/>
      <c r="E239" s="107"/>
      <c r="F239" s="105"/>
      <c r="G239" s="113"/>
      <c r="H239" s="113"/>
      <c r="I239" s="109"/>
      <c r="J239" s="109"/>
      <c r="K239" s="105"/>
      <c r="L239" s="105"/>
      <c r="M239" s="105"/>
      <c r="N239" s="105"/>
      <c r="O239" s="106"/>
      <c r="P239" s="107"/>
      <c r="Q239" s="107"/>
    </row>
    <row r="240" spans="1:17" ht="14.4" x14ac:dyDescent="0.3">
      <c r="A240" s="100"/>
      <c r="B240" s="101"/>
      <c r="C240" s="102"/>
      <c r="D240" s="103"/>
      <c r="E240" s="107"/>
      <c r="F240" s="105"/>
      <c r="G240" s="113"/>
      <c r="H240" s="113"/>
      <c r="I240" s="109"/>
      <c r="J240" s="109"/>
      <c r="K240" s="105"/>
      <c r="L240" s="105"/>
      <c r="M240" s="105"/>
      <c r="N240" s="105"/>
      <c r="O240" s="106"/>
      <c r="P240" s="107"/>
      <c r="Q240" s="107"/>
    </row>
    <row r="241" spans="1:17" ht="14.4" x14ac:dyDescent="0.3">
      <c r="A241" s="100"/>
      <c r="B241" s="101"/>
      <c r="C241" s="102"/>
      <c r="D241" s="103"/>
      <c r="E241" s="107"/>
      <c r="F241" s="105"/>
      <c r="G241" s="113"/>
      <c r="H241" s="113"/>
      <c r="I241" s="109"/>
      <c r="J241" s="109"/>
      <c r="K241" s="105"/>
      <c r="L241" s="105"/>
      <c r="M241" s="105"/>
      <c r="N241" s="105"/>
      <c r="O241" s="106"/>
      <c r="P241" s="107"/>
      <c r="Q241" s="107"/>
    </row>
    <row r="242" spans="1:17" ht="14.4" x14ac:dyDescent="0.3">
      <c r="A242" s="100"/>
      <c r="B242" s="101"/>
      <c r="C242" s="102"/>
      <c r="D242" s="103"/>
      <c r="E242" s="107"/>
      <c r="F242" s="105"/>
      <c r="G242" s="113"/>
      <c r="H242" s="113"/>
      <c r="I242" s="109"/>
      <c r="J242" s="109"/>
      <c r="K242" s="105"/>
      <c r="L242" s="105"/>
      <c r="M242" s="105"/>
      <c r="N242" s="105"/>
      <c r="O242" s="106"/>
      <c r="P242" s="107"/>
      <c r="Q242" s="107"/>
    </row>
    <row r="243" spans="1:17" ht="14.4" x14ac:dyDescent="0.3">
      <c r="A243" s="100"/>
      <c r="B243" s="101"/>
      <c r="C243" s="102"/>
      <c r="D243" s="103"/>
      <c r="E243" s="107"/>
      <c r="F243" s="105"/>
      <c r="G243" s="113"/>
      <c r="H243" s="113"/>
      <c r="I243" s="109"/>
      <c r="J243" s="109"/>
      <c r="K243" s="105"/>
      <c r="L243" s="105"/>
      <c r="M243" s="105"/>
      <c r="N243" s="105"/>
      <c r="O243" s="106"/>
      <c r="P243" s="107"/>
      <c r="Q243" s="107"/>
    </row>
    <row r="244" spans="1:17" ht="14.4" x14ac:dyDescent="0.3">
      <c r="A244" s="100"/>
      <c r="B244" s="101"/>
      <c r="C244" s="102"/>
      <c r="D244" s="103"/>
      <c r="E244" s="107"/>
      <c r="F244" s="105"/>
      <c r="G244" s="113"/>
      <c r="H244" s="113"/>
      <c r="I244" s="109"/>
      <c r="J244" s="109"/>
      <c r="K244" s="105"/>
      <c r="L244" s="105"/>
      <c r="M244" s="105"/>
      <c r="N244" s="105"/>
      <c r="O244" s="106"/>
      <c r="P244" s="107"/>
      <c r="Q244" s="107"/>
    </row>
    <row r="245" spans="1:17" ht="14.4" x14ac:dyDescent="0.3">
      <c r="A245" s="100"/>
      <c r="B245" s="101"/>
      <c r="C245" s="102"/>
      <c r="D245" s="103"/>
      <c r="E245" s="107"/>
      <c r="F245" s="105"/>
      <c r="G245" s="113"/>
      <c r="H245" s="113"/>
      <c r="I245" s="109"/>
      <c r="J245" s="109"/>
      <c r="K245" s="105"/>
      <c r="L245" s="105"/>
      <c r="M245" s="105"/>
      <c r="N245" s="105"/>
      <c r="O245" s="106"/>
      <c r="P245" s="107"/>
      <c r="Q245" s="107"/>
    </row>
    <row r="246" spans="1:17" ht="14.4" x14ac:dyDescent="0.3">
      <c r="A246" s="100"/>
      <c r="B246" s="101"/>
      <c r="C246" s="102"/>
      <c r="D246" s="103"/>
      <c r="E246" s="107"/>
      <c r="F246" s="105"/>
      <c r="G246" s="113"/>
      <c r="H246" s="113"/>
      <c r="I246" s="109"/>
      <c r="J246" s="109"/>
      <c r="K246" s="105"/>
      <c r="L246" s="105"/>
      <c r="M246" s="105"/>
      <c r="N246" s="105"/>
      <c r="O246" s="106"/>
      <c r="P246" s="107"/>
      <c r="Q246" s="107"/>
    </row>
    <row r="247" spans="1:17" ht="14.4" x14ac:dyDescent="0.3">
      <c r="A247" s="100"/>
      <c r="B247" s="101"/>
      <c r="C247" s="102"/>
      <c r="D247" s="103"/>
      <c r="E247" s="107"/>
      <c r="F247" s="105"/>
      <c r="G247" s="113"/>
      <c r="H247" s="113"/>
      <c r="I247" s="109"/>
      <c r="J247" s="109"/>
      <c r="K247" s="105"/>
      <c r="L247" s="105"/>
      <c r="M247" s="105"/>
      <c r="N247" s="105"/>
      <c r="O247" s="106"/>
      <c r="P247" s="107"/>
      <c r="Q247" s="107"/>
    </row>
    <row r="248" spans="1:17" ht="14.4" x14ac:dyDescent="0.3">
      <c r="A248" s="100"/>
      <c r="B248" s="101"/>
      <c r="C248" s="102"/>
      <c r="D248" s="103"/>
      <c r="E248" s="107"/>
      <c r="F248" s="105"/>
      <c r="G248" s="113"/>
      <c r="H248" s="113"/>
      <c r="I248" s="109"/>
      <c r="J248" s="109"/>
      <c r="K248" s="105"/>
      <c r="L248" s="105"/>
      <c r="M248" s="105"/>
      <c r="N248" s="105"/>
      <c r="O248" s="106"/>
      <c r="P248" s="107"/>
      <c r="Q248" s="107"/>
    </row>
    <row r="249" spans="1:17" ht="14.4" x14ac:dyDescent="0.3">
      <c r="A249" s="100"/>
      <c r="B249" s="101"/>
      <c r="C249" s="102"/>
      <c r="D249" s="103"/>
      <c r="E249" s="107"/>
      <c r="F249" s="105"/>
      <c r="G249" s="113"/>
      <c r="H249" s="113"/>
      <c r="I249" s="109"/>
      <c r="J249" s="109"/>
      <c r="K249" s="105"/>
      <c r="L249" s="105"/>
      <c r="M249" s="105"/>
      <c r="N249" s="105"/>
      <c r="O249" s="106"/>
      <c r="P249" s="107"/>
      <c r="Q249" s="107"/>
    </row>
    <row r="250" spans="1:17" ht="14.4" x14ac:dyDescent="0.3">
      <c r="A250" s="100"/>
      <c r="B250" s="101"/>
      <c r="C250" s="102"/>
      <c r="D250" s="103"/>
      <c r="E250" s="107"/>
      <c r="F250" s="105"/>
      <c r="G250" s="113"/>
      <c r="H250" s="113"/>
      <c r="I250" s="109"/>
      <c r="J250" s="109"/>
      <c r="K250" s="105"/>
      <c r="L250" s="105"/>
      <c r="M250" s="105"/>
      <c r="N250" s="105"/>
      <c r="O250" s="106"/>
      <c r="P250" s="107"/>
      <c r="Q250" s="107"/>
    </row>
    <row r="251" spans="1:17" ht="14.4" x14ac:dyDescent="0.3">
      <c r="A251" s="100"/>
      <c r="B251" s="101"/>
      <c r="C251" s="102"/>
      <c r="D251" s="103"/>
      <c r="E251" s="107"/>
      <c r="F251" s="105"/>
      <c r="G251" s="113"/>
      <c r="H251" s="113"/>
      <c r="I251" s="109"/>
      <c r="J251" s="109"/>
      <c r="K251" s="105"/>
      <c r="L251" s="105"/>
      <c r="M251" s="105"/>
      <c r="N251" s="105"/>
      <c r="O251" s="106"/>
      <c r="P251" s="107"/>
      <c r="Q251" s="107"/>
    </row>
    <row r="252" spans="1:17" ht="14.4" x14ac:dyDescent="0.3">
      <c r="A252" s="100"/>
      <c r="B252" s="101"/>
      <c r="C252" s="102"/>
      <c r="D252" s="103"/>
      <c r="E252" s="107"/>
      <c r="F252" s="105"/>
      <c r="G252" s="113"/>
      <c r="H252" s="113"/>
      <c r="I252" s="109"/>
      <c r="J252" s="109"/>
      <c r="K252" s="105"/>
      <c r="L252" s="105"/>
      <c r="M252" s="105"/>
      <c r="N252" s="105"/>
      <c r="O252" s="106"/>
      <c r="P252" s="107"/>
      <c r="Q252" s="107"/>
    </row>
    <row r="253" spans="1:17" ht="14.4" x14ac:dyDescent="0.3">
      <c r="A253" s="100"/>
      <c r="B253" s="101"/>
      <c r="C253" s="102"/>
      <c r="D253" s="103"/>
      <c r="E253" s="107"/>
      <c r="F253" s="105"/>
      <c r="G253" s="113"/>
      <c r="H253" s="113"/>
      <c r="I253" s="109"/>
      <c r="J253" s="109"/>
      <c r="K253" s="105"/>
      <c r="L253" s="105"/>
      <c r="M253" s="105"/>
      <c r="N253" s="105"/>
      <c r="O253" s="106"/>
      <c r="P253" s="107"/>
      <c r="Q253" s="107"/>
    </row>
    <row r="254" spans="1:17" ht="14.4" x14ac:dyDescent="0.3">
      <c r="A254" s="100"/>
      <c r="B254" s="101"/>
      <c r="C254" s="102"/>
      <c r="D254" s="103"/>
      <c r="E254" s="107"/>
      <c r="F254" s="105"/>
      <c r="G254" s="113"/>
      <c r="H254" s="113"/>
      <c r="I254" s="109"/>
      <c r="J254" s="109"/>
      <c r="K254" s="105"/>
      <c r="L254" s="105"/>
      <c r="M254" s="105"/>
      <c r="N254" s="105"/>
      <c r="O254" s="106"/>
      <c r="P254" s="107"/>
      <c r="Q254" s="107"/>
    </row>
    <row r="255" spans="1:17" ht="14.4" x14ac:dyDescent="0.3">
      <c r="A255" s="100"/>
      <c r="B255" s="101"/>
      <c r="C255" s="102"/>
      <c r="D255" s="103"/>
      <c r="E255" s="107"/>
      <c r="F255" s="105"/>
      <c r="G255" s="113"/>
      <c r="H255" s="113"/>
      <c r="I255" s="109"/>
      <c r="J255" s="109"/>
      <c r="K255" s="105"/>
      <c r="L255" s="105"/>
      <c r="M255" s="105"/>
      <c r="N255" s="105"/>
      <c r="O255" s="106"/>
      <c r="P255" s="107"/>
      <c r="Q255" s="107"/>
    </row>
    <row r="256" spans="1:17" ht="14.4" x14ac:dyDescent="0.3">
      <c r="A256" s="100"/>
      <c r="B256" s="101"/>
      <c r="C256" s="102"/>
      <c r="D256" s="103"/>
      <c r="E256" s="107"/>
      <c r="F256" s="105"/>
      <c r="G256" s="113"/>
      <c r="H256" s="113"/>
      <c r="I256" s="109"/>
      <c r="J256" s="109"/>
      <c r="K256" s="105"/>
      <c r="L256" s="105"/>
      <c r="M256" s="105"/>
      <c r="N256" s="105"/>
      <c r="O256" s="106"/>
      <c r="P256" s="107"/>
      <c r="Q256" s="107"/>
    </row>
    <row r="257" spans="1:17" ht="14.4" x14ac:dyDescent="0.3">
      <c r="A257" s="100"/>
      <c r="B257" s="101"/>
      <c r="C257" s="102"/>
      <c r="D257" s="103"/>
      <c r="E257" s="107"/>
      <c r="F257" s="105"/>
      <c r="G257" s="113"/>
      <c r="H257" s="113"/>
      <c r="I257" s="109"/>
      <c r="J257" s="109"/>
      <c r="K257" s="105"/>
      <c r="L257" s="105"/>
      <c r="M257" s="105"/>
      <c r="N257" s="105"/>
      <c r="O257" s="106"/>
      <c r="P257" s="107"/>
      <c r="Q257" s="107"/>
    </row>
    <row r="258" spans="1:17" ht="14.4" x14ac:dyDescent="0.3">
      <c r="A258" s="100"/>
      <c r="B258" s="101"/>
      <c r="C258" s="102"/>
      <c r="D258" s="103"/>
      <c r="E258" s="107"/>
      <c r="F258" s="105"/>
      <c r="G258" s="113"/>
      <c r="H258" s="113"/>
      <c r="I258" s="109"/>
      <c r="J258" s="109"/>
      <c r="K258" s="105"/>
      <c r="L258" s="105"/>
      <c r="M258" s="105"/>
      <c r="N258" s="105"/>
      <c r="O258" s="106"/>
      <c r="P258" s="107"/>
      <c r="Q258" s="107"/>
    </row>
    <row r="259" spans="1:17" ht="14.4" x14ac:dyDescent="0.3">
      <c r="A259" s="100"/>
      <c r="B259" s="101"/>
      <c r="C259" s="102"/>
      <c r="D259" s="103"/>
      <c r="E259" s="107"/>
      <c r="F259" s="105"/>
      <c r="G259" s="113"/>
      <c r="H259" s="113"/>
      <c r="I259" s="109"/>
      <c r="J259" s="109"/>
      <c r="K259" s="105"/>
      <c r="L259" s="105"/>
      <c r="M259" s="105"/>
      <c r="N259" s="105"/>
      <c r="O259" s="106"/>
      <c r="P259" s="107"/>
      <c r="Q259" s="107"/>
    </row>
    <row r="260" spans="1:17" ht="14.4" x14ac:dyDescent="0.3">
      <c r="A260" s="100"/>
      <c r="B260" s="101"/>
      <c r="C260" s="102"/>
      <c r="D260" s="103"/>
      <c r="E260" s="107"/>
      <c r="F260" s="105"/>
      <c r="G260" s="113"/>
      <c r="H260" s="113"/>
      <c r="I260" s="109"/>
      <c r="J260" s="109"/>
      <c r="K260" s="105"/>
      <c r="L260" s="105"/>
      <c r="M260" s="105"/>
      <c r="N260" s="105"/>
      <c r="O260" s="106"/>
      <c r="P260" s="107"/>
      <c r="Q260" s="107"/>
    </row>
    <row r="261" spans="1:17" ht="14.4" x14ac:dyDescent="0.3">
      <c r="A261" s="100"/>
      <c r="B261" s="101"/>
      <c r="C261" s="102"/>
      <c r="D261" s="103"/>
      <c r="E261" s="107"/>
      <c r="F261" s="105"/>
      <c r="G261" s="113"/>
      <c r="H261" s="113"/>
      <c r="I261" s="109"/>
      <c r="J261" s="109"/>
      <c r="K261" s="105"/>
      <c r="L261" s="105"/>
      <c r="M261" s="105"/>
      <c r="N261" s="105"/>
      <c r="O261" s="106"/>
      <c r="P261" s="107"/>
      <c r="Q261" s="107"/>
    </row>
    <row r="262" spans="1:17" ht="14.4" x14ac:dyDescent="0.3">
      <c r="A262" s="100"/>
      <c r="B262" s="101"/>
      <c r="C262" s="102"/>
      <c r="D262" s="103"/>
      <c r="E262" s="107"/>
      <c r="F262" s="105"/>
      <c r="G262" s="113"/>
      <c r="H262" s="113"/>
      <c r="I262" s="109"/>
      <c r="J262" s="109"/>
      <c r="K262" s="105"/>
      <c r="L262" s="105"/>
      <c r="M262" s="105"/>
      <c r="N262" s="105"/>
      <c r="O262" s="106"/>
      <c r="P262" s="107"/>
      <c r="Q262" s="107"/>
    </row>
    <row r="263" spans="1:17" ht="14.4" x14ac:dyDescent="0.3">
      <c r="A263" s="100"/>
      <c r="B263" s="101"/>
      <c r="C263" s="102"/>
      <c r="D263" s="103"/>
      <c r="E263" s="107"/>
      <c r="F263" s="105"/>
      <c r="G263" s="113"/>
      <c r="H263" s="113"/>
      <c r="I263" s="109"/>
      <c r="J263" s="109"/>
      <c r="K263" s="105"/>
      <c r="L263" s="105"/>
      <c r="M263" s="105"/>
      <c r="N263" s="105"/>
      <c r="O263" s="106"/>
      <c r="P263" s="107"/>
      <c r="Q263" s="107"/>
    </row>
    <row r="264" spans="1:17" ht="14.4" x14ac:dyDescent="0.3">
      <c r="A264" s="100"/>
      <c r="B264" s="101"/>
      <c r="C264" s="102"/>
      <c r="D264" s="103"/>
      <c r="E264" s="107"/>
      <c r="F264" s="105"/>
      <c r="G264" s="113"/>
      <c r="H264" s="113"/>
      <c r="I264" s="109"/>
      <c r="J264" s="109"/>
      <c r="K264" s="105"/>
      <c r="L264" s="105"/>
      <c r="M264" s="105"/>
      <c r="N264" s="105"/>
      <c r="O264" s="106"/>
      <c r="P264" s="107"/>
      <c r="Q264" s="107"/>
    </row>
    <row r="265" spans="1:17" ht="14.4" x14ac:dyDescent="0.3">
      <c r="A265" s="100"/>
      <c r="B265" s="101"/>
      <c r="C265" s="102"/>
      <c r="D265" s="103"/>
      <c r="E265" s="107"/>
      <c r="F265" s="105"/>
      <c r="G265" s="113"/>
      <c r="H265" s="113"/>
      <c r="I265" s="109"/>
      <c r="J265" s="109"/>
      <c r="K265" s="105"/>
      <c r="L265" s="105"/>
      <c r="M265" s="105"/>
      <c r="N265" s="105"/>
      <c r="O265" s="106"/>
      <c r="P265" s="107"/>
      <c r="Q265" s="107"/>
    </row>
    <row r="266" spans="1:17" ht="14.4" x14ac:dyDescent="0.3">
      <c r="A266" s="100"/>
      <c r="B266" s="101"/>
      <c r="C266" s="102"/>
      <c r="D266" s="103"/>
      <c r="E266" s="107"/>
      <c r="F266" s="105"/>
      <c r="G266" s="113"/>
      <c r="H266" s="113"/>
      <c r="I266" s="109"/>
      <c r="J266" s="109"/>
      <c r="K266" s="105"/>
      <c r="L266" s="105"/>
      <c r="M266" s="105"/>
      <c r="N266" s="105"/>
      <c r="O266" s="106"/>
      <c r="P266" s="107"/>
      <c r="Q266" s="107"/>
    </row>
    <row r="267" spans="1:17" ht="14.4" x14ac:dyDescent="0.3">
      <c r="A267" s="100"/>
      <c r="B267" s="101"/>
      <c r="C267" s="102"/>
      <c r="D267" s="103"/>
      <c r="E267" s="107"/>
      <c r="F267" s="105"/>
      <c r="G267" s="113"/>
      <c r="H267" s="113"/>
      <c r="I267" s="109"/>
      <c r="J267" s="109"/>
      <c r="K267" s="105"/>
      <c r="L267" s="105"/>
      <c r="M267" s="105"/>
      <c r="N267" s="105"/>
      <c r="O267" s="106"/>
      <c r="P267" s="107"/>
      <c r="Q267" s="107"/>
    </row>
    <row r="268" spans="1:17" ht="14.4" x14ac:dyDescent="0.3">
      <c r="A268" s="100"/>
      <c r="B268" s="101"/>
      <c r="C268" s="102"/>
      <c r="D268" s="103"/>
      <c r="E268" s="107"/>
      <c r="F268" s="105"/>
      <c r="G268" s="113"/>
      <c r="H268" s="113"/>
      <c r="I268" s="109"/>
      <c r="J268" s="109"/>
      <c r="K268" s="105"/>
      <c r="L268" s="105"/>
      <c r="M268" s="105"/>
      <c r="N268" s="105"/>
      <c r="O268" s="106"/>
      <c r="P268" s="107"/>
      <c r="Q268" s="107"/>
    </row>
    <row r="269" spans="1:17" ht="14.4" x14ac:dyDescent="0.3">
      <c r="A269" s="100"/>
      <c r="B269" s="101"/>
      <c r="C269" s="102"/>
      <c r="D269" s="103"/>
      <c r="E269" s="107"/>
      <c r="F269" s="105"/>
      <c r="G269" s="113"/>
      <c r="H269" s="113"/>
      <c r="I269" s="109"/>
      <c r="J269" s="109"/>
      <c r="K269" s="105"/>
      <c r="L269" s="105"/>
      <c r="M269" s="105"/>
      <c r="N269" s="105"/>
      <c r="O269" s="106"/>
      <c r="P269" s="107"/>
      <c r="Q269" s="107"/>
    </row>
    <row r="270" spans="1:17" ht="14.4" x14ac:dyDescent="0.3">
      <c r="A270" s="100"/>
      <c r="B270" s="101"/>
      <c r="C270" s="102"/>
      <c r="D270" s="103"/>
      <c r="E270" s="107"/>
      <c r="F270" s="105"/>
      <c r="G270" s="113"/>
      <c r="H270" s="113"/>
      <c r="I270" s="109"/>
      <c r="J270" s="109"/>
      <c r="K270" s="105"/>
      <c r="L270" s="105"/>
      <c r="M270" s="105"/>
      <c r="N270" s="105"/>
      <c r="O270" s="106"/>
      <c r="P270" s="107"/>
      <c r="Q270" s="107"/>
    </row>
    <row r="271" spans="1:17" ht="14.4" x14ac:dyDescent="0.3">
      <c r="A271" s="100"/>
      <c r="B271" s="101"/>
      <c r="C271" s="102"/>
      <c r="D271" s="103"/>
      <c r="E271" s="107"/>
      <c r="F271" s="105"/>
      <c r="G271" s="113"/>
      <c r="H271" s="113"/>
      <c r="I271" s="109"/>
      <c r="J271" s="109"/>
      <c r="K271" s="105"/>
      <c r="L271" s="105"/>
      <c r="M271" s="105"/>
      <c r="N271" s="105"/>
      <c r="O271" s="106"/>
      <c r="P271" s="107"/>
      <c r="Q271" s="107"/>
    </row>
    <row r="272" spans="1:17" ht="14.4" x14ac:dyDescent="0.3">
      <c r="A272" s="100"/>
      <c r="B272" s="101"/>
      <c r="C272" s="102"/>
      <c r="D272" s="103"/>
      <c r="E272" s="107"/>
      <c r="F272" s="105"/>
      <c r="G272" s="113"/>
      <c r="H272" s="113"/>
      <c r="I272" s="109"/>
      <c r="J272" s="109"/>
      <c r="K272" s="105"/>
      <c r="L272" s="105"/>
      <c r="M272" s="105"/>
      <c r="N272" s="105"/>
      <c r="O272" s="106"/>
      <c r="P272" s="107"/>
      <c r="Q272" s="107"/>
    </row>
    <row r="273" spans="1:17" ht="14.4" x14ac:dyDescent="0.3">
      <c r="A273" s="100"/>
      <c r="B273" s="101"/>
      <c r="C273" s="102"/>
      <c r="D273" s="103"/>
      <c r="E273" s="107"/>
      <c r="F273" s="105"/>
      <c r="G273" s="113"/>
      <c r="H273" s="113"/>
      <c r="I273" s="109"/>
      <c r="J273" s="109"/>
      <c r="K273" s="105"/>
      <c r="L273" s="105"/>
      <c r="M273" s="105"/>
      <c r="N273" s="105"/>
      <c r="O273" s="106"/>
      <c r="P273" s="107"/>
      <c r="Q273" s="107"/>
    </row>
    <row r="274" spans="1:17" ht="14.4" x14ac:dyDescent="0.3">
      <c r="A274" s="100"/>
      <c r="B274" s="101"/>
      <c r="C274" s="102"/>
      <c r="D274" s="103"/>
      <c r="E274" s="107"/>
      <c r="F274" s="105"/>
      <c r="G274" s="113"/>
      <c r="H274" s="113"/>
      <c r="I274" s="109"/>
      <c r="J274" s="109"/>
      <c r="K274" s="105"/>
      <c r="L274" s="105"/>
      <c r="M274" s="105"/>
      <c r="N274" s="105"/>
      <c r="O274" s="106"/>
      <c r="P274" s="107"/>
      <c r="Q274" s="107"/>
    </row>
    <row r="275" spans="1:17" ht="14.4" x14ac:dyDescent="0.3">
      <c r="A275" s="100"/>
      <c r="B275" s="101"/>
      <c r="C275" s="102"/>
      <c r="D275" s="103"/>
      <c r="E275" s="107"/>
      <c r="F275" s="105"/>
      <c r="G275" s="113"/>
      <c r="H275" s="113"/>
      <c r="I275" s="109"/>
      <c r="J275" s="109"/>
      <c r="K275" s="105"/>
      <c r="L275" s="105"/>
      <c r="M275" s="105"/>
      <c r="N275" s="105"/>
      <c r="O275" s="106"/>
      <c r="P275" s="107"/>
      <c r="Q275" s="107"/>
    </row>
    <row r="276" spans="1:17" ht="14.4" x14ac:dyDescent="0.3">
      <c r="A276" s="100"/>
      <c r="B276" s="101"/>
      <c r="C276" s="102"/>
      <c r="D276" s="103"/>
      <c r="E276" s="107"/>
      <c r="F276" s="105"/>
      <c r="G276" s="113"/>
      <c r="H276" s="113"/>
      <c r="I276" s="109"/>
      <c r="J276" s="109"/>
      <c r="K276" s="105"/>
      <c r="L276" s="105"/>
      <c r="M276" s="105"/>
      <c r="N276" s="105"/>
      <c r="O276" s="106"/>
      <c r="P276" s="107"/>
      <c r="Q276" s="107"/>
    </row>
    <row r="277" spans="1:17" ht="14.4" x14ac:dyDescent="0.3">
      <c r="A277" s="100"/>
      <c r="B277" s="101"/>
      <c r="C277" s="102"/>
      <c r="D277" s="103"/>
      <c r="E277" s="107"/>
      <c r="F277" s="105"/>
      <c r="G277" s="113"/>
      <c r="H277" s="113"/>
      <c r="I277" s="109"/>
      <c r="J277" s="109"/>
      <c r="K277" s="105"/>
      <c r="L277" s="105"/>
      <c r="M277" s="105"/>
      <c r="N277" s="105"/>
      <c r="O277" s="106"/>
      <c r="P277" s="107"/>
      <c r="Q277" s="107"/>
    </row>
    <row r="278" spans="1:17" ht="14.4" x14ac:dyDescent="0.3">
      <c r="A278" s="100"/>
      <c r="B278" s="101"/>
      <c r="C278" s="102"/>
      <c r="D278" s="103"/>
      <c r="E278" s="107"/>
      <c r="F278" s="105"/>
      <c r="G278" s="113"/>
      <c r="H278" s="113"/>
      <c r="I278" s="109"/>
      <c r="J278" s="109"/>
      <c r="K278" s="105"/>
      <c r="L278" s="105"/>
      <c r="M278" s="105"/>
      <c r="N278" s="105"/>
      <c r="O278" s="106"/>
      <c r="P278" s="107"/>
      <c r="Q278" s="107"/>
    </row>
    <row r="279" spans="1:17" ht="14.4" x14ac:dyDescent="0.3">
      <c r="A279" s="100"/>
      <c r="B279" s="101"/>
      <c r="C279" s="102"/>
      <c r="D279" s="103"/>
      <c r="E279" s="107"/>
      <c r="F279" s="105"/>
      <c r="G279" s="113"/>
      <c r="H279" s="113"/>
      <c r="I279" s="109"/>
      <c r="J279" s="109"/>
      <c r="K279" s="105"/>
      <c r="L279" s="105"/>
      <c r="M279" s="105"/>
      <c r="N279" s="105"/>
      <c r="O279" s="106"/>
      <c r="P279" s="107"/>
      <c r="Q279" s="107"/>
    </row>
    <row r="280" spans="1:17" ht="14.4" x14ac:dyDescent="0.3">
      <c r="A280" s="100"/>
      <c r="B280" s="101"/>
      <c r="C280" s="102"/>
      <c r="D280" s="103"/>
      <c r="E280" s="107"/>
      <c r="F280" s="105"/>
      <c r="G280" s="113"/>
      <c r="H280" s="113"/>
      <c r="I280" s="109"/>
      <c r="J280" s="109"/>
      <c r="K280" s="105"/>
      <c r="L280" s="105"/>
      <c r="M280" s="105"/>
      <c r="N280" s="105"/>
      <c r="O280" s="106"/>
      <c r="P280" s="107"/>
      <c r="Q280" s="107"/>
    </row>
    <row r="281" spans="1:17" ht="14.4" x14ac:dyDescent="0.3">
      <c r="A281" s="100"/>
      <c r="B281" s="101"/>
      <c r="C281" s="102"/>
      <c r="D281" s="103"/>
      <c r="E281" s="107"/>
      <c r="F281" s="105"/>
      <c r="G281" s="113"/>
      <c r="H281" s="113"/>
      <c r="I281" s="109"/>
      <c r="J281" s="109"/>
      <c r="K281" s="105"/>
      <c r="L281" s="105"/>
      <c r="M281" s="105"/>
      <c r="N281" s="105"/>
      <c r="O281" s="106"/>
      <c r="P281" s="107"/>
      <c r="Q281" s="107"/>
    </row>
    <row r="282" spans="1:17" ht="14.4" x14ac:dyDescent="0.3">
      <c r="A282" s="100"/>
      <c r="B282" s="101"/>
      <c r="C282" s="102"/>
      <c r="D282" s="103"/>
      <c r="E282" s="107"/>
      <c r="F282" s="105"/>
      <c r="G282" s="113"/>
      <c r="H282" s="113"/>
      <c r="I282" s="109"/>
      <c r="J282" s="109"/>
      <c r="K282" s="105"/>
      <c r="L282" s="105"/>
      <c r="M282" s="105"/>
      <c r="N282" s="105"/>
      <c r="O282" s="106"/>
      <c r="P282" s="107"/>
      <c r="Q282" s="107"/>
    </row>
    <row r="283" spans="1:17" ht="14.4" x14ac:dyDescent="0.3">
      <c r="A283" s="100"/>
      <c r="B283" s="101"/>
      <c r="C283" s="102"/>
      <c r="D283" s="103"/>
      <c r="E283" s="107"/>
      <c r="F283" s="105"/>
      <c r="G283" s="113"/>
      <c r="H283" s="113"/>
      <c r="I283" s="109"/>
      <c r="J283" s="109"/>
      <c r="K283" s="105"/>
      <c r="L283" s="105"/>
      <c r="M283" s="105"/>
      <c r="N283" s="105"/>
      <c r="O283" s="106"/>
      <c r="P283" s="107"/>
      <c r="Q283" s="107"/>
    </row>
    <row r="284" spans="1:17" ht="14.4" x14ac:dyDescent="0.3">
      <c r="A284" s="100"/>
      <c r="B284" s="101"/>
      <c r="C284" s="102"/>
      <c r="D284" s="103"/>
      <c r="E284" s="107"/>
      <c r="F284" s="105"/>
      <c r="G284" s="113"/>
      <c r="H284" s="113"/>
      <c r="I284" s="109"/>
      <c r="J284" s="109"/>
      <c r="K284" s="105"/>
      <c r="L284" s="105"/>
      <c r="M284" s="105"/>
      <c r="N284" s="105"/>
      <c r="O284" s="106"/>
      <c r="P284" s="107"/>
      <c r="Q284" s="107"/>
    </row>
    <row r="285" spans="1:17" ht="14.4" x14ac:dyDescent="0.3">
      <c r="A285" s="100"/>
      <c r="B285" s="101"/>
      <c r="C285" s="102"/>
      <c r="D285" s="103"/>
      <c r="E285" s="107"/>
      <c r="F285" s="105"/>
      <c r="G285" s="113"/>
      <c r="H285" s="113"/>
      <c r="I285" s="109"/>
      <c r="J285" s="109"/>
      <c r="K285" s="105"/>
      <c r="L285" s="105"/>
      <c r="M285" s="105"/>
      <c r="N285" s="105"/>
      <c r="O285" s="106"/>
      <c r="P285" s="107"/>
      <c r="Q285" s="107"/>
    </row>
    <row r="286" spans="1:17" ht="14.4" x14ac:dyDescent="0.3">
      <c r="A286" s="100"/>
      <c r="B286" s="101"/>
      <c r="C286" s="102"/>
      <c r="D286" s="103"/>
      <c r="E286" s="107"/>
      <c r="F286" s="105"/>
      <c r="G286" s="113"/>
      <c r="H286" s="113"/>
      <c r="I286" s="109"/>
      <c r="J286" s="109"/>
      <c r="K286" s="105"/>
      <c r="L286" s="105"/>
      <c r="M286" s="105"/>
      <c r="N286" s="105"/>
      <c r="O286" s="106"/>
      <c r="P286" s="107"/>
      <c r="Q286" s="107"/>
    </row>
    <row r="287" spans="1:17" ht="14.4" x14ac:dyDescent="0.3">
      <c r="A287" s="100"/>
      <c r="B287" s="101"/>
      <c r="C287" s="102"/>
      <c r="D287" s="103"/>
      <c r="E287" s="107"/>
      <c r="F287" s="105"/>
      <c r="G287" s="113"/>
      <c r="H287" s="113"/>
      <c r="I287" s="109"/>
      <c r="J287" s="109"/>
      <c r="K287" s="105"/>
      <c r="L287" s="105"/>
      <c r="M287" s="105"/>
      <c r="N287" s="105"/>
      <c r="O287" s="106"/>
      <c r="P287" s="107"/>
      <c r="Q287" s="107"/>
    </row>
    <row r="288" spans="1:17" ht="14.4" x14ac:dyDescent="0.3">
      <c r="A288" s="100"/>
      <c r="B288" s="101"/>
      <c r="C288" s="102"/>
      <c r="D288" s="103"/>
      <c r="E288" s="107"/>
      <c r="F288" s="105"/>
      <c r="G288" s="113"/>
      <c r="H288" s="113"/>
      <c r="I288" s="109"/>
      <c r="J288" s="109"/>
      <c r="K288" s="105"/>
      <c r="L288" s="105"/>
      <c r="M288" s="105"/>
      <c r="N288" s="105"/>
      <c r="O288" s="106"/>
      <c r="P288" s="107"/>
      <c r="Q288" s="107"/>
    </row>
    <row r="289" spans="1:17" ht="14.4" x14ac:dyDescent="0.3">
      <c r="A289" s="100"/>
      <c r="B289" s="101"/>
      <c r="C289" s="102"/>
      <c r="D289" s="103"/>
      <c r="E289" s="107"/>
      <c r="F289" s="105"/>
      <c r="G289" s="113"/>
      <c r="H289" s="113"/>
      <c r="I289" s="109"/>
      <c r="J289" s="109"/>
      <c r="K289" s="105"/>
      <c r="L289" s="105"/>
      <c r="M289" s="105"/>
      <c r="N289" s="105"/>
      <c r="O289" s="106"/>
      <c r="P289" s="107"/>
      <c r="Q289" s="107"/>
    </row>
    <row r="290" spans="1:17" ht="14.4" x14ac:dyDescent="0.3">
      <c r="A290" s="100"/>
      <c r="B290" s="101"/>
      <c r="C290" s="102"/>
      <c r="D290" s="103"/>
      <c r="E290" s="107"/>
      <c r="F290" s="105"/>
      <c r="G290" s="113"/>
      <c r="H290" s="113"/>
      <c r="I290" s="109"/>
      <c r="J290" s="109"/>
      <c r="K290" s="105"/>
      <c r="L290" s="105"/>
      <c r="M290" s="105"/>
      <c r="N290" s="105"/>
      <c r="O290" s="106"/>
      <c r="P290" s="107"/>
      <c r="Q290" s="107"/>
    </row>
    <row r="291" spans="1:17" ht="14.4" x14ac:dyDescent="0.3">
      <c r="A291" s="100"/>
      <c r="B291" s="101"/>
      <c r="C291" s="102"/>
      <c r="D291" s="103"/>
      <c r="E291" s="107"/>
      <c r="F291" s="105"/>
      <c r="G291" s="113"/>
      <c r="H291" s="113"/>
      <c r="I291" s="109"/>
      <c r="J291" s="109"/>
      <c r="K291" s="105"/>
      <c r="L291" s="105"/>
      <c r="M291" s="105"/>
      <c r="N291" s="105"/>
      <c r="O291" s="106"/>
      <c r="P291" s="107"/>
      <c r="Q291" s="107"/>
    </row>
    <row r="292" spans="1:17" ht="14.4" x14ac:dyDescent="0.3">
      <c r="A292" s="100"/>
      <c r="B292" s="101"/>
      <c r="C292" s="102"/>
      <c r="D292" s="103"/>
      <c r="E292" s="107"/>
      <c r="F292" s="105"/>
      <c r="G292" s="113"/>
      <c r="H292" s="113"/>
      <c r="I292" s="109"/>
      <c r="J292" s="109"/>
      <c r="K292" s="105"/>
      <c r="L292" s="105"/>
      <c r="M292" s="105"/>
      <c r="N292" s="105"/>
      <c r="O292" s="106"/>
      <c r="P292" s="107"/>
      <c r="Q292" s="107"/>
    </row>
    <row r="293" spans="1:17" ht="14.4" x14ac:dyDescent="0.3">
      <c r="A293" s="100"/>
      <c r="B293" s="101"/>
      <c r="C293" s="102"/>
      <c r="D293" s="103"/>
      <c r="E293" s="107"/>
      <c r="F293" s="105"/>
      <c r="G293" s="113"/>
      <c r="H293" s="113"/>
      <c r="I293" s="109"/>
      <c r="J293" s="109"/>
      <c r="K293" s="105"/>
      <c r="L293" s="105"/>
      <c r="M293" s="105"/>
      <c r="N293" s="105"/>
      <c r="O293" s="106"/>
      <c r="P293" s="107"/>
      <c r="Q293" s="107"/>
    </row>
    <row r="294" spans="1:17" ht="14.4" x14ac:dyDescent="0.3">
      <c r="A294" s="100"/>
      <c r="B294" s="101"/>
      <c r="C294" s="102"/>
      <c r="D294" s="103"/>
      <c r="E294" s="107"/>
      <c r="F294" s="105"/>
      <c r="G294" s="113"/>
      <c r="H294" s="113"/>
      <c r="I294" s="109"/>
      <c r="J294" s="109"/>
      <c r="K294" s="105"/>
      <c r="L294" s="105"/>
      <c r="M294" s="105"/>
      <c r="N294" s="105"/>
      <c r="O294" s="106"/>
      <c r="P294" s="107"/>
      <c r="Q294" s="107"/>
    </row>
    <row r="295" spans="1:17" ht="14.4" x14ac:dyDescent="0.3">
      <c r="A295" s="100"/>
      <c r="B295" s="101"/>
      <c r="C295" s="102"/>
      <c r="D295" s="103"/>
      <c r="E295" s="107"/>
      <c r="F295" s="105"/>
      <c r="G295" s="113"/>
      <c r="H295" s="113"/>
      <c r="I295" s="109"/>
      <c r="J295" s="109"/>
      <c r="K295" s="105"/>
      <c r="L295" s="105"/>
      <c r="M295" s="105"/>
      <c r="N295" s="105"/>
      <c r="O295" s="106"/>
      <c r="P295" s="107"/>
      <c r="Q295" s="107"/>
    </row>
    <row r="296" spans="1:17" ht="14.4" x14ac:dyDescent="0.3">
      <c r="A296" s="100"/>
      <c r="B296" s="101"/>
      <c r="C296" s="102"/>
      <c r="D296" s="103"/>
      <c r="E296" s="107"/>
      <c r="F296" s="105"/>
      <c r="G296" s="113"/>
      <c r="H296" s="113"/>
      <c r="I296" s="109"/>
      <c r="J296" s="109"/>
      <c r="K296" s="105"/>
      <c r="L296" s="105"/>
      <c r="M296" s="105"/>
      <c r="N296" s="105"/>
      <c r="O296" s="106"/>
      <c r="P296" s="107"/>
      <c r="Q296" s="107"/>
    </row>
    <row r="297" spans="1:17" ht="14.4" x14ac:dyDescent="0.3">
      <c r="A297" s="100"/>
      <c r="B297" s="101"/>
      <c r="C297" s="102"/>
      <c r="D297" s="103"/>
      <c r="E297" s="107"/>
      <c r="F297" s="105"/>
      <c r="G297" s="113"/>
      <c r="H297" s="113"/>
      <c r="I297" s="109"/>
      <c r="J297" s="109"/>
      <c r="K297" s="105"/>
      <c r="L297" s="105"/>
      <c r="M297" s="105"/>
      <c r="N297" s="105"/>
      <c r="O297" s="106"/>
      <c r="P297" s="107"/>
      <c r="Q297" s="107"/>
    </row>
    <row r="298" spans="1:17" ht="14.4" x14ac:dyDescent="0.3">
      <c r="A298" s="100"/>
      <c r="B298" s="101"/>
      <c r="C298" s="102"/>
      <c r="D298" s="103"/>
      <c r="E298" s="107"/>
      <c r="F298" s="105"/>
      <c r="G298" s="113"/>
      <c r="H298" s="113"/>
      <c r="I298" s="109"/>
      <c r="J298" s="109"/>
      <c r="K298" s="105"/>
      <c r="L298" s="105"/>
      <c r="M298" s="105"/>
      <c r="N298" s="105"/>
      <c r="O298" s="106"/>
      <c r="P298" s="107"/>
      <c r="Q298" s="107"/>
    </row>
    <row r="299" spans="1:17" ht="14.4" x14ac:dyDescent="0.3">
      <c r="A299" s="100"/>
      <c r="B299" s="101"/>
      <c r="C299" s="102"/>
      <c r="D299" s="103"/>
      <c r="E299" s="107"/>
      <c r="F299" s="105"/>
      <c r="G299" s="113"/>
      <c r="H299" s="113"/>
      <c r="I299" s="109"/>
      <c r="J299" s="109"/>
      <c r="K299" s="105"/>
      <c r="L299" s="105"/>
      <c r="M299" s="105"/>
      <c r="N299" s="105"/>
      <c r="O299" s="106"/>
      <c r="P299" s="107"/>
      <c r="Q299" s="107"/>
    </row>
    <row r="300" spans="1:17" ht="14.4" x14ac:dyDescent="0.3">
      <c r="A300" s="100"/>
      <c r="B300" s="101"/>
      <c r="C300" s="102"/>
      <c r="D300" s="103"/>
      <c r="E300" s="107"/>
      <c r="F300" s="105"/>
      <c r="G300" s="113"/>
      <c r="H300" s="113"/>
      <c r="I300" s="109"/>
      <c r="J300" s="109"/>
      <c r="K300" s="105"/>
      <c r="L300" s="105"/>
      <c r="M300" s="105"/>
      <c r="N300" s="105"/>
      <c r="O300" s="106"/>
      <c r="P300" s="107"/>
      <c r="Q300" s="107"/>
    </row>
    <row r="301" spans="1:17" ht="14.4" x14ac:dyDescent="0.3">
      <c r="A301" s="100"/>
      <c r="B301" s="101"/>
      <c r="C301" s="102"/>
      <c r="D301" s="103"/>
      <c r="E301" s="107"/>
      <c r="F301" s="105"/>
      <c r="G301" s="113"/>
      <c r="H301" s="113"/>
      <c r="I301" s="109"/>
      <c r="J301" s="109"/>
      <c r="K301" s="105"/>
      <c r="L301" s="105"/>
      <c r="M301" s="105"/>
      <c r="N301" s="105"/>
      <c r="O301" s="106"/>
      <c r="P301" s="107"/>
      <c r="Q301" s="107"/>
    </row>
    <row r="302" spans="1:17" ht="14.4" x14ac:dyDescent="0.3">
      <c r="A302" s="100"/>
      <c r="B302" s="101"/>
      <c r="C302" s="102"/>
      <c r="D302" s="103"/>
      <c r="E302" s="107"/>
      <c r="F302" s="105"/>
      <c r="G302" s="113"/>
      <c r="H302" s="113"/>
      <c r="I302" s="109"/>
      <c r="J302" s="109"/>
      <c r="K302" s="105"/>
      <c r="L302" s="105"/>
      <c r="M302" s="105"/>
      <c r="N302" s="105"/>
      <c r="O302" s="106"/>
      <c r="P302" s="107"/>
      <c r="Q302" s="107"/>
    </row>
    <row r="303" spans="1:17" ht="14.4" x14ac:dyDescent="0.3">
      <c r="A303" s="100"/>
      <c r="B303" s="101"/>
      <c r="C303" s="102"/>
      <c r="D303" s="103"/>
      <c r="E303" s="107"/>
      <c r="F303" s="105"/>
      <c r="G303" s="113"/>
      <c r="H303" s="113"/>
      <c r="I303" s="109"/>
      <c r="J303" s="109"/>
      <c r="K303" s="105"/>
      <c r="L303" s="105"/>
      <c r="M303" s="105"/>
      <c r="N303" s="105"/>
      <c r="O303" s="106"/>
      <c r="P303" s="107"/>
      <c r="Q303" s="107"/>
    </row>
    <row r="304" spans="1:17" ht="14.4" x14ac:dyDescent="0.3">
      <c r="A304" s="100"/>
      <c r="B304" s="101"/>
      <c r="C304" s="102"/>
      <c r="D304" s="103"/>
      <c r="E304" s="107"/>
      <c r="F304" s="105"/>
      <c r="G304" s="113"/>
      <c r="H304" s="113"/>
      <c r="I304" s="109"/>
      <c r="J304" s="109"/>
      <c r="K304" s="105"/>
      <c r="L304" s="105"/>
      <c r="M304" s="105"/>
      <c r="N304" s="105"/>
      <c r="O304" s="106"/>
      <c r="P304" s="107"/>
      <c r="Q304" s="107"/>
    </row>
    <row r="305" spans="1:17" ht="14.4" x14ac:dyDescent="0.3">
      <c r="A305" s="100"/>
      <c r="B305" s="101"/>
      <c r="C305" s="102"/>
      <c r="D305" s="103"/>
      <c r="E305" s="107"/>
      <c r="F305" s="105"/>
      <c r="G305" s="113"/>
      <c r="H305" s="113"/>
      <c r="I305" s="109"/>
      <c r="J305" s="109"/>
      <c r="K305" s="105"/>
      <c r="L305" s="105"/>
      <c r="M305" s="105"/>
      <c r="N305" s="105"/>
      <c r="O305" s="106"/>
      <c r="P305" s="107"/>
      <c r="Q305" s="107"/>
    </row>
    <row r="306" spans="1:17" ht="14.4" x14ac:dyDescent="0.3">
      <c r="A306" s="100"/>
      <c r="B306" s="101"/>
      <c r="C306" s="102"/>
      <c r="D306" s="103"/>
      <c r="E306" s="107"/>
      <c r="F306" s="105"/>
      <c r="G306" s="113"/>
      <c r="H306" s="113"/>
      <c r="I306" s="109"/>
      <c r="J306" s="109"/>
      <c r="K306" s="105"/>
      <c r="L306" s="105"/>
      <c r="M306" s="105"/>
      <c r="N306" s="105"/>
      <c r="O306" s="106"/>
      <c r="P306" s="107"/>
      <c r="Q306" s="107"/>
    </row>
    <row r="307" spans="1:17" ht="14.4" x14ac:dyDescent="0.3">
      <c r="A307" s="100"/>
      <c r="B307" s="101"/>
      <c r="C307" s="102"/>
      <c r="D307" s="103"/>
      <c r="E307" s="107"/>
      <c r="F307" s="105"/>
      <c r="G307" s="113"/>
      <c r="H307" s="113"/>
      <c r="I307" s="109"/>
      <c r="J307" s="109"/>
      <c r="K307" s="105"/>
      <c r="L307" s="105"/>
      <c r="M307" s="105"/>
      <c r="N307" s="105"/>
      <c r="O307" s="106"/>
      <c r="P307" s="107"/>
      <c r="Q307" s="107"/>
    </row>
    <row r="308" spans="1:17" ht="14.4" x14ac:dyDescent="0.3">
      <c r="A308" s="100"/>
      <c r="B308" s="101"/>
      <c r="C308" s="102"/>
      <c r="D308" s="103"/>
      <c r="E308" s="107"/>
      <c r="F308" s="105"/>
      <c r="G308" s="113"/>
      <c r="H308" s="113"/>
      <c r="I308" s="109"/>
      <c r="J308" s="109"/>
      <c r="K308" s="105"/>
      <c r="L308" s="105"/>
      <c r="M308" s="105"/>
      <c r="N308" s="105"/>
      <c r="O308" s="106"/>
      <c r="P308" s="107"/>
      <c r="Q308" s="107"/>
    </row>
    <row r="309" spans="1:17" ht="14.4" x14ac:dyDescent="0.3">
      <c r="A309" s="100"/>
      <c r="B309" s="101"/>
      <c r="C309" s="102"/>
      <c r="D309" s="103"/>
      <c r="E309" s="107"/>
      <c r="F309" s="105"/>
      <c r="G309" s="113"/>
      <c r="H309" s="113"/>
      <c r="I309" s="109"/>
      <c r="J309" s="109"/>
      <c r="K309" s="105"/>
      <c r="L309" s="105"/>
      <c r="M309" s="105"/>
      <c r="N309" s="105"/>
      <c r="O309" s="106"/>
      <c r="P309" s="107"/>
      <c r="Q309" s="107"/>
    </row>
    <row r="310" spans="1:17" ht="14.4" x14ac:dyDescent="0.3">
      <c r="A310" s="100"/>
      <c r="B310" s="101"/>
      <c r="C310" s="102"/>
      <c r="D310" s="103"/>
      <c r="E310" s="107"/>
      <c r="F310" s="105"/>
      <c r="G310" s="113"/>
      <c r="H310" s="113"/>
      <c r="I310" s="109"/>
      <c r="J310" s="109"/>
      <c r="K310" s="105"/>
      <c r="L310" s="105"/>
      <c r="M310" s="105"/>
      <c r="N310" s="105"/>
      <c r="O310" s="106"/>
      <c r="P310" s="107"/>
      <c r="Q310" s="107"/>
    </row>
    <row r="311" spans="1:17" ht="14.4" x14ac:dyDescent="0.3">
      <c r="A311" s="100"/>
      <c r="B311" s="101"/>
      <c r="C311" s="102"/>
      <c r="D311" s="103"/>
      <c r="E311" s="107"/>
      <c r="F311" s="105"/>
      <c r="G311" s="113"/>
      <c r="H311" s="113"/>
      <c r="I311" s="109"/>
      <c r="J311" s="109"/>
      <c r="K311" s="105"/>
      <c r="L311" s="105"/>
      <c r="M311" s="105"/>
      <c r="N311" s="105"/>
      <c r="O311" s="106"/>
      <c r="P311" s="107"/>
      <c r="Q311" s="107"/>
    </row>
    <row r="312" spans="1:17" ht="14.4" x14ac:dyDescent="0.3">
      <c r="A312" s="100"/>
      <c r="B312" s="101"/>
      <c r="C312" s="102"/>
      <c r="D312" s="103"/>
      <c r="E312" s="107"/>
      <c r="F312" s="105"/>
      <c r="G312" s="113"/>
      <c r="H312" s="113"/>
      <c r="I312" s="109"/>
      <c r="J312" s="109"/>
      <c r="K312" s="105"/>
      <c r="L312" s="105"/>
      <c r="M312" s="105"/>
      <c r="N312" s="105"/>
      <c r="O312" s="106"/>
      <c r="P312" s="107"/>
      <c r="Q312" s="107"/>
    </row>
    <row r="313" spans="1:17" ht="14.4" x14ac:dyDescent="0.3">
      <c r="A313" s="100"/>
      <c r="B313" s="101"/>
      <c r="C313" s="102"/>
      <c r="D313" s="103"/>
      <c r="E313" s="107"/>
      <c r="F313" s="105"/>
      <c r="G313" s="113"/>
      <c r="H313" s="113"/>
      <c r="I313" s="109"/>
      <c r="J313" s="109"/>
      <c r="K313" s="105"/>
      <c r="L313" s="105"/>
      <c r="M313" s="105"/>
      <c r="N313" s="105"/>
      <c r="O313" s="106"/>
      <c r="P313" s="107"/>
      <c r="Q313" s="107"/>
    </row>
    <row r="314" spans="1:17" ht="14.4" x14ac:dyDescent="0.3">
      <c r="A314" s="100"/>
      <c r="B314" s="101"/>
      <c r="C314" s="102"/>
      <c r="D314" s="103"/>
      <c r="E314" s="107"/>
      <c r="F314" s="105"/>
      <c r="G314" s="113"/>
      <c r="H314" s="113"/>
      <c r="I314" s="109"/>
      <c r="J314" s="109"/>
      <c r="K314" s="105"/>
      <c r="L314" s="105"/>
      <c r="M314" s="105"/>
      <c r="N314" s="105"/>
      <c r="O314" s="106"/>
      <c r="P314" s="107"/>
      <c r="Q314" s="107"/>
    </row>
    <row r="315" spans="1:17" ht="14.4" x14ac:dyDescent="0.3">
      <c r="A315" s="100"/>
      <c r="B315" s="101"/>
      <c r="C315" s="102"/>
      <c r="D315" s="103"/>
      <c r="E315" s="107"/>
      <c r="F315" s="105"/>
      <c r="G315" s="113"/>
      <c r="H315" s="113"/>
      <c r="I315" s="109"/>
      <c r="J315" s="109"/>
      <c r="K315" s="105"/>
      <c r="L315" s="105"/>
      <c r="M315" s="105"/>
      <c r="N315" s="105"/>
      <c r="O315" s="106"/>
      <c r="P315" s="107"/>
      <c r="Q315" s="107"/>
    </row>
    <row r="316" spans="1:17" ht="14.4" x14ac:dyDescent="0.3">
      <c r="A316" s="100"/>
      <c r="B316" s="101"/>
      <c r="C316" s="102"/>
      <c r="D316" s="103"/>
      <c r="E316" s="107"/>
      <c r="F316" s="105"/>
      <c r="G316" s="113"/>
      <c r="H316" s="113"/>
      <c r="I316" s="109"/>
      <c r="J316" s="109"/>
      <c r="K316" s="105"/>
      <c r="L316" s="105"/>
      <c r="M316" s="105"/>
      <c r="N316" s="105"/>
      <c r="O316" s="106"/>
      <c r="P316" s="107"/>
      <c r="Q316" s="107"/>
    </row>
    <row r="317" spans="1:17" ht="14.4" x14ac:dyDescent="0.3">
      <c r="A317" s="100"/>
      <c r="B317" s="101"/>
      <c r="C317" s="102"/>
      <c r="D317" s="103"/>
      <c r="E317" s="107"/>
      <c r="F317" s="105"/>
      <c r="G317" s="113"/>
      <c r="H317" s="113"/>
      <c r="I317" s="109"/>
      <c r="J317" s="109"/>
      <c r="K317" s="105"/>
      <c r="L317" s="105"/>
      <c r="M317" s="105"/>
      <c r="N317" s="105"/>
      <c r="O317" s="106"/>
      <c r="P317" s="107"/>
      <c r="Q317" s="107"/>
    </row>
    <row r="318" spans="1:17" ht="14.4" x14ac:dyDescent="0.3">
      <c r="A318" s="100"/>
      <c r="B318" s="101"/>
      <c r="C318" s="102"/>
      <c r="D318" s="103"/>
      <c r="E318" s="107"/>
      <c r="F318" s="105"/>
      <c r="G318" s="113"/>
      <c r="H318" s="113"/>
      <c r="I318" s="109"/>
      <c r="J318" s="109"/>
      <c r="K318" s="105"/>
      <c r="L318" s="105"/>
      <c r="M318" s="105"/>
      <c r="N318" s="105"/>
      <c r="O318" s="106"/>
      <c r="P318" s="107"/>
      <c r="Q318" s="107"/>
    </row>
    <row r="319" spans="1:17" ht="14.4" x14ac:dyDescent="0.3">
      <c r="A319" s="100"/>
      <c r="B319" s="101"/>
      <c r="C319" s="102"/>
      <c r="D319" s="103"/>
      <c r="E319" s="107"/>
      <c r="F319" s="105"/>
      <c r="G319" s="113"/>
      <c r="H319" s="113"/>
      <c r="I319" s="109"/>
      <c r="J319" s="109"/>
      <c r="K319" s="105"/>
      <c r="L319" s="105"/>
      <c r="M319" s="105"/>
      <c r="N319" s="105"/>
      <c r="O319" s="106"/>
      <c r="P319" s="107"/>
      <c r="Q319" s="107"/>
    </row>
    <row r="320" spans="1:17" ht="14.4" x14ac:dyDescent="0.3">
      <c r="A320" s="100"/>
      <c r="B320" s="101"/>
      <c r="C320" s="102"/>
      <c r="D320" s="103"/>
      <c r="E320" s="107"/>
      <c r="F320" s="105"/>
      <c r="G320" s="113"/>
      <c r="H320" s="113"/>
      <c r="I320" s="109"/>
      <c r="J320" s="109"/>
      <c r="K320" s="105"/>
      <c r="L320" s="105"/>
      <c r="M320" s="105"/>
      <c r="N320" s="105"/>
      <c r="O320" s="106"/>
      <c r="P320" s="107"/>
      <c r="Q320" s="107"/>
    </row>
    <row r="321" spans="1:17" ht="14.4" x14ac:dyDescent="0.3">
      <c r="A321" s="100"/>
      <c r="B321" s="101"/>
      <c r="C321" s="102"/>
      <c r="D321" s="103"/>
      <c r="E321" s="107"/>
      <c r="F321" s="105"/>
      <c r="G321" s="113"/>
      <c r="H321" s="113"/>
      <c r="I321" s="109"/>
      <c r="J321" s="109"/>
      <c r="K321" s="105"/>
      <c r="L321" s="105"/>
      <c r="M321" s="105"/>
      <c r="N321" s="105"/>
      <c r="O321" s="106"/>
      <c r="P321" s="107"/>
      <c r="Q321" s="107"/>
    </row>
    <row r="322" spans="1:17" ht="14.4" x14ac:dyDescent="0.3">
      <c r="A322" s="100"/>
      <c r="B322" s="101"/>
      <c r="C322" s="102"/>
      <c r="D322" s="103"/>
      <c r="E322" s="107"/>
      <c r="F322" s="105"/>
      <c r="G322" s="113"/>
      <c r="H322" s="113"/>
      <c r="I322" s="109"/>
      <c r="J322" s="109"/>
      <c r="K322" s="105"/>
      <c r="L322" s="105"/>
      <c r="M322" s="105"/>
      <c r="N322" s="105"/>
      <c r="O322" s="106"/>
      <c r="P322" s="107"/>
      <c r="Q322" s="107"/>
    </row>
    <row r="323" spans="1:17" ht="14.4" x14ac:dyDescent="0.3">
      <c r="A323" s="100"/>
      <c r="B323" s="101"/>
      <c r="C323" s="102"/>
      <c r="D323" s="103"/>
      <c r="E323" s="107"/>
      <c r="F323" s="105"/>
      <c r="G323" s="113"/>
      <c r="H323" s="113"/>
      <c r="I323" s="109"/>
      <c r="J323" s="109"/>
      <c r="K323" s="105"/>
      <c r="L323" s="105"/>
      <c r="M323" s="105"/>
      <c r="N323" s="105"/>
      <c r="O323" s="106"/>
      <c r="P323" s="107"/>
      <c r="Q323" s="107"/>
    </row>
    <row r="324" spans="1:17" ht="14.4" x14ac:dyDescent="0.3">
      <c r="A324" s="100"/>
      <c r="B324" s="101"/>
      <c r="C324" s="102"/>
      <c r="D324" s="103"/>
      <c r="E324" s="107"/>
      <c r="F324" s="105"/>
      <c r="G324" s="113"/>
      <c r="H324" s="113"/>
      <c r="I324" s="109"/>
      <c r="J324" s="109"/>
      <c r="K324" s="105"/>
      <c r="L324" s="105"/>
      <c r="M324" s="105"/>
      <c r="N324" s="105"/>
      <c r="O324" s="106"/>
      <c r="P324" s="107"/>
      <c r="Q324" s="107"/>
    </row>
    <row r="325" spans="1:17" ht="14.4" x14ac:dyDescent="0.3">
      <c r="A325" s="100"/>
      <c r="B325" s="101"/>
      <c r="C325" s="102"/>
      <c r="D325" s="103"/>
      <c r="E325" s="107"/>
      <c r="F325" s="105"/>
      <c r="G325" s="113"/>
      <c r="H325" s="113"/>
      <c r="I325" s="109"/>
      <c r="J325" s="109"/>
      <c r="K325" s="105"/>
      <c r="L325" s="105"/>
      <c r="M325" s="105"/>
      <c r="N325" s="105"/>
      <c r="O325" s="106"/>
      <c r="P325" s="107"/>
      <c r="Q325" s="107"/>
    </row>
    <row r="326" spans="1:17" ht="14.4" x14ac:dyDescent="0.3">
      <c r="A326" s="100"/>
      <c r="B326" s="101"/>
      <c r="C326" s="102"/>
      <c r="D326" s="103"/>
      <c r="E326" s="107"/>
      <c r="F326" s="105"/>
      <c r="G326" s="113"/>
      <c r="H326" s="113"/>
      <c r="I326" s="109"/>
      <c r="J326" s="109"/>
      <c r="K326" s="105"/>
      <c r="L326" s="105"/>
      <c r="M326" s="105"/>
      <c r="N326" s="105"/>
      <c r="O326" s="106"/>
      <c r="P326" s="107"/>
      <c r="Q326" s="107"/>
    </row>
    <row r="327" spans="1:17" ht="14.4" x14ac:dyDescent="0.3">
      <c r="A327" s="100"/>
      <c r="B327" s="101"/>
      <c r="C327" s="102"/>
      <c r="D327" s="103"/>
      <c r="E327" s="107"/>
      <c r="F327" s="105"/>
      <c r="G327" s="113"/>
      <c r="H327" s="113"/>
      <c r="I327" s="109"/>
      <c r="J327" s="109"/>
      <c r="K327" s="105"/>
      <c r="L327" s="105"/>
      <c r="M327" s="105"/>
      <c r="N327" s="105"/>
      <c r="O327" s="106"/>
      <c r="P327" s="107"/>
      <c r="Q327" s="107"/>
    </row>
    <row r="328" spans="1:17" ht="14.4" x14ac:dyDescent="0.3">
      <c r="A328" s="100"/>
      <c r="B328" s="101"/>
      <c r="C328" s="102"/>
      <c r="D328" s="103"/>
      <c r="E328" s="107"/>
      <c r="F328" s="105"/>
      <c r="G328" s="113"/>
      <c r="H328" s="113"/>
      <c r="I328" s="109"/>
      <c r="J328" s="109"/>
      <c r="K328" s="105"/>
      <c r="L328" s="105"/>
      <c r="M328" s="105"/>
      <c r="N328" s="105"/>
      <c r="O328" s="106"/>
      <c r="P328" s="107"/>
      <c r="Q328" s="107"/>
    </row>
    <row r="329" spans="1:17" ht="14.4" x14ac:dyDescent="0.3">
      <c r="A329" s="100"/>
      <c r="B329" s="101"/>
      <c r="C329" s="102"/>
      <c r="D329" s="103"/>
      <c r="E329" s="107"/>
      <c r="F329" s="105"/>
      <c r="G329" s="113"/>
      <c r="H329" s="113"/>
      <c r="I329" s="109"/>
      <c r="J329" s="109"/>
      <c r="K329" s="105"/>
      <c r="L329" s="105"/>
      <c r="M329" s="105"/>
      <c r="N329" s="105"/>
      <c r="O329" s="106"/>
      <c r="P329" s="107"/>
      <c r="Q329" s="107"/>
    </row>
    <row r="330" spans="1:17" ht="14.4" x14ac:dyDescent="0.3">
      <c r="A330" s="100"/>
      <c r="B330" s="101"/>
      <c r="C330" s="102"/>
      <c r="D330" s="103"/>
      <c r="E330" s="107"/>
      <c r="F330" s="105"/>
      <c r="G330" s="113"/>
      <c r="H330" s="113"/>
      <c r="I330" s="109"/>
      <c r="J330" s="109"/>
      <c r="K330" s="105"/>
      <c r="L330" s="105"/>
      <c r="M330" s="105"/>
      <c r="N330" s="105"/>
      <c r="O330" s="106"/>
      <c r="P330" s="107"/>
      <c r="Q330" s="107"/>
    </row>
    <row r="331" spans="1:17" ht="14.4" x14ac:dyDescent="0.3">
      <c r="A331" s="100"/>
      <c r="B331" s="101"/>
      <c r="C331" s="102"/>
      <c r="D331" s="103"/>
      <c r="E331" s="107"/>
      <c r="F331" s="105"/>
      <c r="G331" s="113"/>
      <c r="H331" s="113"/>
      <c r="I331" s="109"/>
      <c r="J331" s="109"/>
      <c r="K331" s="105"/>
      <c r="L331" s="105"/>
      <c r="M331" s="105"/>
      <c r="N331" s="105"/>
      <c r="O331" s="106"/>
      <c r="P331" s="107"/>
      <c r="Q331" s="107"/>
    </row>
    <row r="332" spans="1:17" ht="14.4" x14ac:dyDescent="0.3">
      <c r="A332" s="100"/>
      <c r="B332" s="101"/>
      <c r="C332" s="102"/>
      <c r="D332" s="103"/>
      <c r="E332" s="107"/>
      <c r="F332" s="105"/>
      <c r="G332" s="113"/>
      <c r="H332" s="113"/>
      <c r="I332" s="109"/>
      <c r="J332" s="109"/>
      <c r="K332" s="105"/>
      <c r="L332" s="105"/>
      <c r="M332" s="105"/>
      <c r="N332" s="105"/>
      <c r="O332" s="106"/>
      <c r="P332" s="107"/>
      <c r="Q332" s="107"/>
    </row>
    <row r="333" spans="1:17" ht="14.4" x14ac:dyDescent="0.3">
      <c r="A333" s="100"/>
      <c r="B333" s="101"/>
      <c r="C333" s="102"/>
      <c r="D333" s="103"/>
      <c r="E333" s="107"/>
      <c r="F333" s="105"/>
      <c r="G333" s="113"/>
      <c r="H333" s="113"/>
      <c r="I333" s="109"/>
      <c r="J333" s="109"/>
      <c r="K333" s="105"/>
      <c r="L333" s="105"/>
      <c r="M333" s="105"/>
      <c r="N333" s="105"/>
      <c r="O333" s="106"/>
      <c r="P333" s="107"/>
      <c r="Q333" s="107"/>
    </row>
    <row r="334" spans="1:17" ht="14.4" x14ac:dyDescent="0.3">
      <c r="A334" s="100"/>
      <c r="B334" s="101"/>
      <c r="C334" s="102"/>
      <c r="D334" s="103"/>
      <c r="E334" s="107"/>
      <c r="F334" s="105"/>
      <c r="G334" s="113"/>
      <c r="H334" s="113"/>
      <c r="I334" s="109"/>
      <c r="J334" s="109"/>
      <c r="K334" s="105"/>
      <c r="L334" s="105"/>
      <c r="M334" s="105"/>
      <c r="N334" s="105"/>
      <c r="O334" s="106"/>
      <c r="P334" s="107"/>
      <c r="Q334" s="107"/>
    </row>
    <row r="335" spans="1:17" ht="14.4" x14ac:dyDescent="0.3">
      <c r="A335" s="100"/>
      <c r="B335" s="101"/>
      <c r="C335" s="102"/>
      <c r="D335" s="103"/>
      <c r="E335" s="107"/>
      <c r="F335" s="105"/>
      <c r="G335" s="113"/>
      <c r="H335" s="113"/>
      <c r="I335" s="109"/>
      <c r="J335" s="109"/>
      <c r="K335" s="105"/>
      <c r="L335" s="105"/>
      <c r="M335" s="105"/>
      <c r="N335" s="105"/>
      <c r="O335" s="106"/>
      <c r="P335" s="107"/>
      <c r="Q335" s="107"/>
    </row>
    <row r="336" spans="1:17" ht="14.4" x14ac:dyDescent="0.3">
      <c r="A336" s="100"/>
      <c r="B336" s="101"/>
      <c r="C336" s="102"/>
      <c r="D336" s="103"/>
      <c r="E336" s="107"/>
      <c r="F336" s="105"/>
      <c r="G336" s="113"/>
      <c r="H336" s="113"/>
      <c r="I336" s="109"/>
      <c r="J336" s="109"/>
      <c r="K336" s="105"/>
      <c r="L336" s="105"/>
      <c r="M336" s="105"/>
      <c r="N336" s="105"/>
      <c r="O336" s="106"/>
      <c r="P336" s="107"/>
      <c r="Q336" s="107"/>
    </row>
    <row r="337" spans="1:17" ht="14.4" x14ac:dyDescent="0.3">
      <c r="A337" s="100"/>
      <c r="B337" s="101"/>
      <c r="C337" s="102"/>
      <c r="D337" s="103"/>
      <c r="E337" s="107"/>
      <c r="F337" s="105"/>
      <c r="G337" s="113"/>
      <c r="H337" s="113"/>
      <c r="I337" s="109"/>
      <c r="J337" s="109"/>
      <c r="K337" s="105"/>
      <c r="L337" s="105"/>
      <c r="M337" s="105"/>
      <c r="N337" s="105"/>
      <c r="O337" s="106"/>
      <c r="P337" s="107"/>
      <c r="Q337" s="107"/>
    </row>
    <row r="338" spans="1:17" ht="14.4" x14ac:dyDescent="0.3">
      <c r="A338" s="100"/>
      <c r="B338" s="101"/>
      <c r="C338" s="102"/>
      <c r="D338" s="103"/>
      <c r="E338" s="107"/>
      <c r="F338" s="105"/>
      <c r="G338" s="113"/>
      <c r="H338" s="113"/>
      <c r="I338" s="109"/>
      <c r="J338" s="109"/>
      <c r="K338" s="105"/>
      <c r="L338" s="105"/>
      <c r="M338" s="105"/>
      <c r="N338" s="105"/>
      <c r="O338" s="106"/>
      <c r="P338" s="107"/>
      <c r="Q338" s="107"/>
    </row>
    <row r="339" spans="1:17" ht="14.4" x14ac:dyDescent="0.3">
      <c r="A339" s="100"/>
      <c r="B339" s="101"/>
      <c r="C339" s="102"/>
      <c r="D339" s="103"/>
      <c r="E339" s="107"/>
      <c r="F339" s="105"/>
      <c r="G339" s="113"/>
      <c r="H339" s="113"/>
      <c r="I339" s="109"/>
      <c r="J339" s="109"/>
      <c r="K339" s="105"/>
      <c r="L339" s="105"/>
      <c r="M339" s="105"/>
      <c r="N339" s="105"/>
      <c r="O339" s="106"/>
      <c r="P339" s="107"/>
      <c r="Q339" s="107"/>
    </row>
    <row r="340" spans="1:17" ht="14.4" x14ac:dyDescent="0.3">
      <c r="A340" s="100"/>
      <c r="B340" s="101"/>
      <c r="C340" s="102"/>
      <c r="D340" s="103"/>
      <c r="E340" s="107"/>
      <c r="F340" s="105"/>
      <c r="G340" s="113"/>
      <c r="H340" s="113"/>
      <c r="I340" s="109"/>
      <c r="J340" s="109"/>
      <c r="K340" s="105"/>
      <c r="L340" s="105"/>
      <c r="M340" s="105"/>
      <c r="N340" s="105"/>
      <c r="O340" s="106"/>
      <c r="P340" s="107"/>
      <c r="Q340" s="107"/>
    </row>
    <row r="341" spans="1:17" ht="14.4" x14ac:dyDescent="0.3">
      <c r="A341" s="100"/>
      <c r="B341" s="101"/>
      <c r="C341" s="102"/>
      <c r="D341" s="103"/>
      <c r="E341" s="107"/>
      <c r="F341" s="105"/>
      <c r="G341" s="113"/>
      <c r="H341" s="113"/>
      <c r="I341" s="109"/>
      <c r="J341" s="109"/>
      <c r="K341" s="105"/>
      <c r="L341" s="105"/>
      <c r="M341" s="105"/>
      <c r="N341" s="105"/>
      <c r="O341" s="106"/>
      <c r="P341" s="107"/>
      <c r="Q341" s="107"/>
    </row>
    <row r="342" spans="1:17" ht="14.4" x14ac:dyDescent="0.3">
      <c r="A342" s="100"/>
      <c r="B342" s="101"/>
      <c r="C342" s="102"/>
      <c r="D342" s="103"/>
      <c r="E342" s="107"/>
      <c r="F342" s="105"/>
      <c r="G342" s="113"/>
      <c r="H342" s="113"/>
      <c r="I342" s="109"/>
      <c r="J342" s="109"/>
      <c r="K342" s="105"/>
      <c r="L342" s="105"/>
      <c r="M342" s="105"/>
      <c r="N342" s="105"/>
      <c r="O342" s="106"/>
      <c r="P342" s="107"/>
      <c r="Q342" s="107"/>
    </row>
    <row r="343" spans="1:17" ht="14.4" x14ac:dyDescent="0.3">
      <c r="A343" s="100"/>
      <c r="B343" s="101"/>
      <c r="C343" s="102"/>
      <c r="D343" s="103"/>
      <c r="E343" s="107"/>
      <c r="F343" s="105"/>
      <c r="G343" s="113"/>
      <c r="H343" s="113"/>
      <c r="I343" s="109"/>
      <c r="J343" s="109"/>
      <c r="K343" s="105"/>
      <c r="L343" s="105"/>
      <c r="M343" s="105"/>
      <c r="N343" s="105"/>
      <c r="O343" s="106"/>
      <c r="P343" s="107"/>
      <c r="Q343" s="107"/>
    </row>
    <row r="344" spans="1:17" ht="14.4" x14ac:dyDescent="0.3">
      <c r="A344" s="100"/>
      <c r="B344" s="101"/>
      <c r="C344" s="102"/>
      <c r="D344" s="103"/>
      <c r="E344" s="107"/>
      <c r="F344" s="105"/>
      <c r="G344" s="113"/>
      <c r="H344" s="113"/>
      <c r="I344" s="109"/>
      <c r="J344" s="109"/>
      <c r="K344" s="105"/>
      <c r="L344" s="105"/>
      <c r="M344" s="105"/>
      <c r="N344" s="105"/>
      <c r="O344" s="106"/>
      <c r="P344" s="107"/>
      <c r="Q344" s="107"/>
    </row>
    <row r="345" spans="1:17" ht="14.4" x14ac:dyDescent="0.3">
      <c r="A345" s="100"/>
      <c r="B345" s="101"/>
      <c r="C345" s="102"/>
      <c r="D345" s="103"/>
      <c r="E345" s="107"/>
      <c r="F345" s="105"/>
      <c r="G345" s="113"/>
      <c r="H345" s="113"/>
      <c r="I345" s="109"/>
      <c r="J345" s="109"/>
      <c r="K345" s="105"/>
      <c r="L345" s="105"/>
      <c r="M345" s="105"/>
      <c r="N345" s="105"/>
      <c r="O345" s="106"/>
      <c r="P345" s="107"/>
      <c r="Q345" s="107"/>
    </row>
    <row r="346" spans="1:17" ht="14.4" x14ac:dyDescent="0.3">
      <c r="A346" s="100"/>
      <c r="B346" s="101"/>
      <c r="C346" s="102"/>
      <c r="D346" s="103"/>
      <c r="E346" s="107"/>
      <c r="F346" s="105"/>
      <c r="G346" s="113"/>
      <c r="H346" s="113"/>
      <c r="I346" s="109"/>
      <c r="J346" s="109"/>
      <c r="K346" s="105"/>
      <c r="L346" s="105"/>
      <c r="M346" s="105"/>
      <c r="N346" s="105"/>
      <c r="O346" s="106"/>
      <c r="P346" s="107"/>
      <c r="Q346" s="107"/>
    </row>
    <row r="347" spans="1:17" ht="14.4" x14ac:dyDescent="0.3">
      <c r="A347" s="100"/>
      <c r="B347" s="101"/>
      <c r="C347" s="102"/>
      <c r="D347" s="103"/>
      <c r="E347" s="107"/>
      <c r="F347" s="105"/>
      <c r="G347" s="113"/>
      <c r="H347" s="113"/>
      <c r="I347" s="109"/>
      <c r="J347" s="109"/>
      <c r="K347" s="105"/>
      <c r="L347" s="105"/>
      <c r="M347" s="105"/>
      <c r="N347" s="105"/>
      <c r="O347" s="106"/>
      <c r="P347" s="107"/>
      <c r="Q347" s="107"/>
    </row>
    <row r="348" spans="1:17" ht="14.4" x14ac:dyDescent="0.3">
      <c r="A348" s="100"/>
      <c r="B348" s="101"/>
      <c r="C348" s="102"/>
      <c r="D348" s="103"/>
      <c r="E348" s="107"/>
      <c r="F348" s="105"/>
      <c r="G348" s="113"/>
      <c r="H348" s="113"/>
      <c r="I348" s="109"/>
      <c r="J348" s="109"/>
      <c r="K348" s="105"/>
      <c r="L348" s="105"/>
      <c r="M348" s="105"/>
      <c r="N348" s="105"/>
      <c r="O348" s="106"/>
      <c r="P348" s="107"/>
      <c r="Q348" s="107"/>
    </row>
    <row r="349" spans="1:17" ht="14.4" x14ac:dyDescent="0.3">
      <c r="A349" s="100"/>
      <c r="B349" s="101"/>
      <c r="C349" s="102"/>
      <c r="D349" s="103"/>
      <c r="E349" s="107"/>
      <c r="F349" s="105"/>
      <c r="G349" s="113"/>
      <c r="H349" s="113"/>
      <c r="I349" s="109"/>
      <c r="J349" s="109"/>
      <c r="K349" s="105"/>
      <c r="L349" s="105"/>
      <c r="M349" s="105"/>
      <c r="N349" s="105"/>
      <c r="O349" s="106"/>
      <c r="P349" s="107"/>
      <c r="Q349" s="107"/>
    </row>
    <row r="350" spans="1:17" ht="14.4" x14ac:dyDescent="0.3">
      <c r="A350" s="100"/>
      <c r="B350" s="101"/>
      <c r="C350" s="102"/>
      <c r="D350" s="103"/>
      <c r="E350" s="107"/>
      <c r="F350" s="105"/>
      <c r="G350" s="113"/>
      <c r="H350" s="113"/>
      <c r="I350" s="109"/>
      <c r="J350" s="109"/>
      <c r="K350" s="105"/>
      <c r="L350" s="105"/>
      <c r="M350" s="105"/>
      <c r="N350" s="105"/>
      <c r="O350" s="106"/>
      <c r="P350" s="107"/>
      <c r="Q350" s="107"/>
    </row>
    <row r="351" spans="1:17" ht="14.4" x14ac:dyDescent="0.3">
      <c r="A351" s="100"/>
      <c r="B351" s="101"/>
      <c r="C351" s="102"/>
      <c r="D351" s="103"/>
      <c r="E351" s="107"/>
      <c r="F351" s="105"/>
      <c r="G351" s="113"/>
      <c r="H351" s="113"/>
      <c r="I351" s="109"/>
      <c r="J351" s="109"/>
      <c r="K351" s="105"/>
      <c r="L351" s="105"/>
      <c r="M351" s="105"/>
      <c r="N351" s="105"/>
      <c r="O351" s="106"/>
      <c r="P351" s="107"/>
      <c r="Q351" s="107"/>
    </row>
    <row r="352" spans="1:17" ht="14.4" x14ac:dyDescent="0.3">
      <c r="A352" s="100"/>
      <c r="B352" s="101"/>
      <c r="C352" s="102"/>
      <c r="D352" s="103"/>
      <c r="E352" s="107"/>
      <c r="F352" s="105"/>
      <c r="G352" s="113"/>
      <c r="H352" s="113"/>
      <c r="I352" s="109"/>
      <c r="J352" s="109"/>
      <c r="K352" s="105"/>
      <c r="L352" s="105"/>
      <c r="M352" s="105"/>
      <c r="N352" s="105"/>
      <c r="O352" s="106"/>
      <c r="P352" s="107"/>
      <c r="Q352" s="107"/>
    </row>
    <row r="353" spans="1:17" ht="14.4" x14ac:dyDescent="0.3">
      <c r="A353" s="100"/>
      <c r="B353" s="101"/>
      <c r="C353" s="102"/>
      <c r="D353" s="103"/>
      <c r="E353" s="107"/>
      <c r="F353" s="105"/>
      <c r="G353" s="113"/>
      <c r="H353" s="113"/>
      <c r="I353" s="109"/>
      <c r="J353" s="109"/>
      <c r="K353" s="105"/>
      <c r="L353" s="105"/>
      <c r="M353" s="105"/>
      <c r="N353" s="105"/>
      <c r="O353" s="106"/>
      <c r="P353" s="107"/>
      <c r="Q353" s="107"/>
    </row>
    <row r="354" spans="1:17" ht="14.4" x14ac:dyDescent="0.3">
      <c r="A354" s="100"/>
      <c r="B354" s="101"/>
      <c r="C354" s="102"/>
      <c r="D354" s="103"/>
      <c r="E354" s="107"/>
      <c r="F354" s="105"/>
      <c r="G354" s="113"/>
      <c r="H354" s="113"/>
      <c r="I354" s="109"/>
      <c r="J354" s="109"/>
      <c r="K354" s="105"/>
      <c r="L354" s="105"/>
      <c r="M354" s="105"/>
      <c r="N354" s="105"/>
      <c r="O354" s="106"/>
      <c r="P354" s="107"/>
      <c r="Q354" s="107"/>
    </row>
    <row r="355" spans="1:17" ht="14.4" x14ac:dyDescent="0.3">
      <c r="A355" s="100"/>
      <c r="B355" s="101"/>
      <c r="C355" s="102"/>
      <c r="D355" s="103"/>
      <c r="E355" s="107"/>
      <c r="F355" s="105"/>
      <c r="G355" s="113"/>
      <c r="H355" s="113"/>
      <c r="I355" s="109"/>
      <c r="J355" s="109"/>
      <c r="K355" s="105"/>
      <c r="L355" s="105"/>
      <c r="M355" s="105"/>
      <c r="N355" s="105"/>
      <c r="O355" s="106"/>
      <c r="P355" s="107"/>
      <c r="Q355" s="107"/>
    </row>
    <row r="356" spans="1:17" ht="14.4" x14ac:dyDescent="0.3">
      <c r="A356" s="100"/>
      <c r="B356" s="101"/>
      <c r="C356" s="102"/>
      <c r="D356" s="103"/>
      <c r="E356" s="107"/>
      <c r="F356" s="105"/>
      <c r="G356" s="113"/>
      <c r="H356" s="113"/>
      <c r="I356" s="109"/>
      <c r="J356" s="109"/>
      <c r="K356" s="105"/>
      <c r="L356" s="105"/>
      <c r="M356" s="105"/>
      <c r="N356" s="105"/>
      <c r="O356" s="106"/>
      <c r="P356" s="107"/>
      <c r="Q356" s="107"/>
    </row>
    <row r="357" spans="1:17" ht="14.4" x14ac:dyDescent="0.3">
      <c r="A357" s="100"/>
      <c r="B357" s="101"/>
      <c r="C357" s="102"/>
      <c r="D357" s="103"/>
      <c r="E357" s="107"/>
      <c r="F357" s="105"/>
      <c r="G357" s="113"/>
      <c r="H357" s="113"/>
      <c r="I357" s="109"/>
      <c r="J357" s="109"/>
      <c r="K357" s="105"/>
      <c r="L357" s="105"/>
      <c r="M357" s="105"/>
      <c r="N357" s="105"/>
      <c r="O357" s="106"/>
      <c r="P357" s="107"/>
      <c r="Q357" s="107"/>
    </row>
    <row r="358" spans="1:17" ht="14.4" x14ac:dyDescent="0.3">
      <c r="A358" s="100"/>
      <c r="B358" s="101"/>
      <c r="C358" s="102"/>
      <c r="D358" s="103"/>
      <c r="E358" s="107"/>
      <c r="F358" s="105"/>
      <c r="G358" s="113"/>
      <c r="H358" s="113"/>
      <c r="I358" s="109"/>
      <c r="J358" s="109"/>
      <c r="K358" s="105"/>
      <c r="L358" s="105"/>
      <c r="M358" s="105"/>
      <c r="N358" s="105"/>
      <c r="O358" s="106"/>
      <c r="P358" s="107"/>
      <c r="Q358" s="107"/>
    </row>
    <row r="359" spans="1:17" ht="14.4" x14ac:dyDescent="0.3">
      <c r="A359" s="100"/>
      <c r="B359" s="101"/>
      <c r="C359" s="102"/>
      <c r="D359" s="103"/>
      <c r="E359" s="107"/>
      <c r="F359" s="105"/>
      <c r="G359" s="113"/>
      <c r="H359" s="113"/>
      <c r="I359" s="109"/>
      <c r="J359" s="109"/>
      <c r="K359" s="105"/>
      <c r="L359" s="105"/>
      <c r="M359" s="105"/>
      <c r="N359" s="105"/>
      <c r="O359" s="106"/>
      <c r="P359" s="107"/>
      <c r="Q359" s="107"/>
    </row>
    <row r="360" spans="1:17" ht="14.4" x14ac:dyDescent="0.3">
      <c r="A360" s="100"/>
      <c r="B360" s="101"/>
      <c r="C360" s="102"/>
      <c r="D360" s="103"/>
      <c r="E360" s="107"/>
      <c r="F360" s="105"/>
      <c r="G360" s="113"/>
      <c r="H360" s="113"/>
      <c r="I360" s="109"/>
      <c r="J360" s="109"/>
      <c r="K360" s="105"/>
      <c r="L360" s="105"/>
      <c r="M360" s="105"/>
      <c r="N360" s="105"/>
      <c r="O360" s="106"/>
      <c r="P360" s="107"/>
      <c r="Q360" s="107"/>
    </row>
    <row r="361" spans="1:17" ht="14.4" x14ac:dyDescent="0.3">
      <c r="A361" s="100"/>
      <c r="B361" s="101"/>
      <c r="C361" s="102"/>
      <c r="D361" s="103"/>
      <c r="E361" s="107"/>
      <c r="F361" s="105"/>
      <c r="G361" s="113"/>
      <c r="H361" s="113"/>
      <c r="I361" s="109"/>
      <c r="J361" s="109"/>
      <c r="K361" s="105"/>
      <c r="L361" s="105"/>
      <c r="M361" s="105"/>
      <c r="N361" s="105"/>
      <c r="O361" s="106"/>
      <c r="P361" s="107"/>
      <c r="Q361" s="107"/>
    </row>
    <row r="362" spans="1:17" ht="14.4" x14ac:dyDescent="0.3">
      <c r="A362" s="100"/>
      <c r="B362" s="101"/>
      <c r="C362" s="102"/>
      <c r="D362" s="103"/>
      <c r="E362" s="107"/>
      <c r="F362" s="105"/>
      <c r="G362" s="113"/>
      <c r="H362" s="113"/>
      <c r="I362" s="109"/>
      <c r="J362" s="109"/>
      <c r="K362" s="105"/>
      <c r="L362" s="105"/>
      <c r="M362" s="105"/>
      <c r="N362" s="105"/>
      <c r="O362" s="106"/>
      <c r="P362" s="107"/>
      <c r="Q362" s="107"/>
    </row>
    <row r="363" spans="1:17" ht="14.4" x14ac:dyDescent="0.3">
      <c r="A363" s="100"/>
      <c r="B363" s="101"/>
      <c r="C363" s="102"/>
      <c r="D363" s="103"/>
      <c r="E363" s="107"/>
      <c r="F363" s="105"/>
      <c r="G363" s="113"/>
      <c r="H363" s="113"/>
      <c r="I363" s="109"/>
      <c r="J363" s="109"/>
      <c r="K363" s="105"/>
      <c r="L363" s="105"/>
      <c r="M363" s="105"/>
      <c r="N363" s="105"/>
      <c r="O363" s="106"/>
      <c r="P363" s="107"/>
      <c r="Q363" s="107"/>
    </row>
    <row r="364" spans="1:17" ht="14.4" x14ac:dyDescent="0.3">
      <c r="A364" s="100"/>
      <c r="B364" s="101"/>
      <c r="C364" s="102"/>
      <c r="D364" s="103"/>
      <c r="E364" s="107"/>
      <c r="F364" s="105"/>
      <c r="G364" s="113"/>
      <c r="H364" s="113"/>
      <c r="I364" s="109"/>
      <c r="J364" s="109"/>
      <c r="K364" s="105"/>
      <c r="L364" s="105"/>
      <c r="M364" s="105"/>
      <c r="N364" s="105"/>
      <c r="O364" s="106"/>
      <c r="P364" s="107"/>
      <c r="Q364" s="107"/>
    </row>
    <row r="365" spans="1:17" ht="14.4" x14ac:dyDescent="0.3">
      <c r="A365" s="100"/>
      <c r="B365" s="101"/>
      <c r="C365" s="102"/>
      <c r="D365" s="103"/>
      <c r="E365" s="107"/>
      <c r="F365" s="105"/>
      <c r="G365" s="113"/>
      <c r="H365" s="113"/>
      <c r="I365" s="109"/>
      <c r="J365" s="109"/>
      <c r="K365" s="105"/>
      <c r="L365" s="105"/>
      <c r="M365" s="105"/>
      <c r="N365" s="105"/>
      <c r="O365" s="106"/>
      <c r="P365" s="107"/>
      <c r="Q365" s="107"/>
    </row>
    <row r="366" spans="1:17" ht="14.4" x14ac:dyDescent="0.3">
      <c r="A366" s="100"/>
      <c r="B366" s="101"/>
      <c r="C366" s="102"/>
      <c r="D366" s="103"/>
      <c r="E366" s="107"/>
      <c r="F366" s="105"/>
      <c r="G366" s="113"/>
      <c r="H366" s="113"/>
      <c r="I366" s="109"/>
      <c r="J366" s="109"/>
      <c r="K366" s="105"/>
      <c r="L366" s="105"/>
      <c r="M366" s="105"/>
      <c r="N366" s="105"/>
      <c r="O366" s="106"/>
      <c r="P366" s="107"/>
      <c r="Q366" s="107"/>
    </row>
    <row r="367" spans="1:17" ht="14.4" x14ac:dyDescent="0.3">
      <c r="A367" s="100"/>
      <c r="B367" s="101"/>
      <c r="C367" s="102"/>
      <c r="D367" s="103"/>
      <c r="E367" s="107"/>
      <c r="F367" s="105"/>
      <c r="G367" s="113"/>
      <c r="H367" s="113"/>
      <c r="I367" s="109"/>
      <c r="J367" s="109"/>
      <c r="K367" s="105"/>
      <c r="L367" s="105"/>
      <c r="M367" s="105"/>
      <c r="N367" s="105"/>
      <c r="O367" s="106"/>
      <c r="P367" s="107"/>
      <c r="Q367" s="107"/>
    </row>
    <row r="368" spans="1:17" ht="14.4" x14ac:dyDescent="0.3">
      <c r="A368" s="100"/>
      <c r="B368" s="101"/>
      <c r="C368" s="102"/>
      <c r="D368" s="103"/>
      <c r="E368" s="107"/>
      <c r="F368" s="105"/>
      <c r="G368" s="113"/>
      <c r="H368" s="113"/>
      <c r="I368" s="109"/>
      <c r="J368" s="109"/>
      <c r="K368" s="105"/>
      <c r="L368" s="105"/>
      <c r="M368" s="105"/>
      <c r="N368" s="105"/>
      <c r="O368" s="106"/>
      <c r="P368" s="107"/>
      <c r="Q368" s="107"/>
    </row>
    <row r="369" spans="1:17" ht="14.4" x14ac:dyDescent="0.3">
      <c r="A369" s="100"/>
      <c r="B369" s="101"/>
      <c r="C369" s="102"/>
      <c r="D369" s="103"/>
      <c r="E369" s="107"/>
      <c r="F369" s="105"/>
      <c r="G369" s="113"/>
      <c r="H369" s="113"/>
      <c r="I369" s="109"/>
      <c r="J369" s="109"/>
      <c r="K369" s="105"/>
      <c r="L369" s="105"/>
      <c r="M369" s="105"/>
      <c r="N369" s="105"/>
      <c r="O369" s="106"/>
      <c r="P369" s="107"/>
      <c r="Q369" s="107"/>
    </row>
    <row r="370" spans="1:17" ht="14.4" x14ac:dyDescent="0.3">
      <c r="A370" s="100"/>
      <c r="B370" s="101"/>
      <c r="C370" s="102"/>
      <c r="D370" s="103"/>
      <c r="E370" s="107"/>
      <c r="F370" s="105"/>
      <c r="G370" s="113"/>
      <c r="H370" s="113"/>
      <c r="I370" s="109"/>
      <c r="J370" s="109"/>
      <c r="K370" s="105"/>
      <c r="L370" s="105"/>
      <c r="M370" s="105"/>
      <c r="N370" s="105"/>
      <c r="O370" s="106"/>
      <c r="P370" s="107"/>
      <c r="Q370" s="107"/>
    </row>
    <row r="371" spans="1:17" ht="14.4" x14ac:dyDescent="0.3">
      <c r="A371" s="100"/>
      <c r="B371" s="101"/>
      <c r="C371" s="102"/>
      <c r="D371" s="103"/>
      <c r="E371" s="107"/>
      <c r="F371" s="105"/>
      <c r="G371" s="113"/>
      <c r="H371" s="113"/>
      <c r="I371" s="109"/>
      <c r="J371" s="109"/>
      <c r="K371" s="105"/>
      <c r="L371" s="105"/>
      <c r="M371" s="105"/>
      <c r="N371" s="105"/>
      <c r="O371" s="106"/>
      <c r="P371" s="107"/>
      <c r="Q371" s="107"/>
    </row>
    <row r="372" spans="1:17" ht="14.4" x14ac:dyDescent="0.3">
      <c r="A372" s="100"/>
      <c r="B372" s="101"/>
      <c r="C372" s="102"/>
      <c r="D372" s="103"/>
      <c r="E372" s="107"/>
      <c r="F372" s="105"/>
      <c r="G372" s="113"/>
      <c r="H372" s="113"/>
      <c r="I372" s="109"/>
      <c r="J372" s="109"/>
      <c r="K372" s="105"/>
      <c r="L372" s="105"/>
      <c r="M372" s="105"/>
      <c r="N372" s="105"/>
      <c r="O372" s="106"/>
      <c r="P372" s="107"/>
      <c r="Q372" s="107"/>
    </row>
    <row r="373" spans="1:17" ht="14.4" x14ac:dyDescent="0.3">
      <c r="A373" s="100"/>
      <c r="B373" s="101"/>
      <c r="C373" s="102"/>
      <c r="D373" s="103"/>
      <c r="E373" s="107"/>
      <c r="F373" s="105"/>
      <c r="G373" s="113"/>
      <c r="H373" s="113"/>
      <c r="I373" s="109"/>
      <c r="J373" s="109"/>
      <c r="K373" s="105"/>
      <c r="L373" s="105"/>
      <c r="M373" s="105"/>
      <c r="N373" s="105"/>
      <c r="O373" s="106"/>
      <c r="P373" s="107"/>
      <c r="Q373" s="107"/>
    </row>
    <row r="374" spans="1:17" ht="14.4" x14ac:dyDescent="0.3">
      <c r="A374" s="100"/>
      <c r="B374" s="101"/>
      <c r="C374" s="102"/>
      <c r="D374" s="103"/>
      <c r="E374" s="107"/>
      <c r="F374" s="105"/>
      <c r="G374" s="113"/>
      <c r="H374" s="113"/>
      <c r="I374" s="109"/>
      <c r="J374" s="109"/>
      <c r="K374" s="105"/>
      <c r="L374" s="105"/>
      <c r="M374" s="105"/>
      <c r="N374" s="105"/>
      <c r="O374" s="106"/>
      <c r="P374" s="107"/>
      <c r="Q374" s="107"/>
    </row>
    <row r="375" spans="1:17" ht="14.4" x14ac:dyDescent="0.3">
      <c r="A375" s="100"/>
      <c r="B375" s="101"/>
      <c r="C375" s="102"/>
      <c r="D375" s="103"/>
      <c r="E375" s="107"/>
      <c r="F375" s="105"/>
      <c r="G375" s="113"/>
      <c r="H375" s="113"/>
      <c r="I375" s="109"/>
      <c r="J375" s="109"/>
      <c r="K375" s="105"/>
      <c r="L375" s="105"/>
      <c r="M375" s="105"/>
      <c r="N375" s="105"/>
      <c r="O375" s="106"/>
      <c r="P375" s="107"/>
      <c r="Q375" s="107"/>
    </row>
    <row r="376" spans="1:17" ht="14.4" x14ac:dyDescent="0.3">
      <c r="A376" s="100"/>
      <c r="B376" s="101"/>
      <c r="C376" s="102"/>
      <c r="D376" s="103"/>
      <c r="E376" s="107"/>
      <c r="F376" s="105"/>
      <c r="G376" s="113"/>
      <c r="H376" s="113"/>
      <c r="I376" s="109"/>
      <c r="J376" s="109"/>
      <c r="K376" s="105"/>
      <c r="L376" s="105"/>
      <c r="M376" s="105"/>
      <c r="N376" s="105"/>
      <c r="O376" s="106"/>
      <c r="P376" s="107"/>
      <c r="Q376" s="107"/>
    </row>
    <row r="377" spans="1:17" ht="14.4" x14ac:dyDescent="0.3">
      <c r="A377" s="100"/>
      <c r="B377" s="101"/>
      <c r="C377" s="102"/>
      <c r="D377" s="103"/>
      <c r="E377" s="107"/>
      <c r="F377" s="105"/>
      <c r="G377" s="113"/>
      <c r="H377" s="113"/>
      <c r="I377" s="109"/>
      <c r="J377" s="109"/>
      <c r="K377" s="105"/>
      <c r="L377" s="105"/>
      <c r="M377" s="105"/>
      <c r="N377" s="105"/>
      <c r="O377" s="106"/>
      <c r="P377" s="107"/>
      <c r="Q377" s="107"/>
    </row>
    <row r="378" spans="1:17" ht="14.4" x14ac:dyDescent="0.3">
      <c r="A378" s="100"/>
      <c r="B378" s="101"/>
      <c r="C378" s="102"/>
      <c r="D378" s="103"/>
      <c r="E378" s="107"/>
      <c r="F378" s="105"/>
      <c r="G378" s="113"/>
      <c r="H378" s="113"/>
      <c r="I378" s="109"/>
      <c r="J378" s="109"/>
      <c r="K378" s="105"/>
      <c r="L378" s="105"/>
      <c r="M378" s="105"/>
      <c r="N378" s="105"/>
      <c r="O378" s="106"/>
      <c r="P378" s="107"/>
      <c r="Q378" s="107"/>
    </row>
    <row r="379" spans="1:17" ht="14.4" x14ac:dyDescent="0.3">
      <c r="A379" s="100"/>
      <c r="B379" s="101"/>
      <c r="C379" s="102"/>
      <c r="D379" s="103"/>
      <c r="E379" s="107"/>
      <c r="F379" s="105"/>
      <c r="G379" s="113"/>
      <c r="H379" s="113"/>
      <c r="I379" s="109"/>
      <c r="J379" s="109"/>
      <c r="K379" s="105"/>
      <c r="L379" s="105"/>
      <c r="M379" s="105"/>
      <c r="N379" s="105"/>
      <c r="O379" s="106"/>
      <c r="P379" s="107"/>
      <c r="Q379" s="107"/>
    </row>
    <row r="380" spans="1:17" ht="14.4" x14ac:dyDescent="0.3">
      <c r="A380" s="100"/>
      <c r="B380" s="101"/>
      <c r="C380" s="102"/>
      <c r="D380" s="103"/>
      <c r="E380" s="107"/>
      <c r="F380" s="105"/>
      <c r="G380" s="113"/>
      <c r="H380" s="113"/>
      <c r="I380" s="109"/>
      <c r="J380" s="109"/>
      <c r="K380" s="105"/>
      <c r="L380" s="105"/>
      <c r="M380" s="105"/>
      <c r="N380" s="105"/>
      <c r="O380" s="106"/>
      <c r="P380" s="107"/>
      <c r="Q380" s="107"/>
    </row>
    <row r="381" spans="1:17" ht="14.4" x14ac:dyDescent="0.3">
      <c r="A381" s="100"/>
      <c r="B381" s="101"/>
      <c r="C381" s="102"/>
      <c r="D381" s="103"/>
      <c r="E381" s="107"/>
      <c r="F381" s="105"/>
      <c r="G381" s="113"/>
      <c r="H381" s="113"/>
      <c r="I381" s="109"/>
      <c r="J381" s="109"/>
      <c r="K381" s="105"/>
      <c r="L381" s="105"/>
      <c r="M381" s="105"/>
      <c r="N381" s="105"/>
      <c r="O381" s="106"/>
      <c r="P381" s="107"/>
      <c r="Q381" s="107"/>
    </row>
    <row r="382" spans="1:17" ht="14.4" x14ac:dyDescent="0.3">
      <c r="A382" s="100"/>
      <c r="B382" s="101"/>
      <c r="C382" s="102"/>
      <c r="D382" s="103"/>
      <c r="E382" s="107"/>
      <c r="F382" s="105"/>
      <c r="G382" s="113"/>
      <c r="H382" s="113"/>
      <c r="I382" s="109"/>
      <c r="J382" s="109"/>
      <c r="K382" s="105"/>
      <c r="L382" s="105"/>
      <c r="M382" s="105"/>
      <c r="N382" s="105"/>
      <c r="O382" s="106"/>
      <c r="P382" s="107"/>
      <c r="Q382" s="107"/>
    </row>
    <row r="383" spans="1:17" ht="14.4" x14ac:dyDescent="0.3">
      <c r="A383" s="100"/>
      <c r="B383" s="101"/>
      <c r="C383" s="102"/>
      <c r="D383" s="103"/>
      <c r="E383" s="107"/>
      <c r="F383" s="105"/>
      <c r="G383" s="113"/>
      <c r="H383" s="113"/>
      <c r="I383" s="109"/>
      <c r="J383" s="109"/>
      <c r="K383" s="105"/>
      <c r="L383" s="105"/>
      <c r="M383" s="105"/>
      <c r="N383" s="105"/>
      <c r="O383" s="106"/>
      <c r="P383" s="107"/>
      <c r="Q383" s="107"/>
    </row>
    <row r="384" spans="1:17" ht="14.4" x14ac:dyDescent="0.3">
      <c r="A384" s="100"/>
      <c r="B384" s="101"/>
      <c r="C384" s="102"/>
      <c r="D384" s="103"/>
      <c r="E384" s="107"/>
      <c r="F384" s="105"/>
      <c r="G384" s="113"/>
      <c r="H384" s="113"/>
      <c r="I384" s="109"/>
      <c r="J384" s="109"/>
      <c r="K384" s="105"/>
      <c r="L384" s="105"/>
      <c r="M384" s="105"/>
      <c r="N384" s="105"/>
      <c r="O384" s="106"/>
      <c r="P384" s="107"/>
      <c r="Q384" s="107"/>
    </row>
    <row r="385" spans="1:17" ht="14.4" x14ac:dyDescent="0.3">
      <c r="A385" s="100"/>
      <c r="B385" s="101"/>
      <c r="C385" s="102"/>
      <c r="D385" s="103"/>
      <c r="E385" s="107"/>
      <c r="F385" s="105"/>
      <c r="G385" s="113"/>
      <c r="H385" s="113"/>
      <c r="I385" s="109"/>
      <c r="J385" s="109"/>
      <c r="K385" s="105"/>
      <c r="L385" s="105"/>
      <c r="M385" s="105"/>
      <c r="N385" s="105"/>
      <c r="O385" s="106"/>
      <c r="P385" s="107"/>
      <c r="Q385" s="107"/>
    </row>
    <row r="386" spans="1:17" ht="14.4" x14ac:dyDescent="0.3">
      <c r="A386" s="100"/>
      <c r="B386" s="101"/>
      <c r="C386" s="102"/>
      <c r="D386" s="103"/>
      <c r="E386" s="107"/>
      <c r="F386" s="105"/>
      <c r="G386" s="113"/>
      <c r="H386" s="113"/>
      <c r="I386" s="109"/>
      <c r="J386" s="109"/>
      <c r="K386" s="105"/>
      <c r="L386" s="105"/>
      <c r="M386" s="105"/>
      <c r="N386" s="105"/>
      <c r="O386" s="106"/>
      <c r="P386" s="107"/>
      <c r="Q386" s="107"/>
    </row>
    <row r="387" spans="1:17" ht="14.4" x14ac:dyDescent="0.3">
      <c r="A387" s="100"/>
      <c r="B387" s="101"/>
      <c r="C387" s="102"/>
      <c r="D387" s="103"/>
      <c r="E387" s="107"/>
      <c r="F387" s="105"/>
      <c r="G387" s="113"/>
      <c r="H387" s="113"/>
      <c r="I387" s="109"/>
      <c r="J387" s="109"/>
      <c r="K387" s="105"/>
      <c r="L387" s="105"/>
      <c r="M387" s="105"/>
      <c r="N387" s="105"/>
      <c r="O387" s="106"/>
      <c r="P387" s="107"/>
      <c r="Q387" s="107"/>
    </row>
    <row r="388" spans="1:17" ht="14.4" x14ac:dyDescent="0.3">
      <c r="A388" s="100"/>
      <c r="B388" s="101"/>
      <c r="C388" s="102"/>
      <c r="D388" s="103"/>
      <c r="E388" s="107"/>
      <c r="F388" s="105"/>
      <c r="G388" s="113"/>
      <c r="H388" s="113"/>
      <c r="I388" s="109"/>
      <c r="J388" s="109"/>
      <c r="K388" s="105"/>
      <c r="L388" s="105"/>
      <c r="M388" s="105"/>
      <c r="N388" s="105"/>
      <c r="O388" s="106"/>
      <c r="P388" s="107"/>
      <c r="Q388" s="107"/>
    </row>
    <row r="389" spans="1:17" ht="14.4" x14ac:dyDescent="0.3">
      <c r="A389" s="100"/>
      <c r="B389" s="101"/>
      <c r="C389" s="102"/>
      <c r="D389" s="103"/>
      <c r="E389" s="107"/>
      <c r="F389" s="105"/>
      <c r="G389" s="113"/>
      <c r="H389" s="113"/>
      <c r="I389" s="109"/>
      <c r="J389" s="109"/>
      <c r="K389" s="105"/>
      <c r="L389" s="105"/>
      <c r="M389" s="105"/>
      <c r="N389" s="105"/>
      <c r="O389" s="106"/>
      <c r="P389" s="107"/>
      <c r="Q389" s="107"/>
    </row>
    <row r="390" spans="1:17" ht="14.4" x14ac:dyDescent="0.3">
      <c r="A390" s="100"/>
      <c r="B390" s="101"/>
      <c r="C390" s="102"/>
      <c r="D390" s="103"/>
      <c r="E390" s="107"/>
      <c r="F390" s="105"/>
      <c r="G390" s="113"/>
      <c r="H390" s="113"/>
      <c r="I390" s="109"/>
      <c r="J390" s="109"/>
      <c r="K390" s="105"/>
      <c r="L390" s="105"/>
      <c r="M390" s="105"/>
      <c r="N390" s="105"/>
      <c r="O390" s="106"/>
      <c r="P390" s="107"/>
      <c r="Q390" s="107"/>
    </row>
    <row r="391" spans="1:17" ht="14.4" x14ac:dyDescent="0.3">
      <c r="A391" s="100"/>
      <c r="B391" s="101"/>
      <c r="C391" s="102"/>
      <c r="D391" s="103"/>
      <c r="E391" s="107"/>
      <c r="F391" s="105"/>
      <c r="G391" s="113"/>
      <c r="H391" s="113"/>
      <c r="I391" s="109"/>
      <c r="J391" s="109"/>
      <c r="K391" s="105"/>
      <c r="L391" s="105"/>
      <c r="M391" s="105"/>
      <c r="N391" s="105"/>
      <c r="O391" s="106"/>
      <c r="P391" s="107"/>
      <c r="Q391" s="107"/>
    </row>
    <row r="392" spans="1:17" ht="14.4" x14ac:dyDescent="0.3">
      <c r="A392" s="100"/>
      <c r="B392" s="101"/>
      <c r="C392" s="102"/>
      <c r="D392" s="103"/>
      <c r="E392" s="107"/>
      <c r="F392" s="105"/>
      <c r="G392" s="113"/>
      <c r="H392" s="113"/>
      <c r="I392" s="109"/>
      <c r="J392" s="109"/>
      <c r="K392" s="105"/>
      <c r="L392" s="105"/>
      <c r="M392" s="105"/>
      <c r="N392" s="105"/>
      <c r="O392" s="106"/>
      <c r="P392" s="107"/>
      <c r="Q392" s="107"/>
    </row>
    <row r="393" spans="1:17" ht="14.4" x14ac:dyDescent="0.3">
      <c r="A393" s="100"/>
      <c r="B393" s="101"/>
      <c r="C393" s="102"/>
      <c r="D393" s="103"/>
      <c r="E393" s="107"/>
      <c r="F393" s="105"/>
      <c r="G393" s="113"/>
      <c r="H393" s="113"/>
      <c r="I393" s="109"/>
      <c r="J393" s="109"/>
      <c r="K393" s="105"/>
      <c r="L393" s="105"/>
      <c r="M393" s="105"/>
      <c r="N393" s="105"/>
      <c r="O393" s="106"/>
      <c r="P393" s="107"/>
      <c r="Q393" s="107"/>
    </row>
    <row r="394" spans="1:17" ht="14.4" x14ac:dyDescent="0.3">
      <c r="A394" s="100"/>
      <c r="B394" s="101"/>
      <c r="C394" s="102"/>
      <c r="D394" s="103"/>
      <c r="E394" s="107"/>
      <c r="F394" s="105"/>
      <c r="G394" s="113"/>
      <c r="H394" s="113"/>
      <c r="I394" s="109"/>
      <c r="J394" s="109"/>
      <c r="K394" s="105"/>
      <c r="L394" s="105"/>
      <c r="M394" s="105"/>
      <c r="N394" s="105"/>
      <c r="O394" s="106"/>
      <c r="P394" s="107"/>
      <c r="Q394" s="107"/>
    </row>
    <row r="395" spans="1:17" ht="14.4" x14ac:dyDescent="0.3">
      <c r="A395" s="100"/>
      <c r="B395" s="101"/>
      <c r="C395" s="102"/>
      <c r="D395" s="103"/>
      <c r="E395" s="107"/>
      <c r="F395" s="105"/>
      <c r="G395" s="113"/>
      <c r="H395" s="113"/>
      <c r="I395" s="109"/>
      <c r="J395" s="109"/>
      <c r="K395" s="105"/>
      <c r="L395" s="105"/>
      <c r="M395" s="105"/>
      <c r="N395" s="105"/>
      <c r="O395" s="106"/>
      <c r="P395" s="107"/>
      <c r="Q395" s="107"/>
    </row>
    <row r="396" spans="1:17" ht="14.4" x14ac:dyDescent="0.3">
      <c r="A396" s="100"/>
      <c r="B396" s="101"/>
      <c r="C396" s="102"/>
      <c r="D396" s="103"/>
      <c r="E396" s="107"/>
      <c r="F396" s="105"/>
      <c r="G396" s="113"/>
      <c r="H396" s="113"/>
      <c r="I396" s="109"/>
      <c r="J396" s="109"/>
      <c r="K396" s="105"/>
      <c r="L396" s="105"/>
      <c r="M396" s="105"/>
      <c r="N396" s="105"/>
      <c r="O396" s="106"/>
      <c r="P396" s="107"/>
      <c r="Q396" s="107"/>
    </row>
    <row r="397" spans="1:17" ht="14.4" x14ac:dyDescent="0.3">
      <c r="A397" s="100"/>
      <c r="B397" s="101"/>
      <c r="C397" s="102"/>
      <c r="D397" s="103"/>
      <c r="E397" s="107"/>
      <c r="F397" s="105"/>
      <c r="G397" s="113"/>
      <c r="H397" s="113"/>
      <c r="I397" s="109"/>
      <c r="J397" s="109"/>
      <c r="K397" s="105"/>
      <c r="L397" s="105"/>
      <c r="M397" s="105"/>
      <c r="N397" s="105"/>
      <c r="O397" s="106"/>
      <c r="P397" s="107"/>
      <c r="Q397" s="107"/>
    </row>
    <row r="398" spans="1:17" ht="14.4" x14ac:dyDescent="0.3">
      <c r="A398" s="100"/>
      <c r="B398" s="101"/>
      <c r="C398" s="102"/>
      <c r="D398" s="103"/>
      <c r="E398" s="107"/>
      <c r="F398" s="105"/>
      <c r="G398" s="113"/>
      <c r="H398" s="113"/>
      <c r="I398" s="109"/>
      <c r="J398" s="109"/>
      <c r="K398" s="105"/>
      <c r="L398" s="105"/>
      <c r="M398" s="105"/>
      <c r="N398" s="105"/>
      <c r="O398" s="106"/>
      <c r="P398" s="107"/>
      <c r="Q398" s="107"/>
    </row>
    <row r="399" spans="1:17" ht="14.4" x14ac:dyDescent="0.3">
      <c r="A399" s="100"/>
      <c r="B399" s="101"/>
      <c r="C399" s="102"/>
      <c r="D399" s="103"/>
      <c r="E399" s="107"/>
      <c r="F399" s="105"/>
      <c r="G399" s="113"/>
      <c r="H399" s="113"/>
      <c r="I399" s="109"/>
      <c r="J399" s="109"/>
      <c r="K399" s="105"/>
      <c r="L399" s="105"/>
      <c r="M399" s="105"/>
      <c r="N399" s="105"/>
      <c r="O399" s="106"/>
      <c r="P399" s="107"/>
      <c r="Q399" s="107"/>
    </row>
    <row r="400" spans="1:17" ht="14.4" x14ac:dyDescent="0.3">
      <c r="A400" s="100"/>
      <c r="B400" s="101"/>
      <c r="C400" s="102"/>
      <c r="D400" s="103"/>
      <c r="E400" s="107"/>
      <c r="F400" s="105"/>
      <c r="G400" s="113"/>
      <c r="H400" s="113"/>
      <c r="I400" s="109"/>
      <c r="J400" s="109"/>
      <c r="K400" s="105"/>
      <c r="L400" s="105"/>
      <c r="M400" s="105"/>
      <c r="N400" s="105"/>
      <c r="O400" s="106"/>
      <c r="P400" s="107"/>
      <c r="Q400" s="107"/>
    </row>
    <row r="401" spans="1:17" ht="14.4" x14ac:dyDescent="0.3">
      <c r="A401" s="100"/>
      <c r="B401" s="101"/>
      <c r="C401" s="102"/>
      <c r="D401" s="103"/>
      <c r="E401" s="107"/>
      <c r="F401" s="105"/>
      <c r="G401" s="113"/>
      <c r="H401" s="113"/>
      <c r="I401" s="109"/>
      <c r="J401" s="109"/>
      <c r="K401" s="105"/>
      <c r="L401" s="105"/>
      <c r="M401" s="105"/>
      <c r="N401" s="105"/>
      <c r="O401" s="106"/>
      <c r="P401" s="107"/>
      <c r="Q401" s="107"/>
    </row>
    <row r="402" spans="1:17" ht="14.4" x14ac:dyDescent="0.3">
      <c r="A402" s="100"/>
      <c r="B402" s="101"/>
      <c r="C402" s="102"/>
      <c r="D402" s="103"/>
      <c r="E402" s="107"/>
      <c r="F402" s="105"/>
      <c r="G402" s="113"/>
      <c r="H402" s="113"/>
      <c r="I402" s="109"/>
      <c r="J402" s="109"/>
      <c r="K402" s="105"/>
      <c r="L402" s="105"/>
      <c r="M402" s="105"/>
      <c r="N402" s="105"/>
      <c r="O402" s="106"/>
      <c r="P402" s="107"/>
      <c r="Q402" s="107"/>
    </row>
    <row r="403" spans="1:17" ht="14.4" x14ac:dyDescent="0.3">
      <c r="A403" s="100"/>
      <c r="B403" s="101"/>
      <c r="C403" s="102"/>
      <c r="D403" s="103"/>
      <c r="E403" s="107"/>
      <c r="F403" s="105"/>
      <c r="G403" s="113"/>
      <c r="H403" s="113"/>
      <c r="I403" s="109"/>
      <c r="J403" s="109"/>
      <c r="K403" s="105"/>
      <c r="L403" s="105"/>
      <c r="M403" s="105"/>
      <c r="N403" s="105"/>
      <c r="O403" s="106"/>
      <c r="P403" s="107"/>
      <c r="Q403" s="107"/>
    </row>
    <row r="404" spans="1:17" ht="14.4" x14ac:dyDescent="0.3">
      <c r="A404" s="100"/>
      <c r="B404" s="101"/>
      <c r="C404" s="102"/>
      <c r="D404" s="103"/>
      <c r="E404" s="107"/>
      <c r="F404" s="105"/>
      <c r="G404" s="113"/>
      <c r="H404" s="113"/>
      <c r="I404" s="109"/>
      <c r="J404" s="109"/>
      <c r="K404" s="105"/>
      <c r="L404" s="105"/>
      <c r="M404" s="105"/>
      <c r="N404" s="105"/>
      <c r="O404" s="106"/>
      <c r="P404" s="107"/>
      <c r="Q404" s="107"/>
    </row>
    <row r="405" spans="1:17" ht="14.4" x14ac:dyDescent="0.3">
      <c r="A405" s="100"/>
      <c r="B405" s="101"/>
      <c r="C405" s="102"/>
      <c r="D405" s="103"/>
      <c r="E405" s="107"/>
      <c r="F405" s="105"/>
      <c r="G405" s="113"/>
      <c r="H405" s="113"/>
      <c r="I405" s="109"/>
      <c r="J405" s="109"/>
      <c r="K405" s="105"/>
      <c r="L405" s="105"/>
      <c r="M405" s="105"/>
      <c r="N405" s="105"/>
      <c r="O405" s="106"/>
      <c r="P405" s="107"/>
      <c r="Q405" s="107"/>
    </row>
    <row r="406" spans="1:17" ht="14.4" x14ac:dyDescent="0.3">
      <c r="A406" s="100"/>
      <c r="B406" s="101"/>
      <c r="C406" s="102"/>
      <c r="D406" s="103"/>
      <c r="E406" s="107"/>
      <c r="F406" s="105"/>
      <c r="G406" s="113"/>
      <c r="H406" s="113"/>
      <c r="I406" s="109"/>
      <c r="J406" s="109"/>
      <c r="K406" s="105"/>
      <c r="L406" s="105"/>
      <c r="M406" s="105"/>
      <c r="N406" s="105"/>
      <c r="O406" s="106"/>
      <c r="P406" s="107"/>
      <c r="Q406" s="107"/>
    </row>
    <row r="407" spans="1:17" ht="14.4" x14ac:dyDescent="0.3">
      <c r="A407" s="100"/>
      <c r="B407" s="101"/>
      <c r="C407" s="102"/>
      <c r="D407" s="103"/>
      <c r="E407" s="107"/>
      <c r="F407" s="105"/>
      <c r="G407" s="113"/>
      <c r="H407" s="113"/>
      <c r="I407" s="109"/>
      <c r="J407" s="109"/>
      <c r="K407" s="105"/>
      <c r="L407" s="105"/>
      <c r="M407" s="105"/>
      <c r="N407" s="105"/>
      <c r="O407" s="106"/>
      <c r="P407" s="107"/>
      <c r="Q407" s="107"/>
    </row>
    <row r="408" spans="1:17" ht="14.4" x14ac:dyDescent="0.3">
      <c r="A408" s="100"/>
      <c r="B408" s="101"/>
      <c r="C408" s="102"/>
      <c r="D408" s="103"/>
      <c r="E408" s="107"/>
      <c r="F408" s="105"/>
      <c r="G408" s="113"/>
      <c r="H408" s="113"/>
      <c r="I408" s="109"/>
      <c r="J408" s="109"/>
      <c r="K408" s="105"/>
      <c r="L408" s="105"/>
      <c r="M408" s="105"/>
      <c r="N408" s="105"/>
      <c r="O408" s="106"/>
      <c r="P408" s="107"/>
      <c r="Q408" s="107"/>
    </row>
    <row r="409" spans="1:17" ht="14.4" x14ac:dyDescent="0.3">
      <c r="A409" s="100"/>
      <c r="B409" s="101"/>
      <c r="C409" s="102"/>
      <c r="D409" s="103"/>
      <c r="E409" s="107"/>
      <c r="F409" s="105"/>
      <c r="G409" s="113"/>
      <c r="H409" s="113"/>
      <c r="I409" s="109"/>
      <c r="J409" s="109"/>
      <c r="K409" s="105"/>
      <c r="L409" s="105"/>
      <c r="M409" s="105"/>
      <c r="N409" s="105"/>
      <c r="O409" s="106"/>
      <c r="P409" s="107"/>
      <c r="Q409" s="107"/>
    </row>
    <row r="410" spans="1:17" ht="14.4" x14ac:dyDescent="0.3">
      <c r="A410" s="100"/>
      <c r="B410" s="101"/>
      <c r="C410" s="102"/>
      <c r="D410" s="103"/>
      <c r="E410" s="107"/>
      <c r="F410" s="105"/>
      <c r="G410" s="113"/>
      <c r="H410" s="113"/>
      <c r="I410" s="109"/>
      <c r="J410" s="109"/>
      <c r="K410" s="105"/>
      <c r="L410" s="105"/>
      <c r="M410" s="105"/>
      <c r="N410" s="105"/>
      <c r="O410" s="106"/>
      <c r="P410" s="107"/>
      <c r="Q410" s="107"/>
    </row>
    <row r="411" spans="1:17" ht="14.4" x14ac:dyDescent="0.3">
      <c r="A411" s="100"/>
      <c r="B411" s="101"/>
      <c r="C411" s="102"/>
      <c r="D411" s="103"/>
      <c r="E411" s="107"/>
      <c r="F411" s="105"/>
      <c r="G411" s="113"/>
      <c r="H411" s="113"/>
      <c r="I411" s="109"/>
      <c r="J411" s="109"/>
      <c r="K411" s="105"/>
      <c r="L411" s="105"/>
      <c r="M411" s="105"/>
      <c r="N411" s="105"/>
      <c r="O411" s="106"/>
      <c r="P411" s="107"/>
      <c r="Q411" s="107"/>
    </row>
    <row r="412" spans="1:17" ht="14.4" x14ac:dyDescent="0.3">
      <c r="A412" s="100"/>
      <c r="B412" s="101"/>
      <c r="C412" s="102"/>
      <c r="D412" s="103"/>
      <c r="E412" s="107"/>
      <c r="F412" s="105"/>
      <c r="G412" s="113"/>
      <c r="H412" s="113"/>
      <c r="I412" s="109"/>
      <c r="J412" s="109"/>
      <c r="K412" s="105"/>
      <c r="L412" s="105"/>
      <c r="M412" s="105"/>
      <c r="N412" s="105"/>
      <c r="O412" s="106"/>
      <c r="P412" s="107"/>
      <c r="Q412" s="107"/>
    </row>
    <row r="413" spans="1:17" ht="14.4" x14ac:dyDescent="0.3">
      <c r="A413" s="100"/>
      <c r="B413" s="101"/>
      <c r="C413" s="102"/>
      <c r="D413" s="103"/>
      <c r="E413" s="107"/>
      <c r="F413" s="105"/>
      <c r="G413" s="113"/>
      <c r="H413" s="113"/>
      <c r="I413" s="109"/>
      <c r="J413" s="109"/>
      <c r="K413" s="105"/>
      <c r="L413" s="105"/>
      <c r="M413" s="105"/>
      <c r="N413" s="105"/>
      <c r="O413" s="106"/>
      <c r="P413" s="107"/>
      <c r="Q413" s="107"/>
    </row>
    <row r="414" spans="1:17" ht="14.4" x14ac:dyDescent="0.3">
      <c r="A414" s="100"/>
      <c r="B414" s="101"/>
      <c r="C414" s="102"/>
      <c r="D414" s="103"/>
      <c r="E414" s="107"/>
      <c r="F414" s="105"/>
      <c r="G414" s="113"/>
      <c r="H414" s="113"/>
      <c r="I414" s="109"/>
      <c r="J414" s="109"/>
      <c r="K414" s="105"/>
      <c r="L414" s="105"/>
      <c r="M414" s="105"/>
      <c r="N414" s="105"/>
      <c r="O414" s="106"/>
      <c r="P414" s="107"/>
      <c r="Q414" s="107"/>
    </row>
    <row r="415" spans="1:17" ht="14.4" x14ac:dyDescent="0.3">
      <c r="A415" s="100"/>
      <c r="B415" s="101"/>
      <c r="C415" s="102"/>
      <c r="D415" s="103"/>
      <c r="E415" s="107"/>
      <c r="F415" s="105"/>
      <c r="G415" s="113"/>
      <c r="H415" s="113"/>
      <c r="I415" s="109"/>
      <c r="J415" s="109"/>
      <c r="K415" s="105"/>
      <c r="L415" s="105"/>
      <c r="M415" s="105"/>
      <c r="N415" s="105"/>
      <c r="O415" s="106"/>
      <c r="P415" s="107"/>
      <c r="Q415" s="107"/>
    </row>
    <row r="416" spans="1:17" ht="14.4" x14ac:dyDescent="0.3">
      <c r="A416" s="100"/>
      <c r="B416" s="101"/>
      <c r="C416" s="102"/>
      <c r="D416" s="103"/>
      <c r="E416" s="107"/>
      <c r="F416" s="105"/>
      <c r="G416" s="113"/>
      <c r="H416" s="113"/>
      <c r="I416" s="109"/>
      <c r="J416" s="109"/>
      <c r="K416" s="105"/>
      <c r="L416" s="105"/>
      <c r="M416" s="105"/>
      <c r="N416" s="105"/>
      <c r="O416" s="106"/>
      <c r="P416" s="107"/>
      <c r="Q416" s="107"/>
    </row>
    <row r="417" spans="1:17" ht="14.4" x14ac:dyDescent="0.3">
      <c r="A417" s="100"/>
      <c r="B417" s="101"/>
      <c r="C417" s="102"/>
      <c r="D417" s="103"/>
      <c r="E417" s="107"/>
      <c r="F417" s="105"/>
      <c r="G417" s="113"/>
      <c r="H417" s="113"/>
      <c r="I417" s="109"/>
      <c r="J417" s="109"/>
      <c r="K417" s="105"/>
      <c r="L417" s="105"/>
      <c r="M417" s="105"/>
      <c r="N417" s="105"/>
      <c r="O417" s="106"/>
      <c r="P417" s="107"/>
      <c r="Q417" s="107"/>
    </row>
    <row r="418" spans="1:17" ht="14.4" x14ac:dyDescent="0.3">
      <c r="A418" s="100"/>
      <c r="B418" s="101"/>
      <c r="C418" s="102"/>
      <c r="D418" s="103"/>
      <c r="E418" s="107"/>
      <c r="F418" s="105"/>
      <c r="G418" s="113"/>
      <c r="H418" s="113"/>
      <c r="I418" s="109"/>
      <c r="J418" s="109"/>
      <c r="K418" s="105"/>
      <c r="L418" s="105"/>
      <c r="M418" s="105"/>
      <c r="N418" s="105"/>
      <c r="O418" s="106"/>
      <c r="P418" s="107"/>
      <c r="Q418" s="107"/>
    </row>
    <row r="419" spans="1:17" ht="14.4" x14ac:dyDescent="0.3">
      <c r="A419" s="100"/>
      <c r="B419" s="101"/>
      <c r="C419" s="102"/>
      <c r="D419" s="103"/>
      <c r="E419" s="107"/>
      <c r="F419" s="105"/>
      <c r="G419" s="113"/>
      <c r="H419" s="113"/>
      <c r="I419" s="109"/>
      <c r="J419" s="109"/>
      <c r="K419" s="105"/>
      <c r="L419" s="105"/>
      <c r="M419" s="105"/>
      <c r="N419" s="105"/>
      <c r="O419" s="106"/>
      <c r="P419" s="107"/>
      <c r="Q419" s="107"/>
    </row>
    <row r="420" spans="1:17" ht="14.4" x14ac:dyDescent="0.3">
      <c r="A420" s="100"/>
      <c r="B420" s="101"/>
      <c r="C420" s="102"/>
      <c r="D420" s="103"/>
      <c r="E420" s="107"/>
      <c r="F420" s="105"/>
      <c r="G420" s="113"/>
      <c r="H420" s="113"/>
      <c r="I420" s="109"/>
      <c r="J420" s="109"/>
      <c r="K420" s="105"/>
      <c r="L420" s="105"/>
      <c r="M420" s="105"/>
      <c r="N420" s="105"/>
      <c r="O420" s="106"/>
      <c r="P420" s="107"/>
      <c r="Q420" s="107"/>
    </row>
    <row r="421" spans="1:17" ht="14.4" x14ac:dyDescent="0.3">
      <c r="A421" s="100"/>
      <c r="B421" s="101"/>
      <c r="C421" s="102"/>
      <c r="D421" s="103"/>
      <c r="E421" s="107"/>
      <c r="F421" s="105"/>
      <c r="G421" s="113"/>
      <c r="H421" s="113"/>
      <c r="I421" s="109"/>
      <c r="J421" s="109"/>
      <c r="K421" s="105"/>
      <c r="L421" s="105"/>
      <c r="M421" s="105"/>
      <c r="N421" s="105"/>
      <c r="O421" s="106"/>
      <c r="P421" s="107"/>
      <c r="Q421" s="107"/>
    </row>
    <row r="422" spans="1:17" ht="14.4" x14ac:dyDescent="0.3">
      <c r="A422" s="100"/>
      <c r="B422" s="101"/>
      <c r="C422" s="102"/>
      <c r="D422" s="103"/>
      <c r="E422" s="107"/>
      <c r="F422" s="105"/>
      <c r="G422" s="113"/>
      <c r="H422" s="113"/>
      <c r="I422" s="109"/>
      <c r="J422" s="109"/>
      <c r="K422" s="105"/>
      <c r="L422" s="105"/>
      <c r="M422" s="105"/>
      <c r="N422" s="105"/>
      <c r="O422" s="106"/>
      <c r="P422" s="107"/>
      <c r="Q422" s="107"/>
    </row>
    <row r="423" spans="1:17" ht="14.4" x14ac:dyDescent="0.3">
      <c r="A423" s="100"/>
      <c r="B423" s="101"/>
      <c r="C423" s="102"/>
      <c r="D423" s="103"/>
      <c r="E423" s="107"/>
      <c r="F423" s="105"/>
      <c r="G423" s="113"/>
      <c r="H423" s="113"/>
      <c r="I423" s="109"/>
      <c r="J423" s="109"/>
      <c r="K423" s="105"/>
      <c r="L423" s="105"/>
      <c r="M423" s="105"/>
      <c r="N423" s="105"/>
      <c r="O423" s="106"/>
      <c r="P423" s="107"/>
      <c r="Q423" s="107"/>
    </row>
    <row r="424" spans="1:17" ht="14.4" x14ac:dyDescent="0.3">
      <c r="A424" s="100"/>
      <c r="B424" s="101"/>
      <c r="C424" s="102"/>
      <c r="D424" s="103"/>
      <c r="E424" s="107"/>
      <c r="F424" s="105"/>
      <c r="G424" s="113"/>
      <c r="H424" s="113"/>
      <c r="I424" s="109"/>
      <c r="J424" s="109"/>
      <c r="K424" s="105"/>
      <c r="L424" s="105"/>
      <c r="M424" s="105"/>
      <c r="N424" s="105"/>
      <c r="O424" s="106"/>
      <c r="P424" s="107"/>
      <c r="Q424" s="107"/>
    </row>
    <row r="425" spans="1:17" ht="14.4" x14ac:dyDescent="0.3">
      <c r="A425" s="100"/>
      <c r="B425" s="101"/>
      <c r="C425" s="102"/>
      <c r="D425" s="103"/>
      <c r="E425" s="107"/>
      <c r="F425" s="105"/>
      <c r="G425" s="113"/>
      <c r="H425" s="113"/>
      <c r="I425" s="109"/>
      <c r="J425" s="109"/>
      <c r="K425" s="105"/>
      <c r="L425" s="105"/>
      <c r="M425" s="105"/>
      <c r="N425" s="105"/>
      <c r="O425" s="106"/>
      <c r="P425" s="107"/>
      <c r="Q425" s="107"/>
    </row>
    <row r="426" spans="1:17" ht="14.4" x14ac:dyDescent="0.3">
      <c r="A426" s="100"/>
      <c r="B426" s="101"/>
      <c r="C426" s="102"/>
      <c r="D426" s="103"/>
      <c r="E426" s="107"/>
      <c r="F426" s="105"/>
      <c r="G426" s="113"/>
      <c r="H426" s="113"/>
      <c r="I426" s="109"/>
      <c r="J426" s="109"/>
      <c r="K426" s="105"/>
      <c r="L426" s="105"/>
      <c r="M426" s="105"/>
      <c r="N426" s="105"/>
      <c r="O426" s="106"/>
      <c r="P426" s="107"/>
      <c r="Q426" s="107"/>
    </row>
    <row r="427" spans="1:17" ht="14.4" x14ac:dyDescent="0.3">
      <c r="A427" s="100"/>
      <c r="B427" s="101"/>
      <c r="C427" s="102"/>
      <c r="D427" s="103"/>
      <c r="E427" s="107"/>
      <c r="F427" s="105"/>
      <c r="G427" s="113"/>
      <c r="H427" s="113"/>
      <c r="I427" s="109"/>
      <c r="J427" s="109"/>
      <c r="K427" s="105"/>
      <c r="L427" s="105"/>
      <c r="M427" s="105"/>
      <c r="N427" s="105"/>
      <c r="O427" s="106"/>
      <c r="P427" s="107"/>
      <c r="Q427" s="107"/>
    </row>
    <row r="428" spans="1:17" ht="14.4" x14ac:dyDescent="0.3">
      <c r="A428" s="100"/>
      <c r="B428" s="101"/>
      <c r="C428" s="102"/>
      <c r="D428" s="103"/>
      <c r="E428" s="107"/>
      <c r="F428" s="105"/>
      <c r="G428" s="113"/>
      <c r="H428" s="113"/>
      <c r="I428" s="109"/>
      <c r="J428" s="109"/>
      <c r="K428" s="105"/>
      <c r="L428" s="105"/>
      <c r="M428" s="105"/>
      <c r="N428" s="105"/>
      <c r="O428" s="106"/>
      <c r="P428" s="107"/>
      <c r="Q428" s="107"/>
    </row>
    <row r="429" spans="1:17" ht="14.4" x14ac:dyDescent="0.3">
      <c r="A429" s="100"/>
      <c r="B429" s="101"/>
      <c r="C429" s="102"/>
      <c r="D429" s="103"/>
      <c r="E429" s="107"/>
      <c r="F429" s="105"/>
      <c r="G429" s="113"/>
      <c r="H429" s="113"/>
      <c r="I429" s="109"/>
      <c r="J429" s="109"/>
      <c r="K429" s="105"/>
      <c r="L429" s="105"/>
      <c r="M429" s="105"/>
      <c r="N429" s="105"/>
      <c r="O429" s="106"/>
      <c r="P429" s="107"/>
      <c r="Q429" s="107"/>
    </row>
    <row r="430" spans="1:17" ht="14.4" x14ac:dyDescent="0.3">
      <c r="A430" s="100"/>
      <c r="B430" s="101"/>
      <c r="C430" s="102"/>
      <c r="D430" s="103"/>
      <c r="E430" s="107"/>
      <c r="F430" s="105"/>
      <c r="G430" s="113"/>
      <c r="H430" s="113"/>
      <c r="I430" s="109"/>
      <c r="J430" s="109"/>
      <c r="K430" s="105"/>
      <c r="L430" s="105"/>
      <c r="M430" s="105"/>
      <c r="N430" s="105"/>
      <c r="O430" s="106"/>
      <c r="P430" s="107"/>
      <c r="Q430" s="107"/>
    </row>
    <row r="431" spans="1:17" ht="14.4" x14ac:dyDescent="0.3">
      <c r="A431" s="100"/>
      <c r="B431" s="101"/>
      <c r="C431" s="102"/>
      <c r="D431" s="103"/>
      <c r="E431" s="107"/>
      <c r="F431" s="105"/>
      <c r="G431" s="113"/>
      <c r="H431" s="113"/>
      <c r="I431" s="109"/>
      <c r="J431" s="109"/>
      <c r="K431" s="105"/>
      <c r="L431" s="105"/>
      <c r="M431" s="105"/>
      <c r="N431" s="105"/>
      <c r="O431" s="106"/>
      <c r="P431" s="107"/>
      <c r="Q431" s="107"/>
    </row>
    <row r="432" spans="1:17" ht="14.4" x14ac:dyDescent="0.3">
      <c r="A432" s="100"/>
      <c r="B432" s="101"/>
      <c r="C432" s="102"/>
      <c r="D432" s="103"/>
      <c r="E432" s="107"/>
      <c r="F432" s="105"/>
      <c r="G432" s="113"/>
      <c r="H432" s="113"/>
      <c r="I432" s="109"/>
      <c r="J432" s="109"/>
      <c r="K432" s="105"/>
      <c r="L432" s="105"/>
      <c r="M432" s="105"/>
      <c r="N432" s="105"/>
      <c r="O432" s="106"/>
      <c r="P432" s="107"/>
      <c r="Q432" s="107"/>
    </row>
    <row r="433" spans="1:17" ht="14.4" x14ac:dyDescent="0.3">
      <c r="A433" s="100"/>
      <c r="B433" s="101"/>
      <c r="C433" s="102"/>
      <c r="D433" s="103"/>
      <c r="E433" s="107"/>
      <c r="F433" s="105"/>
      <c r="G433" s="113"/>
      <c r="H433" s="113"/>
      <c r="I433" s="109"/>
      <c r="J433" s="109"/>
      <c r="K433" s="105"/>
      <c r="L433" s="105"/>
      <c r="M433" s="105"/>
      <c r="N433" s="105"/>
      <c r="O433" s="106"/>
      <c r="P433" s="107"/>
      <c r="Q433" s="107"/>
    </row>
    <row r="434" spans="1:17" ht="14.4" x14ac:dyDescent="0.3">
      <c r="A434" s="100"/>
      <c r="B434" s="101"/>
      <c r="C434" s="102"/>
      <c r="D434" s="103"/>
      <c r="E434" s="107"/>
      <c r="F434" s="105"/>
      <c r="G434" s="113"/>
      <c r="H434" s="113"/>
      <c r="I434" s="109"/>
      <c r="J434" s="109"/>
      <c r="K434" s="105"/>
      <c r="L434" s="105"/>
      <c r="M434" s="105"/>
      <c r="N434" s="105"/>
      <c r="O434" s="106"/>
      <c r="P434" s="107"/>
      <c r="Q434" s="107"/>
    </row>
    <row r="435" spans="1:17" ht="14.4" x14ac:dyDescent="0.3">
      <c r="A435" s="100"/>
      <c r="B435" s="101"/>
      <c r="C435" s="102"/>
      <c r="D435" s="103"/>
      <c r="E435" s="107"/>
      <c r="F435" s="105"/>
      <c r="G435" s="113"/>
      <c r="H435" s="113"/>
      <c r="I435" s="109"/>
      <c r="J435" s="109"/>
      <c r="K435" s="105"/>
      <c r="L435" s="105"/>
      <c r="M435" s="105"/>
      <c r="N435" s="105"/>
      <c r="O435" s="106"/>
      <c r="P435" s="107"/>
      <c r="Q435" s="107"/>
    </row>
    <row r="436" spans="1:17" ht="14.4" x14ac:dyDescent="0.3">
      <c r="A436" s="100"/>
      <c r="B436" s="101"/>
      <c r="C436" s="102"/>
      <c r="D436" s="103"/>
      <c r="E436" s="107"/>
      <c r="F436" s="105"/>
      <c r="G436" s="113"/>
      <c r="H436" s="113"/>
      <c r="I436" s="109"/>
      <c r="J436" s="109"/>
      <c r="K436" s="105"/>
      <c r="L436" s="105"/>
      <c r="M436" s="105"/>
      <c r="N436" s="105"/>
      <c r="O436" s="106"/>
      <c r="P436" s="107"/>
      <c r="Q436" s="107"/>
    </row>
    <row r="437" spans="1:17" ht="14.4" x14ac:dyDescent="0.3">
      <c r="A437" s="100"/>
      <c r="B437" s="101"/>
      <c r="C437" s="102"/>
      <c r="D437" s="103"/>
      <c r="E437" s="107"/>
      <c r="F437" s="105"/>
      <c r="G437" s="113"/>
      <c r="H437" s="113"/>
      <c r="I437" s="109"/>
      <c r="J437" s="109"/>
      <c r="K437" s="105"/>
      <c r="L437" s="105"/>
      <c r="M437" s="105"/>
      <c r="N437" s="105"/>
      <c r="O437" s="106"/>
      <c r="P437" s="107"/>
      <c r="Q437" s="107"/>
    </row>
    <row r="438" spans="1:17" ht="14.4" x14ac:dyDescent="0.3">
      <c r="A438" s="100"/>
      <c r="B438" s="101"/>
      <c r="C438" s="102"/>
      <c r="D438" s="103"/>
      <c r="E438" s="107"/>
      <c r="F438" s="105"/>
      <c r="G438" s="113"/>
      <c r="H438" s="113"/>
      <c r="I438" s="109"/>
      <c r="J438" s="109"/>
      <c r="K438" s="105"/>
      <c r="L438" s="105"/>
      <c r="M438" s="105"/>
      <c r="N438" s="105"/>
      <c r="O438" s="106"/>
      <c r="P438" s="107"/>
      <c r="Q438" s="107"/>
    </row>
    <row r="439" spans="1:17" ht="14.4" x14ac:dyDescent="0.3">
      <c r="A439" s="100"/>
      <c r="B439" s="101"/>
      <c r="C439" s="102"/>
      <c r="D439" s="103"/>
      <c r="E439" s="107"/>
      <c r="F439" s="105"/>
      <c r="G439" s="113"/>
      <c r="H439" s="113"/>
      <c r="I439" s="109"/>
      <c r="J439" s="109"/>
      <c r="K439" s="105"/>
      <c r="L439" s="105"/>
      <c r="M439" s="105"/>
      <c r="N439" s="105"/>
      <c r="O439" s="106"/>
      <c r="P439" s="107"/>
      <c r="Q439" s="107"/>
    </row>
    <row r="440" spans="1:17" ht="14.4" x14ac:dyDescent="0.3">
      <c r="A440" s="100"/>
      <c r="B440" s="101"/>
      <c r="C440" s="102"/>
      <c r="D440" s="103"/>
      <c r="E440" s="107"/>
      <c r="F440" s="105"/>
      <c r="G440" s="113"/>
      <c r="H440" s="113"/>
      <c r="I440" s="109"/>
      <c r="J440" s="109"/>
      <c r="K440" s="105"/>
      <c r="L440" s="105"/>
      <c r="M440" s="105"/>
      <c r="N440" s="105"/>
      <c r="O440" s="106"/>
      <c r="P440" s="107"/>
      <c r="Q440" s="107"/>
    </row>
    <row r="441" spans="1:17" ht="14.4" x14ac:dyDescent="0.3">
      <c r="A441" s="100"/>
      <c r="B441" s="101"/>
      <c r="C441" s="102"/>
      <c r="D441" s="103"/>
      <c r="E441" s="107"/>
      <c r="F441" s="105"/>
      <c r="G441" s="113"/>
      <c r="H441" s="113"/>
      <c r="I441" s="109"/>
      <c r="J441" s="109"/>
      <c r="K441" s="105"/>
      <c r="L441" s="105"/>
      <c r="M441" s="105"/>
      <c r="N441" s="105"/>
      <c r="O441" s="106"/>
      <c r="P441" s="107"/>
      <c r="Q441" s="107"/>
    </row>
    <row r="442" spans="1:17" ht="14.4" x14ac:dyDescent="0.3">
      <c r="A442" s="100"/>
      <c r="B442" s="101"/>
      <c r="C442" s="102"/>
      <c r="D442" s="103"/>
      <c r="E442" s="107"/>
      <c r="F442" s="105"/>
      <c r="G442" s="113"/>
      <c r="H442" s="113"/>
      <c r="I442" s="109"/>
      <c r="J442" s="109"/>
      <c r="K442" s="105"/>
      <c r="L442" s="105"/>
      <c r="M442" s="105"/>
      <c r="N442" s="105"/>
      <c r="O442" s="106"/>
      <c r="P442" s="107"/>
      <c r="Q442" s="107"/>
    </row>
    <row r="443" spans="1:17" ht="14.4" x14ac:dyDescent="0.3">
      <c r="A443" s="100"/>
      <c r="B443" s="101"/>
      <c r="C443" s="102"/>
      <c r="D443" s="103"/>
      <c r="E443" s="107"/>
      <c r="F443" s="105"/>
      <c r="G443" s="113"/>
      <c r="H443" s="113"/>
      <c r="I443" s="109"/>
      <c r="J443" s="109"/>
      <c r="K443" s="105"/>
      <c r="L443" s="105"/>
      <c r="M443" s="105"/>
      <c r="N443" s="105"/>
      <c r="O443" s="106"/>
      <c r="P443" s="107"/>
      <c r="Q443" s="107"/>
    </row>
    <row r="444" spans="1:17" ht="14.4" x14ac:dyDescent="0.3">
      <c r="A444" s="100"/>
      <c r="B444" s="101"/>
      <c r="C444" s="102"/>
      <c r="D444" s="103"/>
      <c r="E444" s="107"/>
      <c r="F444" s="105"/>
      <c r="G444" s="113"/>
      <c r="H444" s="113"/>
      <c r="I444" s="109"/>
      <c r="J444" s="109"/>
      <c r="K444" s="105"/>
      <c r="L444" s="105"/>
      <c r="M444" s="105"/>
      <c r="N444" s="105"/>
      <c r="O444" s="106"/>
      <c r="P444" s="107"/>
      <c r="Q444" s="107"/>
    </row>
    <row r="445" spans="1:17" ht="14.4" x14ac:dyDescent="0.3">
      <c r="A445" s="100"/>
      <c r="B445" s="101"/>
      <c r="C445" s="102"/>
      <c r="D445" s="103"/>
      <c r="E445" s="107"/>
      <c r="F445" s="105"/>
      <c r="G445" s="113"/>
      <c r="H445" s="113"/>
      <c r="I445" s="109"/>
      <c r="J445" s="109"/>
      <c r="K445" s="105"/>
      <c r="L445" s="105"/>
      <c r="M445" s="105"/>
      <c r="N445" s="105"/>
      <c r="O445" s="106"/>
      <c r="P445" s="107"/>
      <c r="Q445" s="107"/>
    </row>
    <row r="446" spans="1:17" ht="14.4" x14ac:dyDescent="0.3">
      <c r="A446" s="100"/>
      <c r="B446" s="101"/>
      <c r="C446" s="102"/>
      <c r="D446" s="103"/>
      <c r="E446" s="107"/>
      <c r="F446" s="105"/>
      <c r="G446" s="113"/>
      <c r="H446" s="113"/>
      <c r="I446" s="109"/>
      <c r="J446" s="109"/>
      <c r="K446" s="105"/>
      <c r="L446" s="105"/>
      <c r="M446" s="105"/>
      <c r="N446" s="105"/>
      <c r="O446" s="106"/>
      <c r="P446" s="107"/>
      <c r="Q446" s="107"/>
    </row>
    <row r="447" spans="1:17" ht="14.4" x14ac:dyDescent="0.3">
      <c r="A447" s="100"/>
      <c r="B447" s="101"/>
      <c r="C447" s="102"/>
      <c r="D447" s="103"/>
      <c r="E447" s="107"/>
      <c r="F447" s="105"/>
      <c r="G447" s="113"/>
      <c r="H447" s="113"/>
      <c r="I447" s="109"/>
      <c r="J447" s="109"/>
      <c r="K447" s="105"/>
      <c r="L447" s="105"/>
      <c r="M447" s="105"/>
      <c r="N447" s="105"/>
      <c r="O447" s="106"/>
      <c r="P447" s="107"/>
      <c r="Q447" s="107"/>
    </row>
    <row r="448" spans="1:17" ht="14.4" x14ac:dyDescent="0.3">
      <c r="A448" s="100"/>
      <c r="B448" s="101"/>
      <c r="C448" s="102"/>
      <c r="D448" s="103"/>
      <c r="E448" s="107"/>
      <c r="F448" s="105"/>
      <c r="G448" s="113"/>
      <c r="H448" s="113"/>
      <c r="I448" s="109"/>
      <c r="J448" s="109"/>
      <c r="K448" s="105"/>
      <c r="L448" s="105"/>
      <c r="M448" s="105"/>
      <c r="N448" s="105"/>
      <c r="O448" s="106"/>
      <c r="P448" s="107"/>
      <c r="Q448" s="107"/>
    </row>
    <row r="449" spans="1:17" ht="14.4" x14ac:dyDescent="0.3">
      <c r="A449" s="100"/>
      <c r="B449" s="101"/>
      <c r="C449" s="102"/>
      <c r="D449" s="103"/>
      <c r="E449" s="107"/>
      <c r="F449" s="105"/>
      <c r="G449" s="113"/>
      <c r="H449" s="113"/>
      <c r="I449" s="109"/>
      <c r="J449" s="109"/>
      <c r="K449" s="105"/>
      <c r="L449" s="105"/>
      <c r="M449" s="105"/>
      <c r="N449" s="105"/>
      <c r="O449" s="106"/>
      <c r="P449" s="107"/>
      <c r="Q449" s="107"/>
    </row>
    <row r="450" spans="1:17" ht="14.4" x14ac:dyDescent="0.3">
      <c r="A450" s="100"/>
      <c r="B450" s="101"/>
      <c r="C450" s="102"/>
      <c r="D450" s="103"/>
      <c r="E450" s="107"/>
      <c r="F450" s="105"/>
      <c r="G450" s="113"/>
      <c r="H450" s="113"/>
      <c r="I450" s="109"/>
      <c r="J450" s="109"/>
      <c r="K450" s="105"/>
      <c r="L450" s="105"/>
      <c r="M450" s="105"/>
      <c r="N450" s="105"/>
      <c r="O450" s="106"/>
      <c r="P450" s="107"/>
      <c r="Q450" s="107"/>
    </row>
    <row r="451" spans="1:17" ht="14.4" x14ac:dyDescent="0.3">
      <c r="A451" s="100"/>
      <c r="B451" s="101"/>
      <c r="C451" s="102"/>
      <c r="D451" s="103"/>
      <c r="E451" s="107"/>
      <c r="F451" s="105"/>
      <c r="G451" s="113"/>
      <c r="H451" s="113"/>
      <c r="I451" s="109"/>
      <c r="J451" s="109"/>
      <c r="K451" s="105"/>
      <c r="L451" s="105"/>
      <c r="M451" s="105"/>
      <c r="N451" s="105"/>
      <c r="O451" s="106"/>
      <c r="P451" s="107"/>
      <c r="Q451" s="107"/>
    </row>
    <row r="452" spans="1:17" ht="14.4" x14ac:dyDescent="0.3">
      <c r="A452" s="100"/>
      <c r="B452" s="101"/>
      <c r="C452" s="102"/>
      <c r="D452" s="103"/>
      <c r="E452" s="107"/>
      <c r="F452" s="105"/>
      <c r="G452" s="113"/>
      <c r="H452" s="113"/>
      <c r="I452" s="109"/>
      <c r="J452" s="109"/>
      <c r="K452" s="105"/>
      <c r="L452" s="105"/>
      <c r="M452" s="105"/>
      <c r="N452" s="105"/>
      <c r="O452" s="106"/>
      <c r="P452" s="107"/>
      <c r="Q452" s="107"/>
    </row>
    <row r="453" spans="1:17" ht="14.4" x14ac:dyDescent="0.3">
      <c r="A453" s="100"/>
      <c r="B453" s="101"/>
      <c r="C453" s="102"/>
      <c r="D453" s="103"/>
      <c r="E453" s="107"/>
      <c r="F453" s="105"/>
      <c r="G453" s="113"/>
      <c r="H453" s="113"/>
      <c r="I453" s="109"/>
      <c r="J453" s="109"/>
      <c r="K453" s="105"/>
      <c r="L453" s="105"/>
      <c r="M453" s="105"/>
      <c r="N453" s="105"/>
      <c r="O453" s="106"/>
      <c r="P453" s="107"/>
      <c r="Q453" s="107"/>
    </row>
    <row r="454" spans="1:17" ht="14.4" x14ac:dyDescent="0.3">
      <c r="A454" s="100"/>
      <c r="B454" s="101"/>
      <c r="C454" s="102"/>
      <c r="D454" s="103"/>
      <c r="E454" s="107"/>
      <c r="F454" s="105"/>
      <c r="G454" s="113"/>
      <c r="H454" s="113"/>
      <c r="I454" s="109"/>
      <c r="J454" s="109"/>
      <c r="K454" s="105"/>
      <c r="L454" s="105"/>
      <c r="M454" s="105"/>
      <c r="N454" s="105"/>
      <c r="O454" s="106"/>
      <c r="P454" s="107"/>
      <c r="Q454" s="107"/>
    </row>
    <row r="455" spans="1:17" ht="14.4" x14ac:dyDescent="0.3">
      <c r="A455" s="100"/>
      <c r="B455" s="101"/>
      <c r="C455" s="102"/>
      <c r="D455" s="103"/>
      <c r="E455" s="107"/>
      <c r="F455" s="105"/>
      <c r="G455" s="113"/>
      <c r="H455" s="113"/>
      <c r="I455" s="109"/>
      <c r="J455" s="109"/>
      <c r="K455" s="105"/>
      <c r="L455" s="105"/>
      <c r="M455" s="105"/>
      <c r="N455" s="105"/>
      <c r="O455" s="106"/>
      <c r="P455" s="107"/>
      <c r="Q455" s="107"/>
    </row>
    <row r="456" spans="1:17" ht="14.4" x14ac:dyDescent="0.3">
      <c r="A456" s="100"/>
      <c r="B456" s="101"/>
      <c r="C456" s="102"/>
      <c r="D456" s="103"/>
      <c r="E456" s="107"/>
      <c r="F456" s="105"/>
      <c r="G456" s="113"/>
      <c r="H456" s="113"/>
      <c r="I456" s="109"/>
      <c r="J456" s="109"/>
      <c r="K456" s="105"/>
      <c r="L456" s="105"/>
      <c r="M456" s="105"/>
      <c r="N456" s="105"/>
      <c r="O456" s="106"/>
      <c r="P456" s="107"/>
      <c r="Q456" s="107"/>
    </row>
    <row r="457" spans="1:17" ht="14.4" x14ac:dyDescent="0.3">
      <c r="A457" s="100"/>
      <c r="B457" s="101"/>
      <c r="C457" s="102"/>
      <c r="D457" s="103"/>
      <c r="E457" s="107"/>
      <c r="F457" s="105"/>
      <c r="G457" s="113"/>
      <c r="H457" s="113"/>
      <c r="I457" s="109"/>
      <c r="J457" s="109"/>
      <c r="K457" s="105"/>
      <c r="L457" s="105"/>
      <c r="M457" s="105"/>
      <c r="N457" s="105"/>
      <c r="O457" s="106"/>
      <c r="P457" s="107"/>
      <c r="Q457" s="107"/>
    </row>
    <row r="458" spans="1:17" ht="14.4" x14ac:dyDescent="0.3">
      <c r="A458" s="100"/>
      <c r="B458" s="101"/>
      <c r="C458" s="102"/>
      <c r="D458" s="103"/>
      <c r="E458" s="107"/>
      <c r="F458" s="105"/>
      <c r="G458" s="113"/>
      <c r="H458" s="113"/>
      <c r="I458" s="109"/>
      <c r="J458" s="109"/>
      <c r="K458" s="105"/>
      <c r="L458" s="105"/>
      <c r="M458" s="105"/>
      <c r="N458" s="105"/>
      <c r="O458" s="106"/>
      <c r="P458" s="107"/>
      <c r="Q458" s="107"/>
    </row>
    <row r="459" spans="1:17" ht="14.4" x14ac:dyDescent="0.3">
      <c r="A459" s="100"/>
      <c r="B459" s="101"/>
      <c r="C459" s="102"/>
      <c r="D459" s="103"/>
      <c r="E459" s="107"/>
      <c r="F459" s="105"/>
      <c r="G459" s="113"/>
      <c r="H459" s="113"/>
      <c r="I459" s="109"/>
      <c r="J459" s="109"/>
      <c r="K459" s="105"/>
      <c r="L459" s="105"/>
      <c r="M459" s="105"/>
      <c r="N459" s="105"/>
      <c r="O459" s="106"/>
      <c r="P459" s="107"/>
      <c r="Q459" s="107"/>
    </row>
    <row r="460" spans="1:17" ht="14.4" x14ac:dyDescent="0.3">
      <c r="A460" s="100"/>
      <c r="B460" s="101"/>
      <c r="C460" s="102"/>
      <c r="D460" s="103"/>
      <c r="E460" s="107"/>
      <c r="F460" s="105"/>
      <c r="G460" s="113"/>
      <c r="H460" s="113"/>
      <c r="I460" s="109"/>
      <c r="J460" s="109"/>
      <c r="K460" s="105"/>
      <c r="L460" s="105"/>
      <c r="M460" s="105"/>
      <c r="N460" s="105"/>
      <c r="O460" s="106"/>
      <c r="P460" s="107"/>
      <c r="Q460" s="107"/>
    </row>
    <row r="461" spans="1:17" ht="14.4" x14ac:dyDescent="0.3">
      <c r="A461" s="100"/>
      <c r="B461" s="101"/>
      <c r="C461" s="102"/>
      <c r="D461" s="103"/>
      <c r="E461" s="107"/>
      <c r="F461" s="105"/>
      <c r="G461" s="113"/>
      <c r="H461" s="113"/>
      <c r="I461" s="109"/>
      <c r="J461" s="109"/>
      <c r="K461" s="105"/>
      <c r="L461" s="105"/>
      <c r="M461" s="105"/>
      <c r="N461" s="105"/>
      <c r="O461" s="106"/>
      <c r="P461" s="107"/>
      <c r="Q461" s="107"/>
    </row>
    <row r="462" spans="1:17" ht="14.4" x14ac:dyDescent="0.3">
      <c r="A462" s="100"/>
      <c r="B462" s="101"/>
      <c r="C462" s="102"/>
      <c r="D462" s="103"/>
      <c r="E462" s="107"/>
      <c r="F462" s="105"/>
      <c r="G462" s="113"/>
      <c r="H462" s="113"/>
      <c r="I462" s="109"/>
      <c r="J462" s="109"/>
      <c r="K462" s="105"/>
      <c r="L462" s="105"/>
      <c r="M462" s="105"/>
      <c r="N462" s="105"/>
      <c r="O462" s="106"/>
      <c r="P462" s="107"/>
      <c r="Q462" s="107"/>
    </row>
    <row r="463" spans="1:17" ht="14.4" x14ac:dyDescent="0.3">
      <c r="A463" s="100"/>
      <c r="B463" s="101"/>
      <c r="C463" s="102"/>
      <c r="D463" s="103"/>
      <c r="E463" s="107"/>
      <c r="F463" s="105"/>
      <c r="G463" s="113"/>
      <c r="H463" s="113"/>
      <c r="I463" s="109"/>
      <c r="J463" s="109"/>
      <c r="K463" s="105"/>
      <c r="L463" s="105"/>
      <c r="M463" s="105"/>
      <c r="N463" s="105"/>
      <c r="O463" s="106"/>
      <c r="P463" s="107"/>
      <c r="Q463" s="107"/>
    </row>
    <row r="464" spans="1:17" ht="14.4" x14ac:dyDescent="0.3">
      <c r="A464" s="100"/>
      <c r="B464" s="101"/>
      <c r="C464" s="102"/>
      <c r="D464" s="103"/>
      <c r="E464" s="107"/>
      <c r="F464" s="105"/>
      <c r="G464" s="113"/>
      <c r="H464" s="113"/>
      <c r="I464" s="109"/>
      <c r="J464" s="109"/>
      <c r="K464" s="105"/>
      <c r="L464" s="105"/>
      <c r="M464" s="105"/>
      <c r="N464" s="105"/>
      <c r="O464" s="106"/>
      <c r="P464" s="107"/>
      <c r="Q464" s="107"/>
    </row>
    <row r="465" spans="1:17" ht="14.4" x14ac:dyDescent="0.3">
      <c r="A465" s="100"/>
      <c r="B465" s="101"/>
      <c r="C465" s="102"/>
      <c r="D465" s="103"/>
      <c r="E465" s="107"/>
      <c r="F465" s="105"/>
      <c r="G465" s="113"/>
      <c r="H465" s="113"/>
      <c r="I465" s="109"/>
      <c r="J465" s="109"/>
      <c r="K465" s="105"/>
      <c r="L465" s="105"/>
      <c r="M465" s="105"/>
      <c r="N465" s="105"/>
      <c r="O465" s="106"/>
      <c r="P465" s="107"/>
      <c r="Q465" s="107"/>
    </row>
    <row r="466" spans="1:17" ht="14.4" x14ac:dyDescent="0.3">
      <c r="A466" s="100"/>
      <c r="B466" s="101"/>
      <c r="C466" s="102"/>
      <c r="D466" s="103"/>
      <c r="E466" s="107"/>
      <c r="F466" s="105"/>
      <c r="G466" s="113"/>
      <c r="H466" s="113"/>
      <c r="I466" s="109"/>
      <c r="J466" s="109"/>
      <c r="K466" s="105"/>
      <c r="L466" s="105"/>
      <c r="M466" s="105"/>
      <c r="N466" s="105"/>
      <c r="O466" s="106"/>
      <c r="P466" s="107"/>
      <c r="Q466" s="107"/>
    </row>
    <row r="467" spans="1:17" ht="14.4" x14ac:dyDescent="0.3">
      <c r="A467" s="100"/>
      <c r="B467" s="101"/>
      <c r="C467" s="102"/>
      <c r="D467" s="103"/>
      <c r="E467" s="107"/>
      <c r="F467" s="105"/>
      <c r="G467" s="113"/>
      <c r="H467" s="113"/>
      <c r="I467" s="109"/>
      <c r="J467" s="109"/>
      <c r="K467" s="105"/>
      <c r="L467" s="105"/>
      <c r="M467" s="105"/>
      <c r="N467" s="105"/>
      <c r="O467" s="106"/>
      <c r="P467" s="107"/>
      <c r="Q467" s="107"/>
    </row>
    <row r="468" spans="1:17" ht="14.4" x14ac:dyDescent="0.3">
      <c r="A468" s="100"/>
      <c r="B468" s="101"/>
      <c r="C468" s="102"/>
      <c r="D468" s="103"/>
      <c r="E468" s="107"/>
      <c r="F468" s="105"/>
      <c r="G468" s="113"/>
      <c r="H468" s="113"/>
      <c r="I468" s="109"/>
      <c r="J468" s="109"/>
      <c r="K468" s="105"/>
      <c r="L468" s="105"/>
      <c r="M468" s="105"/>
      <c r="N468" s="105"/>
      <c r="O468" s="106"/>
      <c r="P468" s="107"/>
      <c r="Q468" s="107"/>
    </row>
    <row r="469" spans="1:17" ht="14.4" x14ac:dyDescent="0.3">
      <c r="A469" s="100"/>
      <c r="B469" s="101"/>
      <c r="C469" s="102"/>
      <c r="D469" s="103"/>
      <c r="E469" s="107"/>
      <c r="F469" s="105"/>
      <c r="G469" s="113"/>
      <c r="H469" s="113"/>
      <c r="I469" s="109"/>
      <c r="J469" s="109"/>
      <c r="K469" s="105"/>
      <c r="L469" s="105"/>
      <c r="M469" s="105"/>
      <c r="N469" s="105"/>
      <c r="O469" s="106"/>
      <c r="P469" s="107"/>
      <c r="Q469" s="107"/>
    </row>
    <row r="470" spans="1:17" ht="14.4" x14ac:dyDescent="0.3">
      <c r="A470" s="100"/>
      <c r="B470" s="101"/>
      <c r="C470" s="102"/>
      <c r="D470" s="103"/>
      <c r="E470" s="107"/>
      <c r="F470" s="105"/>
      <c r="G470" s="113"/>
      <c r="H470" s="113"/>
      <c r="I470" s="109"/>
      <c r="J470" s="109"/>
      <c r="K470" s="105"/>
      <c r="L470" s="105"/>
      <c r="M470" s="105"/>
      <c r="N470" s="105"/>
      <c r="O470" s="106"/>
      <c r="P470" s="107"/>
      <c r="Q470" s="107"/>
    </row>
    <row r="471" spans="1:17" ht="14.4" x14ac:dyDescent="0.3">
      <c r="A471" s="100"/>
      <c r="B471" s="101"/>
      <c r="C471" s="102"/>
      <c r="D471" s="103"/>
      <c r="E471" s="107"/>
      <c r="F471" s="105"/>
      <c r="G471" s="113"/>
      <c r="H471" s="113"/>
      <c r="I471" s="109"/>
      <c r="J471" s="109"/>
      <c r="K471" s="105"/>
      <c r="L471" s="105"/>
      <c r="M471" s="105"/>
      <c r="N471" s="105"/>
      <c r="O471" s="106"/>
      <c r="P471" s="107"/>
      <c r="Q471" s="107"/>
    </row>
    <row r="472" spans="1:17" ht="14.4" x14ac:dyDescent="0.3">
      <c r="A472" s="100"/>
      <c r="B472" s="101"/>
      <c r="C472" s="102"/>
      <c r="D472" s="103"/>
      <c r="E472" s="107"/>
      <c r="F472" s="105"/>
      <c r="G472" s="113"/>
      <c r="H472" s="113"/>
      <c r="I472" s="109"/>
      <c r="J472" s="109"/>
      <c r="K472" s="105"/>
      <c r="L472" s="105"/>
      <c r="M472" s="105"/>
      <c r="N472" s="105"/>
      <c r="O472" s="106"/>
      <c r="P472" s="107"/>
      <c r="Q472" s="107"/>
    </row>
    <row r="473" spans="1:17" ht="14.4" x14ac:dyDescent="0.3">
      <c r="A473" s="100"/>
      <c r="B473" s="101"/>
      <c r="C473" s="102"/>
      <c r="D473" s="103"/>
      <c r="E473" s="107"/>
      <c r="F473" s="105"/>
      <c r="G473" s="113"/>
      <c r="H473" s="113"/>
      <c r="I473" s="109"/>
      <c r="J473" s="109"/>
      <c r="K473" s="105"/>
      <c r="L473" s="105"/>
      <c r="M473" s="105"/>
      <c r="N473" s="105"/>
      <c r="O473" s="106"/>
      <c r="P473" s="107"/>
      <c r="Q473" s="107"/>
    </row>
    <row r="474" spans="1:17" ht="14.4" x14ac:dyDescent="0.3">
      <c r="A474" s="100"/>
      <c r="B474" s="101"/>
      <c r="C474" s="102"/>
      <c r="D474" s="103"/>
      <c r="E474" s="107"/>
      <c r="F474" s="105"/>
      <c r="G474" s="113"/>
      <c r="H474" s="113"/>
      <c r="I474" s="109"/>
      <c r="J474" s="109"/>
      <c r="K474" s="105"/>
      <c r="L474" s="105"/>
      <c r="M474" s="105"/>
      <c r="N474" s="105"/>
      <c r="O474" s="106"/>
      <c r="P474" s="107"/>
      <c r="Q474" s="107"/>
    </row>
    <row r="475" spans="1:17" ht="14.4" x14ac:dyDescent="0.3">
      <c r="A475" s="100"/>
      <c r="B475" s="101"/>
      <c r="C475" s="102"/>
      <c r="D475" s="103"/>
      <c r="E475" s="107"/>
      <c r="F475" s="105"/>
      <c r="G475" s="113"/>
      <c r="H475" s="113"/>
      <c r="I475" s="109"/>
      <c r="J475" s="109"/>
      <c r="K475" s="105"/>
      <c r="L475" s="105"/>
      <c r="M475" s="105"/>
      <c r="N475" s="105"/>
      <c r="O475" s="106"/>
      <c r="P475" s="107"/>
      <c r="Q475" s="107"/>
    </row>
    <row r="476" spans="1:17" ht="14.4" x14ac:dyDescent="0.3">
      <c r="A476" s="100"/>
      <c r="B476" s="101"/>
      <c r="C476" s="102"/>
      <c r="D476" s="103"/>
      <c r="E476" s="107"/>
      <c r="F476" s="105"/>
      <c r="G476" s="113"/>
      <c r="H476" s="113"/>
      <c r="I476" s="109"/>
      <c r="J476" s="109"/>
      <c r="K476" s="105"/>
      <c r="L476" s="105"/>
      <c r="M476" s="105"/>
      <c r="N476" s="105"/>
      <c r="O476" s="106"/>
      <c r="P476" s="107"/>
      <c r="Q476" s="107"/>
    </row>
    <row r="477" spans="1:17" ht="14.4" x14ac:dyDescent="0.3">
      <c r="A477" s="100"/>
      <c r="B477" s="101"/>
      <c r="C477" s="102"/>
      <c r="D477" s="103"/>
      <c r="E477" s="107"/>
      <c r="F477" s="105"/>
      <c r="G477" s="113"/>
      <c r="H477" s="113"/>
      <c r="I477" s="109"/>
      <c r="J477" s="109"/>
      <c r="K477" s="105"/>
      <c r="L477" s="105"/>
      <c r="M477" s="105"/>
      <c r="N477" s="105"/>
      <c r="O477" s="106"/>
      <c r="P477" s="107"/>
      <c r="Q477" s="107"/>
    </row>
    <row r="478" spans="1:17" ht="14.4" x14ac:dyDescent="0.3">
      <c r="A478" s="100"/>
      <c r="B478" s="101"/>
      <c r="C478" s="102"/>
      <c r="D478" s="103"/>
      <c r="E478" s="107"/>
      <c r="F478" s="105"/>
      <c r="G478" s="113"/>
      <c r="H478" s="113"/>
      <c r="I478" s="109"/>
      <c r="J478" s="109"/>
      <c r="K478" s="105"/>
      <c r="L478" s="105"/>
      <c r="M478" s="105"/>
      <c r="N478" s="105"/>
      <c r="O478" s="106"/>
      <c r="P478" s="107"/>
      <c r="Q478" s="107"/>
    </row>
    <row r="479" spans="1:17" ht="14.4" x14ac:dyDescent="0.3">
      <c r="A479" s="100"/>
      <c r="B479" s="101"/>
      <c r="C479" s="102"/>
      <c r="D479" s="103"/>
      <c r="E479" s="107"/>
      <c r="F479" s="105"/>
      <c r="G479" s="113"/>
      <c r="H479" s="113"/>
      <c r="I479" s="109"/>
      <c r="J479" s="109"/>
      <c r="K479" s="105"/>
      <c r="L479" s="105"/>
      <c r="M479" s="105"/>
      <c r="N479" s="105"/>
      <c r="O479" s="106"/>
      <c r="P479" s="107"/>
      <c r="Q479" s="107"/>
    </row>
    <row r="480" spans="1:17" ht="14.4" x14ac:dyDescent="0.3">
      <c r="A480" s="100"/>
      <c r="B480" s="101"/>
      <c r="C480" s="102"/>
      <c r="D480" s="103"/>
      <c r="E480" s="107"/>
      <c r="F480" s="105"/>
      <c r="G480" s="113"/>
      <c r="H480" s="113"/>
      <c r="I480" s="109"/>
      <c r="J480" s="109"/>
      <c r="K480" s="105"/>
      <c r="L480" s="105"/>
      <c r="M480" s="105"/>
      <c r="N480" s="105"/>
      <c r="O480" s="106"/>
      <c r="P480" s="107"/>
      <c r="Q480" s="107"/>
    </row>
    <row r="481" spans="1:17" ht="14.4" x14ac:dyDescent="0.3">
      <c r="A481" s="100"/>
      <c r="B481" s="101"/>
      <c r="C481" s="102"/>
      <c r="D481" s="103"/>
      <c r="E481" s="107"/>
      <c r="F481" s="105"/>
      <c r="G481" s="113"/>
      <c r="H481" s="113"/>
      <c r="I481" s="109"/>
      <c r="J481" s="109"/>
      <c r="K481" s="105"/>
      <c r="L481" s="105"/>
      <c r="M481" s="105"/>
      <c r="N481" s="105"/>
      <c r="O481" s="106"/>
      <c r="P481" s="107"/>
      <c r="Q481" s="107"/>
    </row>
    <row r="482" spans="1:17" ht="14.4" x14ac:dyDescent="0.3">
      <c r="A482" s="100"/>
      <c r="B482" s="101"/>
      <c r="C482" s="102"/>
      <c r="D482" s="103"/>
      <c r="E482" s="107"/>
      <c r="F482" s="105"/>
      <c r="G482" s="113"/>
      <c r="H482" s="113"/>
      <c r="I482" s="109"/>
      <c r="J482" s="109"/>
      <c r="K482" s="105"/>
      <c r="L482" s="105"/>
      <c r="M482" s="105"/>
      <c r="N482" s="105"/>
      <c r="O482" s="106"/>
      <c r="P482" s="107"/>
      <c r="Q482" s="107"/>
    </row>
    <row r="483" spans="1:17" ht="14.4" x14ac:dyDescent="0.3">
      <c r="A483" s="100"/>
      <c r="B483" s="101"/>
      <c r="C483" s="102"/>
      <c r="D483" s="103"/>
      <c r="E483" s="107"/>
      <c r="F483" s="105"/>
      <c r="G483" s="113"/>
      <c r="H483" s="113"/>
      <c r="I483" s="109"/>
      <c r="J483" s="109"/>
      <c r="K483" s="105"/>
      <c r="L483" s="105"/>
      <c r="M483" s="105"/>
      <c r="N483" s="105"/>
      <c r="O483" s="106"/>
      <c r="P483" s="107"/>
      <c r="Q483" s="107"/>
    </row>
    <row r="484" spans="1:17" ht="14.4" x14ac:dyDescent="0.3">
      <c r="A484" s="100"/>
      <c r="B484" s="101"/>
      <c r="C484" s="102"/>
      <c r="D484" s="103"/>
      <c r="E484" s="107"/>
      <c r="F484" s="105"/>
      <c r="G484" s="113"/>
      <c r="H484" s="113"/>
      <c r="I484" s="109"/>
      <c r="J484" s="109"/>
      <c r="K484" s="105"/>
      <c r="L484" s="105"/>
      <c r="M484" s="105"/>
      <c r="N484" s="105"/>
      <c r="O484" s="106"/>
      <c r="P484" s="107"/>
      <c r="Q484" s="107"/>
    </row>
    <row r="485" spans="1:17" ht="14.4" x14ac:dyDescent="0.3">
      <c r="A485" s="100"/>
      <c r="B485" s="101"/>
      <c r="C485" s="102"/>
      <c r="D485" s="103"/>
      <c r="E485" s="107"/>
      <c r="F485" s="105"/>
      <c r="G485" s="113"/>
      <c r="H485" s="113"/>
      <c r="I485" s="109"/>
      <c r="J485" s="109"/>
      <c r="K485" s="105"/>
      <c r="L485" s="105"/>
      <c r="M485" s="105"/>
      <c r="N485" s="105"/>
      <c r="O485" s="106"/>
      <c r="P485" s="107"/>
      <c r="Q485" s="107"/>
    </row>
    <row r="486" spans="1:17" ht="14.4" x14ac:dyDescent="0.3">
      <c r="A486" s="100"/>
      <c r="B486" s="101"/>
      <c r="C486" s="102"/>
      <c r="D486" s="103"/>
      <c r="E486" s="107"/>
      <c r="F486" s="105"/>
      <c r="G486" s="113"/>
      <c r="H486" s="113"/>
      <c r="I486" s="109"/>
      <c r="J486" s="109"/>
      <c r="K486" s="105"/>
      <c r="L486" s="105"/>
      <c r="M486" s="105"/>
      <c r="N486" s="105"/>
      <c r="O486" s="106"/>
      <c r="P486" s="107"/>
      <c r="Q486" s="107"/>
    </row>
    <row r="487" spans="1:17" ht="14.4" x14ac:dyDescent="0.3">
      <c r="A487" s="100"/>
      <c r="B487" s="101"/>
      <c r="C487" s="102"/>
      <c r="D487" s="103"/>
      <c r="E487" s="107"/>
      <c r="F487" s="105"/>
      <c r="G487" s="113"/>
      <c r="H487" s="113"/>
      <c r="I487" s="109"/>
      <c r="J487" s="109"/>
      <c r="K487" s="105"/>
      <c r="L487" s="105"/>
      <c r="M487" s="105"/>
      <c r="N487" s="105"/>
      <c r="O487" s="106"/>
      <c r="P487" s="107"/>
      <c r="Q487" s="107"/>
    </row>
    <row r="488" spans="1:17" ht="14.4" x14ac:dyDescent="0.3">
      <c r="A488" s="100"/>
      <c r="B488" s="101"/>
      <c r="C488" s="102"/>
      <c r="D488" s="103"/>
      <c r="E488" s="107"/>
      <c r="F488" s="105"/>
      <c r="G488" s="113"/>
      <c r="H488" s="113"/>
      <c r="I488" s="109"/>
      <c r="J488" s="109"/>
      <c r="K488" s="105"/>
      <c r="L488" s="105"/>
      <c r="M488" s="105"/>
      <c r="N488" s="105"/>
      <c r="O488" s="106"/>
      <c r="P488" s="107"/>
      <c r="Q488" s="107"/>
    </row>
    <row r="489" spans="1:17" ht="14.4" x14ac:dyDescent="0.3">
      <c r="A489" s="100"/>
      <c r="B489" s="101"/>
      <c r="C489" s="102"/>
      <c r="D489" s="103"/>
      <c r="E489" s="107"/>
      <c r="F489" s="105"/>
      <c r="G489" s="113"/>
      <c r="H489" s="113"/>
      <c r="I489" s="109"/>
      <c r="J489" s="109"/>
      <c r="K489" s="105"/>
      <c r="L489" s="105"/>
      <c r="M489" s="105"/>
      <c r="N489" s="105"/>
      <c r="O489" s="106"/>
      <c r="P489" s="107"/>
      <c r="Q489" s="107"/>
    </row>
    <row r="490" spans="1:17" ht="14.4" x14ac:dyDescent="0.3">
      <c r="A490" s="100"/>
      <c r="B490" s="101"/>
      <c r="C490" s="102"/>
      <c r="D490" s="103"/>
      <c r="E490" s="107"/>
      <c r="F490" s="105"/>
      <c r="G490" s="113"/>
      <c r="H490" s="113"/>
      <c r="I490" s="109"/>
      <c r="J490" s="109"/>
      <c r="K490" s="105"/>
      <c r="L490" s="105"/>
      <c r="M490" s="105"/>
      <c r="N490" s="105"/>
      <c r="O490" s="106"/>
      <c r="P490" s="107"/>
      <c r="Q490" s="107"/>
    </row>
    <row r="491" spans="1:17" ht="14.4" x14ac:dyDescent="0.3">
      <c r="A491" s="100"/>
      <c r="B491" s="101"/>
      <c r="C491" s="102"/>
      <c r="D491" s="103"/>
      <c r="E491" s="107"/>
      <c r="F491" s="105"/>
      <c r="G491" s="113"/>
      <c r="H491" s="113"/>
      <c r="I491" s="109"/>
      <c r="J491" s="109"/>
      <c r="K491" s="105"/>
      <c r="L491" s="105"/>
      <c r="M491" s="105"/>
      <c r="N491" s="105"/>
      <c r="O491" s="106"/>
      <c r="P491" s="107"/>
      <c r="Q491" s="107"/>
    </row>
    <row r="492" spans="1:17" ht="14.4" x14ac:dyDescent="0.3">
      <c r="A492" s="100"/>
      <c r="B492" s="101"/>
      <c r="C492" s="102"/>
      <c r="D492" s="103"/>
      <c r="E492" s="107"/>
      <c r="F492" s="105"/>
      <c r="G492" s="113"/>
      <c r="H492" s="113"/>
      <c r="I492" s="109"/>
      <c r="J492" s="109"/>
      <c r="K492" s="105"/>
      <c r="L492" s="105"/>
      <c r="M492" s="105"/>
      <c r="N492" s="105"/>
      <c r="O492" s="106"/>
      <c r="P492" s="107"/>
      <c r="Q492" s="107"/>
    </row>
    <row r="493" spans="1:17" ht="14.4" x14ac:dyDescent="0.3">
      <c r="A493" s="100"/>
      <c r="B493" s="101"/>
      <c r="C493" s="102"/>
      <c r="D493" s="103"/>
      <c r="E493" s="107"/>
      <c r="F493" s="105"/>
      <c r="G493" s="113"/>
      <c r="H493" s="113"/>
      <c r="I493" s="109"/>
      <c r="J493" s="109"/>
      <c r="K493" s="105"/>
      <c r="L493" s="105"/>
      <c r="M493" s="105"/>
      <c r="N493" s="105"/>
      <c r="O493" s="106"/>
      <c r="P493" s="107"/>
      <c r="Q493" s="107"/>
    </row>
    <row r="494" spans="1:17" ht="14.4" x14ac:dyDescent="0.3">
      <c r="A494" s="100"/>
      <c r="B494" s="101"/>
      <c r="C494" s="102"/>
      <c r="D494" s="103"/>
      <c r="E494" s="107"/>
      <c r="F494" s="105"/>
      <c r="G494" s="113"/>
      <c r="H494" s="113"/>
      <c r="I494" s="109"/>
      <c r="J494" s="109"/>
      <c r="K494" s="105"/>
      <c r="L494" s="105"/>
      <c r="M494" s="105"/>
      <c r="N494" s="105"/>
      <c r="O494" s="106"/>
      <c r="P494" s="107"/>
      <c r="Q494" s="107"/>
    </row>
    <row r="495" spans="1:17" ht="14.4" x14ac:dyDescent="0.3">
      <c r="A495" s="100"/>
      <c r="B495" s="101"/>
      <c r="C495" s="102"/>
      <c r="D495" s="103"/>
      <c r="E495" s="107"/>
      <c r="F495" s="105"/>
      <c r="G495" s="113"/>
      <c r="H495" s="113"/>
      <c r="I495" s="109"/>
      <c r="J495" s="109"/>
      <c r="K495" s="105"/>
      <c r="L495" s="105"/>
      <c r="M495" s="105"/>
      <c r="N495" s="105"/>
      <c r="O495" s="106"/>
      <c r="P495" s="107"/>
      <c r="Q495" s="107"/>
    </row>
    <row r="496" spans="1:17" ht="14.4" x14ac:dyDescent="0.3">
      <c r="A496" s="100"/>
      <c r="B496" s="101"/>
      <c r="C496" s="102"/>
      <c r="D496" s="103"/>
      <c r="E496" s="107"/>
      <c r="F496" s="105"/>
      <c r="G496" s="113"/>
      <c r="H496" s="113"/>
      <c r="I496" s="109"/>
      <c r="J496" s="109"/>
      <c r="K496" s="105"/>
      <c r="L496" s="105"/>
      <c r="M496" s="105"/>
      <c r="N496" s="105"/>
      <c r="O496" s="106"/>
      <c r="P496" s="107"/>
      <c r="Q496" s="107"/>
    </row>
    <row r="497" spans="1:17" ht="14.4" x14ac:dyDescent="0.3">
      <c r="A497" s="100"/>
      <c r="B497" s="101"/>
      <c r="C497" s="102"/>
      <c r="D497" s="103"/>
      <c r="E497" s="107"/>
      <c r="F497" s="105"/>
      <c r="G497" s="113"/>
      <c r="H497" s="113"/>
      <c r="I497" s="109"/>
      <c r="J497" s="109"/>
      <c r="K497" s="105"/>
      <c r="L497" s="105"/>
      <c r="M497" s="105"/>
      <c r="N497" s="105"/>
      <c r="O497" s="106"/>
      <c r="P497" s="107"/>
      <c r="Q497" s="107"/>
    </row>
    <row r="498" spans="1:17" ht="14.4" x14ac:dyDescent="0.3">
      <c r="A498" s="100"/>
      <c r="B498" s="101"/>
      <c r="C498" s="102"/>
      <c r="D498" s="103"/>
      <c r="E498" s="107"/>
      <c r="F498" s="105"/>
      <c r="G498" s="113"/>
      <c r="H498" s="113"/>
      <c r="I498" s="109"/>
      <c r="J498" s="109"/>
      <c r="K498" s="105"/>
      <c r="L498" s="105"/>
      <c r="M498" s="105"/>
      <c r="N498" s="105"/>
      <c r="O498" s="106"/>
      <c r="P498" s="107"/>
      <c r="Q498" s="107"/>
    </row>
    <row r="499" spans="1:17" ht="14.4" x14ac:dyDescent="0.3">
      <c r="A499" s="100"/>
      <c r="B499" s="101"/>
      <c r="C499" s="102"/>
      <c r="D499" s="103"/>
      <c r="E499" s="107"/>
      <c r="F499" s="105"/>
      <c r="G499" s="113"/>
      <c r="H499" s="113"/>
      <c r="I499" s="109"/>
      <c r="J499" s="109"/>
      <c r="K499" s="105"/>
      <c r="L499" s="105"/>
      <c r="M499" s="105"/>
      <c r="N499" s="105"/>
      <c r="O499" s="106"/>
      <c r="P499" s="107"/>
      <c r="Q499" s="107"/>
    </row>
    <row r="500" spans="1:17" ht="14.4" x14ac:dyDescent="0.3">
      <c r="A500" s="100"/>
      <c r="B500" s="101"/>
      <c r="C500" s="102"/>
      <c r="D500" s="103"/>
      <c r="E500" s="107"/>
      <c r="F500" s="105"/>
      <c r="G500" s="113"/>
      <c r="H500" s="113"/>
      <c r="I500" s="109"/>
      <c r="J500" s="109"/>
      <c r="K500" s="105"/>
      <c r="L500" s="105"/>
      <c r="M500" s="105"/>
      <c r="N500" s="105"/>
      <c r="O500" s="106"/>
      <c r="P500" s="107"/>
      <c r="Q500" s="107"/>
    </row>
    <row r="501" spans="1:17" ht="14.4" x14ac:dyDescent="0.3">
      <c r="A501" s="100"/>
      <c r="B501" s="101"/>
      <c r="C501" s="102"/>
      <c r="D501" s="103"/>
      <c r="E501" s="107"/>
      <c r="F501" s="105"/>
      <c r="G501" s="113"/>
      <c r="H501" s="113"/>
      <c r="I501" s="109"/>
      <c r="J501" s="109"/>
      <c r="K501" s="105"/>
      <c r="L501" s="105"/>
      <c r="M501" s="105"/>
      <c r="N501" s="105"/>
      <c r="O501" s="106"/>
      <c r="P501" s="107"/>
      <c r="Q501" s="107"/>
    </row>
    <row r="502" spans="1:17" ht="14.4" x14ac:dyDescent="0.3">
      <c r="A502" s="100"/>
      <c r="B502" s="101"/>
      <c r="C502" s="102"/>
      <c r="D502" s="103"/>
      <c r="E502" s="107"/>
      <c r="F502" s="105"/>
      <c r="G502" s="113"/>
      <c r="H502" s="113"/>
      <c r="I502" s="109"/>
      <c r="J502" s="109"/>
      <c r="K502" s="105"/>
      <c r="L502" s="105"/>
      <c r="M502" s="105"/>
      <c r="N502" s="105"/>
      <c r="O502" s="106"/>
      <c r="P502" s="107"/>
      <c r="Q502" s="107"/>
    </row>
    <row r="503" spans="1:17" ht="14.4" x14ac:dyDescent="0.3">
      <c r="A503" s="100"/>
      <c r="B503" s="101"/>
      <c r="C503" s="102"/>
      <c r="D503" s="103"/>
      <c r="E503" s="107"/>
      <c r="F503" s="105"/>
      <c r="G503" s="113"/>
      <c r="H503" s="113"/>
      <c r="I503" s="109"/>
      <c r="J503" s="109"/>
      <c r="K503" s="105"/>
      <c r="L503" s="105"/>
      <c r="M503" s="105"/>
      <c r="N503" s="105"/>
      <c r="O503" s="106"/>
      <c r="P503" s="107"/>
      <c r="Q503" s="107"/>
    </row>
    <row r="504" spans="1:17" ht="14.4" x14ac:dyDescent="0.3">
      <c r="A504" s="100"/>
      <c r="B504" s="101"/>
      <c r="C504" s="102"/>
      <c r="D504" s="103"/>
      <c r="E504" s="107"/>
      <c r="F504" s="105"/>
      <c r="G504" s="113"/>
      <c r="H504" s="113"/>
      <c r="I504" s="109"/>
      <c r="J504" s="109"/>
      <c r="K504" s="105"/>
      <c r="L504" s="105"/>
      <c r="M504" s="105"/>
      <c r="N504" s="105"/>
      <c r="O504" s="106"/>
      <c r="P504" s="107"/>
      <c r="Q504" s="107"/>
    </row>
    <row r="505" spans="1:17" ht="14.4" x14ac:dyDescent="0.3">
      <c r="A505" s="100"/>
      <c r="B505" s="101"/>
      <c r="C505" s="102"/>
      <c r="D505" s="103"/>
      <c r="E505" s="107"/>
      <c r="F505" s="105"/>
      <c r="G505" s="113"/>
      <c r="H505" s="113"/>
      <c r="I505" s="109"/>
      <c r="J505" s="109"/>
      <c r="K505" s="105"/>
      <c r="L505" s="105"/>
      <c r="M505" s="105"/>
      <c r="N505" s="105"/>
      <c r="O505" s="106"/>
      <c r="P505" s="107"/>
      <c r="Q505" s="107"/>
    </row>
    <row r="506" spans="1:17" ht="14.4" x14ac:dyDescent="0.3">
      <c r="A506" s="100"/>
      <c r="B506" s="101"/>
      <c r="C506" s="102"/>
      <c r="D506" s="103"/>
      <c r="E506" s="107"/>
      <c r="F506" s="105"/>
      <c r="G506" s="113"/>
      <c r="H506" s="113"/>
      <c r="I506" s="109"/>
      <c r="J506" s="109"/>
      <c r="K506" s="105"/>
      <c r="L506" s="105"/>
      <c r="M506" s="105"/>
      <c r="N506" s="105"/>
      <c r="O506" s="106"/>
      <c r="P506" s="107"/>
      <c r="Q506" s="107"/>
    </row>
    <row r="507" spans="1:17" ht="14.4" x14ac:dyDescent="0.3">
      <c r="A507" s="100"/>
      <c r="B507" s="101"/>
      <c r="C507" s="102"/>
      <c r="D507" s="103"/>
      <c r="E507" s="107"/>
      <c r="F507" s="105"/>
      <c r="G507" s="113"/>
      <c r="H507" s="113"/>
      <c r="I507" s="109"/>
      <c r="J507" s="109"/>
      <c r="K507" s="105"/>
      <c r="L507" s="105"/>
      <c r="M507" s="105"/>
      <c r="N507" s="105"/>
      <c r="O507" s="106"/>
      <c r="P507" s="107"/>
      <c r="Q507" s="107"/>
    </row>
    <row r="508" spans="1:17" ht="14.4" x14ac:dyDescent="0.3">
      <c r="A508" s="100"/>
      <c r="B508" s="101"/>
      <c r="C508" s="102"/>
      <c r="D508" s="103"/>
      <c r="E508" s="107"/>
      <c r="F508" s="105"/>
      <c r="G508" s="113"/>
      <c r="H508" s="113"/>
      <c r="I508" s="109"/>
      <c r="J508" s="109"/>
      <c r="K508" s="105"/>
      <c r="L508" s="105"/>
      <c r="M508" s="105"/>
      <c r="N508" s="105"/>
      <c r="O508" s="106"/>
      <c r="P508" s="107"/>
      <c r="Q508" s="107"/>
    </row>
    <row r="509" spans="1:17" ht="14.4" x14ac:dyDescent="0.3">
      <c r="A509" s="100"/>
      <c r="B509" s="101"/>
      <c r="C509" s="102"/>
      <c r="D509" s="103"/>
      <c r="E509" s="107"/>
      <c r="F509" s="105"/>
      <c r="G509" s="113"/>
      <c r="H509" s="113"/>
      <c r="I509" s="109"/>
      <c r="J509" s="109"/>
      <c r="K509" s="105"/>
      <c r="L509" s="105"/>
      <c r="M509" s="105"/>
      <c r="N509" s="105"/>
      <c r="O509" s="106"/>
      <c r="P509" s="107"/>
      <c r="Q509" s="107"/>
    </row>
    <row r="510" spans="1:17" ht="14.4" x14ac:dyDescent="0.3">
      <c r="A510" s="100"/>
      <c r="B510" s="101"/>
      <c r="C510" s="102"/>
      <c r="D510" s="103"/>
      <c r="E510" s="107"/>
      <c r="F510" s="105"/>
      <c r="G510" s="113"/>
      <c r="H510" s="113"/>
      <c r="I510" s="109"/>
      <c r="J510" s="109"/>
      <c r="K510" s="105"/>
      <c r="L510" s="105"/>
      <c r="M510" s="105"/>
      <c r="N510" s="105"/>
      <c r="O510" s="106"/>
      <c r="P510" s="107"/>
      <c r="Q510" s="107"/>
    </row>
    <row r="511" spans="1:17" ht="14.4" x14ac:dyDescent="0.3">
      <c r="A511" s="100"/>
      <c r="B511" s="101"/>
      <c r="C511" s="102"/>
      <c r="D511" s="103"/>
      <c r="E511" s="107"/>
      <c r="F511" s="105"/>
      <c r="G511" s="113"/>
      <c r="H511" s="113"/>
      <c r="I511" s="109"/>
      <c r="J511" s="109"/>
      <c r="K511" s="105"/>
      <c r="L511" s="105"/>
      <c r="M511" s="105"/>
      <c r="N511" s="105"/>
      <c r="O511" s="106"/>
      <c r="P511" s="107"/>
      <c r="Q511" s="107"/>
    </row>
    <row r="512" spans="1:17" ht="14.4" x14ac:dyDescent="0.3">
      <c r="A512" s="100"/>
      <c r="B512" s="101"/>
      <c r="C512" s="102"/>
      <c r="D512" s="103"/>
      <c r="E512" s="107"/>
      <c r="F512" s="105"/>
      <c r="G512" s="113"/>
      <c r="H512" s="113"/>
      <c r="I512" s="109"/>
      <c r="J512" s="109"/>
      <c r="K512" s="105"/>
      <c r="L512" s="105"/>
      <c r="M512" s="105"/>
      <c r="N512" s="105"/>
      <c r="O512" s="106"/>
      <c r="P512" s="107"/>
      <c r="Q512" s="107"/>
    </row>
    <row r="513" spans="1:17" ht="14.4" x14ac:dyDescent="0.3">
      <c r="A513" s="100"/>
      <c r="B513" s="101"/>
      <c r="C513" s="102"/>
      <c r="D513" s="103"/>
      <c r="E513" s="107"/>
      <c r="F513" s="105"/>
      <c r="G513" s="113"/>
      <c r="H513" s="113"/>
      <c r="I513" s="109"/>
      <c r="J513" s="109"/>
      <c r="K513" s="105"/>
      <c r="L513" s="105"/>
      <c r="M513" s="105"/>
      <c r="N513" s="105"/>
      <c r="O513" s="106"/>
      <c r="P513" s="107"/>
      <c r="Q513" s="107"/>
    </row>
    <row r="514" spans="1:17" ht="14.4" x14ac:dyDescent="0.3">
      <c r="A514" s="100"/>
      <c r="B514" s="101"/>
      <c r="C514" s="102"/>
      <c r="D514" s="103"/>
      <c r="E514" s="107"/>
      <c r="F514" s="105"/>
      <c r="G514" s="113"/>
      <c r="H514" s="113"/>
      <c r="I514" s="109"/>
      <c r="J514" s="109"/>
      <c r="K514" s="105"/>
      <c r="L514" s="105"/>
      <c r="M514" s="105"/>
      <c r="N514" s="105"/>
      <c r="O514" s="106"/>
      <c r="P514" s="107"/>
      <c r="Q514" s="107"/>
    </row>
    <row r="515" spans="1:17" ht="14.4" x14ac:dyDescent="0.3">
      <c r="A515" s="100"/>
      <c r="B515" s="101"/>
      <c r="C515" s="102"/>
      <c r="D515" s="103"/>
      <c r="E515" s="107"/>
      <c r="F515" s="105"/>
      <c r="G515" s="113"/>
      <c r="H515" s="113"/>
      <c r="I515" s="109"/>
      <c r="J515" s="109"/>
      <c r="K515" s="105"/>
      <c r="L515" s="105"/>
      <c r="M515" s="105"/>
      <c r="N515" s="105"/>
      <c r="O515" s="106"/>
      <c r="P515" s="107"/>
      <c r="Q515" s="107"/>
    </row>
    <row r="516" spans="1:17" ht="14.4" x14ac:dyDescent="0.3">
      <c r="A516" s="100"/>
      <c r="B516" s="101"/>
      <c r="C516" s="102"/>
      <c r="D516" s="103"/>
      <c r="E516" s="107"/>
      <c r="F516" s="105"/>
      <c r="G516" s="113"/>
      <c r="H516" s="113"/>
      <c r="I516" s="109"/>
      <c r="J516" s="109"/>
      <c r="K516" s="105"/>
      <c r="L516" s="105"/>
      <c r="M516" s="105"/>
      <c r="N516" s="105"/>
      <c r="O516" s="106"/>
      <c r="P516" s="107"/>
      <c r="Q516" s="107"/>
    </row>
    <row r="517" spans="1:17" ht="14.4" x14ac:dyDescent="0.3">
      <c r="A517" s="100"/>
      <c r="B517" s="101"/>
      <c r="C517" s="102"/>
      <c r="D517" s="103"/>
      <c r="E517" s="107"/>
      <c r="F517" s="105"/>
      <c r="G517" s="113"/>
      <c r="H517" s="113"/>
      <c r="I517" s="109"/>
      <c r="J517" s="109"/>
      <c r="K517" s="105"/>
      <c r="L517" s="105"/>
      <c r="M517" s="105"/>
      <c r="N517" s="105"/>
      <c r="O517" s="106"/>
      <c r="P517" s="107"/>
      <c r="Q517" s="107"/>
    </row>
    <row r="518" spans="1:17" ht="14.4" x14ac:dyDescent="0.3">
      <c r="A518" s="100"/>
      <c r="B518" s="101"/>
      <c r="C518" s="102"/>
      <c r="D518" s="103"/>
      <c r="E518" s="107"/>
      <c r="F518" s="105"/>
      <c r="G518" s="113"/>
      <c r="H518" s="113"/>
      <c r="I518" s="109"/>
      <c r="J518" s="109"/>
      <c r="K518" s="105"/>
      <c r="L518" s="105"/>
      <c r="M518" s="105"/>
      <c r="N518" s="105"/>
      <c r="O518" s="106"/>
      <c r="P518" s="107"/>
      <c r="Q518" s="107"/>
    </row>
    <row r="519" spans="1:17" ht="14.4" x14ac:dyDescent="0.3">
      <c r="A519" s="100"/>
      <c r="B519" s="101"/>
      <c r="C519" s="102"/>
      <c r="D519" s="103"/>
      <c r="E519" s="107"/>
      <c r="F519" s="105"/>
      <c r="G519" s="113"/>
      <c r="H519" s="113"/>
      <c r="I519" s="109"/>
      <c r="J519" s="109"/>
      <c r="K519" s="105"/>
      <c r="L519" s="105"/>
      <c r="M519" s="105"/>
      <c r="N519" s="105"/>
      <c r="O519" s="106"/>
      <c r="P519" s="107"/>
      <c r="Q519" s="107"/>
    </row>
    <row r="520" spans="1:17" ht="14.4" x14ac:dyDescent="0.3">
      <c r="A520" s="100"/>
      <c r="B520" s="101"/>
      <c r="C520" s="102"/>
      <c r="D520" s="103"/>
      <c r="E520" s="107"/>
      <c r="F520" s="105"/>
      <c r="G520" s="113"/>
      <c r="H520" s="113"/>
      <c r="I520" s="109"/>
      <c r="J520" s="109"/>
      <c r="K520" s="105"/>
      <c r="L520" s="105"/>
      <c r="M520" s="105"/>
      <c r="N520" s="105"/>
      <c r="O520" s="106"/>
      <c r="P520" s="107"/>
      <c r="Q520" s="107"/>
    </row>
    <row r="521" spans="1:17" ht="14.4" x14ac:dyDescent="0.3">
      <c r="A521" s="100"/>
      <c r="B521" s="101"/>
      <c r="C521" s="102"/>
      <c r="D521" s="103"/>
      <c r="E521" s="107"/>
      <c r="F521" s="105"/>
      <c r="G521" s="113"/>
      <c r="H521" s="113"/>
      <c r="I521" s="109"/>
      <c r="J521" s="109"/>
      <c r="K521" s="105"/>
      <c r="L521" s="105"/>
      <c r="M521" s="105"/>
      <c r="N521" s="105"/>
      <c r="O521" s="106"/>
      <c r="P521" s="107"/>
      <c r="Q521" s="107"/>
    </row>
    <row r="522" spans="1:17" ht="14.4" x14ac:dyDescent="0.3">
      <c r="A522" s="100"/>
      <c r="B522" s="101"/>
      <c r="C522" s="102"/>
      <c r="D522" s="103"/>
      <c r="E522" s="107"/>
      <c r="F522" s="105"/>
      <c r="G522" s="113"/>
      <c r="H522" s="113"/>
      <c r="I522" s="109"/>
      <c r="J522" s="109"/>
      <c r="K522" s="105"/>
      <c r="L522" s="105"/>
      <c r="M522" s="105"/>
      <c r="N522" s="105"/>
      <c r="O522" s="106"/>
      <c r="P522" s="107"/>
      <c r="Q522" s="107"/>
    </row>
    <row r="523" spans="1:17" ht="14.4" x14ac:dyDescent="0.3">
      <c r="A523" s="100"/>
      <c r="B523" s="101"/>
      <c r="C523" s="102"/>
      <c r="D523" s="103"/>
      <c r="E523" s="107"/>
      <c r="F523" s="105"/>
      <c r="G523" s="113"/>
      <c r="H523" s="113"/>
      <c r="I523" s="109"/>
      <c r="J523" s="109"/>
      <c r="K523" s="105"/>
      <c r="L523" s="105"/>
      <c r="M523" s="105"/>
      <c r="N523" s="105"/>
      <c r="O523" s="106"/>
      <c r="P523" s="107"/>
      <c r="Q523" s="107"/>
    </row>
    <row r="524" spans="1:17" ht="14.4" x14ac:dyDescent="0.3">
      <c r="A524" s="100"/>
      <c r="B524" s="101"/>
      <c r="C524" s="102"/>
      <c r="D524" s="103"/>
      <c r="E524" s="107"/>
      <c r="F524" s="105"/>
      <c r="G524" s="113"/>
      <c r="H524" s="113"/>
      <c r="I524" s="109"/>
      <c r="J524" s="109"/>
      <c r="K524" s="105"/>
      <c r="L524" s="105"/>
      <c r="M524" s="105"/>
      <c r="N524" s="105"/>
      <c r="O524" s="106"/>
      <c r="P524" s="107"/>
      <c r="Q524" s="107"/>
    </row>
    <row r="525" spans="1:17" ht="14.4" x14ac:dyDescent="0.3">
      <c r="A525" s="100"/>
      <c r="B525" s="101"/>
      <c r="C525" s="102"/>
      <c r="D525" s="103"/>
      <c r="E525" s="107"/>
      <c r="F525" s="105"/>
      <c r="G525" s="113"/>
      <c r="H525" s="113"/>
      <c r="I525" s="109"/>
      <c r="J525" s="109"/>
      <c r="K525" s="105"/>
      <c r="L525" s="105"/>
      <c r="M525" s="105"/>
      <c r="N525" s="105"/>
      <c r="O525" s="106"/>
      <c r="P525" s="107"/>
      <c r="Q525" s="107"/>
    </row>
    <row r="526" spans="1:17" ht="14.4" x14ac:dyDescent="0.3">
      <c r="A526" s="100"/>
      <c r="B526" s="101"/>
      <c r="C526" s="102"/>
      <c r="D526" s="103"/>
      <c r="E526" s="107"/>
      <c r="F526" s="105"/>
      <c r="G526" s="113"/>
      <c r="H526" s="113"/>
      <c r="I526" s="109"/>
      <c r="J526" s="109"/>
      <c r="K526" s="105"/>
      <c r="L526" s="105"/>
      <c r="M526" s="105"/>
      <c r="N526" s="105"/>
      <c r="O526" s="106"/>
      <c r="P526" s="107"/>
      <c r="Q526" s="107"/>
    </row>
    <row r="527" spans="1:17" ht="14.4" x14ac:dyDescent="0.3">
      <c r="A527" s="100"/>
      <c r="B527" s="101"/>
      <c r="C527" s="102"/>
      <c r="D527" s="103"/>
      <c r="E527" s="107"/>
      <c r="F527" s="105"/>
      <c r="G527" s="113"/>
      <c r="H527" s="113"/>
      <c r="I527" s="109"/>
      <c r="J527" s="109"/>
      <c r="K527" s="105"/>
      <c r="L527" s="105"/>
      <c r="M527" s="105"/>
      <c r="N527" s="105"/>
      <c r="O527" s="106"/>
      <c r="P527" s="107"/>
      <c r="Q527" s="107"/>
    </row>
    <row r="528" spans="1:17" ht="14.4" x14ac:dyDescent="0.3">
      <c r="A528" s="100"/>
      <c r="B528" s="101"/>
      <c r="C528" s="102"/>
      <c r="D528" s="103"/>
      <c r="E528" s="107"/>
      <c r="F528" s="105"/>
      <c r="G528" s="113"/>
      <c r="H528" s="113"/>
      <c r="I528" s="109"/>
      <c r="J528" s="109"/>
      <c r="K528" s="105"/>
      <c r="L528" s="105"/>
      <c r="M528" s="105"/>
      <c r="N528" s="105"/>
      <c r="O528" s="106"/>
      <c r="P528" s="107"/>
      <c r="Q528" s="107"/>
    </row>
    <row r="529" spans="1:17" ht="14.4" x14ac:dyDescent="0.3">
      <c r="A529" s="100"/>
      <c r="B529" s="101"/>
      <c r="C529" s="102"/>
      <c r="D529" s="103"/>
      <c r="E529" s="107"/>
      <c r="F529" s="105"/>
      <c r="G529" s="113"/>
      <c r="H529" s="113"/>
      <c r="I529" s="109"/>
      <c r="J529" s="109"/>
      <c r="K529" s="105"/>
      <c r="L529" s="105"/>
      <c r="M529" s="105"/>
      <c r="N529" s="105"/>
      <c r="O529" s="106"/>
      <c r="P529" s="107"/>
      <c r="Q529" s="107"/>
    </row>
    <row r="530" spans="1:17" ht="14.4" x14ac:dyDescent="0.3">
      <c r="A530" s="100"/>
      <c r="B530" s="101"/>
      <c r="C530" s="102"/>
      <c r="D530" s="103"/>
      <c r="E530" s="107"/>
      <c r="F530" s="105"/>
      <c r="G530" s="113"/>
      <c r="H530" s="113"/>
      <c r="I530" s="109"/>
      <c r="J530" s="109"/>
      <c r="K530" s="105"/>
      <c r="L530" s="105"/>
      <c r="M530" s="105"/>
      <c r="N530" s="105"/>
      <c r="O530" s="106"/>
      <c r="P530" s="107"/>
      <c r="Q530" s="107"/>
    </row>
    <row r="531" spans="1:17" ht="14.4" x14ac:dyDescent="0.3">
      <c r="A531" s="100"/>
      <c r="B531" s="101"/>
      <c r="C531" s="102"/>
      <c r="D531" s="103"/>
      <c r="E531" s="107"/>
      <c r="F531" s="105"/>
      <c r="G531" s="113"/>
      <c r="H531" s="113"/>
      <c r="I531" s="109"/>
      <c r="J531" s="109"/>
      <c r="K531" s="105"/>
      <c r="L531" s="105"/>
      <c r="M531" s="105"/>
      <c r="N531" s="105"/>
      <c r="O531" s="106"/>
      <c r="P531" s="107"/>
      <c r="Q531" s="107"/>
    </row>
    <row r="532" spans="1:17" ht="14.4" x14ac:dyDescent="0.3">
      <c r="A532" s="100"/>
      <c r="B532" s="101"/>
      <c r="C532" s="102"/>
      <c r="D532" s="103"/>
      <c r="E532" s="107"/>
      <c r="F532" s="105"/>
      <c r="G532" s="113"/>
      <c r="H532" s="113"/>
      <c r="I532" s="109"/>
      <c r="J532" s="109"/>
      <c r="K532" s="105"/>
      <c r="L532" s="105"/>
      <c r="M532" s="105"/>
      <c r="N532" s="105"/>
      <c r="O532" s="106"/>
      <c r="P532" s="107"/>
      <c r="Q532" s="107"/>
    </row>
    <row r="533" spans="1:17" ht="14.4" x14ac:dyDescent="0.3">
      <c r="A533" s="100"/>
      <c r="B533" s="101"/>
      <c r="C533" s="102"/>
      <c r="D533" s="103"/>
      <c r="E533" s="107"/>
      <c r="F533" s="105"/>
      <c r="G533" s="113"/>
      <c r="H533" s="113"/>
      <c r="I533" s="109"/>
      <c r="J533" s="109"/>
      <c r="K533" s="105"/>
      <c r="L533" s="105"/>
      <c r="M533" s="105"/>
      <c r="N533" s="105"/>
      <c r="O533" s="106"/>
      <c r="P533" s="107"/>
      <c r="Q533" s="107"/>
    </row>
    <row r="534" spans="1:17" ht="14.4" x14ac:dyDescent="0.3">
      <c r="A534" s="100"/>
      <c r="B534" s="101"/>
      <c r="C534" s="102"/>
      <c r="D534" s="103"/>
      <c r="E534" s="107"/>
      <c r="F534" s="105"/>
      <c r="G534" s="113"/>
      <c r="H534" s="113"/>
      <c r="I534" s="109"/>
      <c r="J534" s="109"/>
      <c r="K534" s="105"/>
      <c r="L534" s="105"/>
      <c r="M534" s="105"/>
      <c r="N534" s="105"/>
      <c r="O534" s="106"/>
      <c r="P534" s="107"/>
      <c r="Q534" s="107"/>
    </row>
    <row r="535" spans="1:17" ht="14.4" x14ac:dyDescent="0.3">
      <c r="A535" s="100"/>
      <c r="B535" s="101"/>
      <c r="C535" s="102"/>
      <c r="D535" s="103"/>
      <c r="E535" s="107"/>
      <c r="F535" s="105"/>
      <c r="G535" s="113"/>
      <c r="H535" s="113"/>
      <c r="I535" s="109"/>
      <c r="J535" s="109"/>
      <c r="K535" s="105"/>
      <c r="L535" s="105"/>
      <c r="M535" s="105"/>
      <c r="N535" s="105"/>
      <c r="O535" s="106"/>
      <c r="P535" s="107"/>
      <c r="Q535" s="107"/>
    </row>
    <row r="536" spans="1:17" ht="14.4" x14ac:dyDescent="0.3">
      <c r="A536" s="100"/>
      <c r="B536" s="101"/>
      <c r="C536" s="102"/>
      <c r="D536" s="103"/>
      <c r="E536" s="107"/>
      <c r="F536" s="105"/>
      <c r="G536" s="113"/>
      <c r="H536" s="113"/>
      <c r="I536" s="109"/>
      <c r="J536" s="109"/>
      <c r="K536" s="105"/>
      <c r="L536" s="105"/>
      <c r="M536" s="105"/>
      <c r="N536" s="105"/>
      <c r="O536" s="106"/>
      <c r="P536" s="107"/>
      <c r="Q536" s="107"/>
    </row>
    <row r="537" spans="1:17" ht="14.4" x14ac:dyDescent="0.3">
      <c r="A537" s="100"/>
      <c r="B537" s="101"/>
      <c r="C537" s="102"/>
      <c r="D537" s="103"/>
      <c r="E537" s="107"/>
      <c r="F537" s="105"/>
      <c r="G537" s="113"/>
      <c r="H537" s="113"/>
      <c r="I537" s="109"/>
      <c r="J537" s="109"/>
      <c r="K537" s="105"/>
      <c r="L537" s="105"/>
      <c r="M537" s="105"/>
      <c r="N537" s="105"/>
      <c r="O537" s="106"/>
      <c r="P537" s="107"/>
      <c r="Q537" s="107"/>
    </row>
    <row r="538" spans="1:17" ht="14.4" x14ac:dyDescent="0.3">
      <c r="A538" s="100"/>
      <c r="B538" s="101"/>
      <c r="C538" s="102"/>
      <c r="D538" s="103"/>
      <c r="E538" s="107"/>
      <c r="F538" s="105"/>
      <c r="G538" s="113"/>
      <c r="H538" s="113"/>
      <c r="I538" s="109"/>
      <c r="J538" s="109"/>
      <c r="K538" s="105"/>
      <c r="L538" s="105"/>
      <c r="M538" s="105"/>
      <c r="N538" s="105"/>
      <c r="O538" s="106"/>
      <c r="P538" s="107"/>
      <c r="Q538" s="107"/>
    </row>
    <row r="539" spans="1:17" ht="14.4" x14ac:dyDescent="0.3">
      <c r="A539" s="100"/>
      <c r="B539" s="101"/>
      <c r="C539" s="102"/>
      <c r="D539" s="103"/>
      <c r="E539" s="107"/>
      <c r="F539" s="105"/>
      <c r="G539" s="113"/>
      <c r="H539" s="113"/>
      <c r="I539" s="109"/>
      <c r="J539" s="109"/>
      <c r="K539" s="105"/>
      <c r="L539" s="105"/>
      <c r="M539" s="105"/>
      <c r="N539" s="105"/>
      <c r="O539" s="106"/>
      <c r="P539" s="107"/>
      <c r="Q539" s="107"/>
    </row>
    <row r="540" spans="1:17" ht="14.4" x14ac:dyDescent="0.3">
      <c r="A540" s="100"/>
      <c r="B540" s="101"/>
      <c r="C540" s="102"/>
      <c r="D540" s="103"/>
      <c r="E540" s="107"/>
      <c r="F540" s="105"/>
      <c r="G540" s="113"/>
      <c r="H540" s="113"/>
      <c r="I540" s="109"/>
      <c r="J540" s="109"/>
      <c r="K540" s="105"/>
      <c r="L540" s="105"/>
      <c r="M540" s="105"/>
      <c r="N540" s="105"/>
      <c r="O540" s="106"/>
      <c r="P540" s="107"/>
      <c r="Q540" s="107"/>
    </row>
    <row r="541" spans="1:17" ht="14.4" x14ac:dyDescent="0.3">
      <c r="A541" s="100"/>
      <c r="B541" s="101"/>
      <c r="C541" s="102"/>
      <c r="D541" s="103"/>
      <c r="E541" s="107"/>
      <c r="F541" s="105"/>
      <c r="G541" s="113"/>
      <c r="H541" s="113"/>
      <c r="I541" s="109"/>
      <c r="J541" s="109"/>
      <c r="K541" s="105"/>
      <c r="L541" s="105"/>
      <c r="M541" s="105"/>
      <c r="N541" s="105"/>
      <c r="O541" s="106"/>
      <c r="P541" s="107"/>
      <c r="Q541" s="107"/>
    </row>
    <row r="542" spans="1:17" ht="14.4" x14ac:dyDescent="0.3">
      <c r="A542" s="100"/>
      <c r="B542" s="101"/>
      <c r="C542" s="102"/>
      <c r="D542" s="103"/>
      <c r="E542" s="107"/>
      <c r="F542" s="105"/>
      <c r="G542" s="113"/>
      <c r="H542" s="113"/>
      <c r="I542" s="109"/>
      <c r="J542" s="109"/>
      <c r="K542" s="105"/>
      <c r="L542" s="105"/>
      <c r="M542" s="105"/>
      <c r="N542" s="105"/>
      <c r="O542" s="106"/>
      <c r="P542" s="107"/>
      <c r="Q542" s="107"/>
    </row>
    <row r="543" spans="1:17" ht="14.4" x14ac:dyDescent="0.3">
      <c r="A543" s="100"/>
      <c r="B543" s="101"/>
      <c r="C543" s="102"/>
      <c r="D543" s="103"/>
      <c r="E543" s="107"/>
      <c r="F543" s="105"/>
      <c r="G543" s="113"/>
      <c r="H543" s="113"/>
      <c r="I543" s="109"/>
      <c r="J543" s="109"/>
      <c r="K543" s="105"/>
      <c r="L543" s="105"/>
      <c r="M543" s="105"/>
      <c r="N543" s="105"/>
      <c r="O543" s="106"/>
      <c r="P543" s="107"/>
      <c r="Q543" s="107"/>
    </row>
    <row r="544" spans="1:17" ht="14.4" x14ac:dyDescent="0.3">
      <c r="A544" s="100"/>
      <c r="B544" s="101"/>
      <c r="C544" s="102"/>
      <c r="D544" s="103"/>
      <c r="E544" s="107"/>
      <c r="F544" s="105"/>
      <c r="G544" s="113"/>
      <c r="H544" s="113"/>
      <c r="I544" s="109"/>
      <c r="J544" s="109"/>
      <c r="K544" s="105"/>
      <c r="L544" s="105"/>
      <c r="M544" s="105"/>
      <c r="N544" s="105"/>
      <c r="O544" s="106"/>
      <c r="P544" s="107"/>
      <c r="Q544" s="107"/>
    </row>
    <row r="545" spans="1:17" ht="14.4" x14ac:dyDescent="0.3">
      <c r="A545" s="100"/>
      <c r="B545" s="101"/>
      <c r="C545" s="102"/>
      <c r="D545" s="103"/>
      <c r="E545" s="107"/>
      <c r="F545" s="105"/>
      <c r="G545" s="113"/>
      <c r="H545" s="113"/>
      <c r="I545" s="109"/>
      <c r="J545" s="109"/>
      <c r="K545" s="105"/>
      <c r="L545" s="105"/>
      <c r="M545" s="105"/>
      <c r="N545" s="105"/>
      <c r="O545" s="106"/>
      <c r="P545" s="107"/>
      <c r="Q545" s="107"/>
    </row>
    <row r="546" spans="1:17" ht="14.4" x14ac:dyDescent="0.3">
      <c r="A546" s="100"/>
      <c r="B546" s="101"/>
      <c r="C546" s="102"/>
      <c r="D546" s="103"/>
      <c r="E546" s="107"/>
      <c r="F546" s="105"/>
      <c r="G546" s="113"/>
      <c r="H546" s="113"/>
      <c r="I546" s="109"/>
      <c r="J546" s="109"/>
      <c r="K546" s="105"/>
      <c r="L546" s="105"/>
      <c r="M546" s="105"/>
      <c r="N546" s="105"/>
      <c r="O546" s="106"/>
      <c r="P546" s="107"/>
      <c r="Q546" s="107"/>
    </row>
    <row r="547" spans="1:17" ht="14.4" x14ac:dyDescent="0.3">
      <c r="A547" s="100"/>
      <c r="B547" s="101"/>
      <c r="C547" s="102"/>
      <c r="D547" s="103"/>
      <c r="E547" s="107"/>
      <c r="F547" s="105"/>
      <c r="G547" s="113"/>
      <c r="H547" s="113"/>
      <c r="I547" s="109"/>
      <c r="J547" s="109"/>
      <c r="K547" s="105"/>
      <c r="L547" s="105"/>
      <c r="M547" s="105"/>
      <c r="N547" s="105"/>
      <c r="O547" s="106"/>
      <c r="P547" s="107"/>
      <c r="Q547" s="107"/>
    </row>
    <row r="548" spans="1:17" ht="14.4" x14ac:dyDescent="0.3">
      <c r="A548" s="100"/>
      <c r="B548" s="101"/>
      <c r="C548" s="102"/>
      <c r="D548" s="103"/>
      <c r="E548" s="107"/>
      <c r="F548" s="105"/>
      <c r="G548" s="113"/>
      <c r="H548" s="113"/>
      <c r="I548" s="109"/>
      <c r="J548" s="109"/>
      <c r="K548" s="105"/>
      <c r="L548" s="105"/>
      <c r="M548" s="105"/>
      <c r="N548" s="105"/>
      <c r="O548" s="106"/>
      <c r="P548" s="107"/>
      <c r="Q548" s="107"/>
    </row>
    <row r="549" spans="1:17" ht="14.4" x14ac:dyDescent="0.3">
      <c r="A549" s="100"/>
      <c r="B549" s="101"/>
      <c r="C549" s="102"/>
      <c r="D549" s="103"/>
      <c r="E549" s="107"/>
      <c r="F549" s="105"/>
      <c r="G549" s="113"/>
      <c r="H549" s="113"/>
      <c r="I549" s="109"/>
      <c r="J549" s="109"/>
      <c r="K549" s="105"/>
      <c r="L549" s="105"/>
      <c r="M549" s="105"/>
      <c r="N549" s="105"/>
      <c r="O549" s="106"/>
      <c r="P549" s="107"/>
      <c r="Q549" s="107"/>
    </row>
    <row r="550" spans="1:17" ht="14.4" x14ac:dyDescent="0.3">
      <c r="A550" s="100"/>
      <c r="B550" s="101"/>
      <c r="C550" s="102"/>
      <c r="D550" s="103"/>
      <c r="E550" s="107"/>
      <c r="F550" s="105"/>
      <c r="G550" s="113"/>
      <c r="H550" s="113"/>
      <c r="I550" s="109"/>
      <c r="J550" s="109"/>
      <c r="K550" s="105"/>
      <c r="L550" s="105"/>
      <c r="M550" s="105"/>
      <c r="N550" s="105"/>
      <c r="O550" s="106"/>
      <c r="P550" s="107"/>
      <c r="Q550" s="107"/>
    </row>
    <row r="551" spans="1:17" ht="14.4" x14ac:dyDescent="0.3">
      <c r="A551" s="100"/>
      <c r="B551" s="101"/>
      <c r="C551" s="102"/>
      <c r="D551" s="103"/>
      <c r="E551" s="107"/>
      <c r="F551" s="105"/>
      <c r="G551" s="113"/>
      <c r="H551" s="113"/>
      <c r="I551" s="109"/>
      <c r="J551" s="109"/>
      <c r="K551" s="105"/>
      <c r="L551" s="105"/>
      <c r="M551" s="105"/>
      <c r="N551" s="105"/>
      <c r="O551" s="106"/>
      <c r="P551" s="107"/>
      <c r="Q551" s="107"/>
    </row>
    <row r="552" spans="1:17" ht="14.4" x14ac:dyDescent="0.3">
      <c r="A552" s="100"/>
      <c r="B552" s="101"/>
      <c r="C552" s="102"/>
      <c r="D552" s="103"/>
      <c r="E552" s="107"/>
      <c r="F552" s="105"/>
      <c r="G552" s="113"/>
      <c r="H552" s="113"/>
      <c r="I552" s="109"/>
      <c r="J552" s="109"/>
      <c r="K552" s="105"/>
      <c r="L552" s="105"/>
      <c r="M552" s="105"/>
      <c r="N552" s="105"/>
      <c r="O552" s="106"/>
      <c r="P552" s="107"/>
      <c r="Q552" s="107"/>
    </row>
    <row r="553" spans="1:17" ht="14.4" x14ac:dyDescent="0.3">
      <c r="A553" s="100"/>
      <c r="B553" s="101"/>
      <c r="C553" s="102"/>
      <c r="D553" s="103"/>
      <c r="E553" s="107"/>
      <c r="F553" s="105"/>
      <c r="G553" s="113"/>
      <c r="H553" s="113"/>
      <c r="I553" s="109"/>
      <c r="J553" s="109"/>
      <c r="K553" s="105"/>
      <c r="L553" s="105"/>
      <c r="M553" s="105"/>
      <c r="N553" s="105"/>
      <c r="O553" s="106"/>
      <c r="P553" s="107"/>
      <c r="Q553" s="107"/>
    </row>
    <row r="554" spans="1:17" ht="14.4" x14ac:dyDescent="0.3">
      <c r="A554" s="100"/>
      <c r="B554" s="101"/>
      <c r="C554" s="102"/>
      <c r="D554" s="103"/>
      <c r="E554" s="107"/>
      <c r="F554" s="105"/>
      <c r="G554" s="113"/>
      <c r="H554" s="113"/>
      <c r="I554" s="109"/>
      <c r="J554" s="109"/>
      <c r="K554" s="105"/>
      <c r="L554" s="105"/>
      <c r="M554" s="105"/>
      <c r="N554" s="105"/>
      <c r="O554" s="106"/>
      <c r="P554" s="107"/>
      <c r="Q554" s="107"/>
    </row>
    <row r="555" spans="1:17" ht="14.4" x14ac:dyDescent="0.3">
      <c r="A555" s="100"/>
      <c r="B555" s="101"/>
      <c r="C555" s="102"/>
      <c r="D555" s="103"/>
      <c r="E555" s="107"/>
      <c r="F555" s="105"/>
      <c r="G555" s="113"/>
      <c r="H555" s="113"/>
      <c r="I555" s="109"/>
      <c r="J555" s="109"/>
      <c r="K555" s="105"/>
      <c r="L555" s="105"/>
      <c r="M555" s="105"/>
      <c r="N555" s="105"/>
      <c r="O555" s="106"/>
      <c r="P555" s="107"/>
      <c r="Q555" s="107"/>
    </row>
    <row r="556" spans="1:17" ht="14.4" x14ac:dyDescent="0.3">
      <c r="A556" s="100"/>
      <c r="B556" s="101"/>
      <c r="C556" s="102"/>
      <c r="D556" s="103"/>
      <c r="E556" s="107"/>
      <c r="F556" s="105"/>
      <c r="G556" s="113"/>
      <c r="H556" s="113"/>
      <c r="I556" s="109"/>
      <c r="J556" s="109"/>
      <c r="K556" s="105"/>
      <c r="L556" s="105"/>
      <c r="M556" s="105"/>
      <c r="N556" s="105"/>
      <c r="O556" s="106"/>
      <c r="P556" s="107"/>
      <c r="Q556" s="107"/>
    </row>
    <row r="557" spans="1:17" ht="14.4" x14ac:dyDescent="0.3">
      <c r="A557" s="100"/>
      <c r="B557" s="101"/>
      <c r="C557" s="102"/>
      <c r="D557" s="103"/>
      <c r="E557" s="107"/>
      <c r="F557" s="105"/>
      <c r="G557" s="113"/>
      <c r="H557" s="113"/>
      <c r="I557" s="109"/>
      <c r="J557" s="109"/>
      <c r="K557" s="105"/>
      <c r="L557" s="105"/>
      <c r="M557" s="105"/>
      <c r="N557" s="105"/>
      <c r="O557" s="106"/>
      <c r="P557" s="107"/>
      <c r="Q557" s="107"/>
    </row>
    <row r="558" spans="1:17" ht="14.4" x14ac:dyDescent="0.3">
      <c r="A558" s="100"/>
      <c r="B558" s="101"/>
      <c r="C558" s="102"/>
      <c r="D558" s="103"/>
      <c r="E558" s="107"/>
      <c r="F558" s="105"/>
      <c r="G558" s="113"/>
      <c r="H558" s="113"/>
      <c r="I558" s="109"/>
      <c r="J558" s="109"/>
      <c r="K558" s="105"/>
      <c r="L558" s="105"/>
      <c r="M558" s="105"/>
      <c r="N558" s="105"/>
      <c r="O558" s="106"/>
      <c r="P558" s="107"/>
      <c r="Q558" s="107"/>
    </row>
    <row r="559" spans="1:17" ht="14.4" x14ac:dyDescent="0.3">
      <c r="A559" s="100"/>
      <c r="B559" s="101"/>
      <c r="C559" s="102"/>
      <c r="D559" s="103"/>
      <c r="E559" s="107"/>
      <c r="F559" s="105"/>
      <c r="G559" s="113"/>
      <c r="H559" s="113"/>
      <c r="I559" s="109"/>
      <c r="J559" s="109"/>
      <c r="K559" s="105"/>
      <c r="L559" s="105"/>
      <c r="M559" s="105"/>
      <c r="N559" s="105"/>
      <c r="O559" s="106"/>
      <c r="P559" s="107"/>
      <c r="Q559" s="107"/>
    </row>
    <row r="560" spans="1:17" ht="14.4" x14ac:dyDescent="0.3">
      <c r="A560" s="100"/>
      <c r="B560" s="101"/>
      <c r="C560" s="102"/>
      <c r="D560" s="103"/>
      <c r="E560" s="107"/>
      <c r="F560" s="105"/>
      <c r="G560" s="113"/>
      <c r="H560" s="113"/>
      <c r="I560" s="109"/>
      <c r="J560" s="109"/>
      <c r="K560" s="105"/>
      <c r="L560" s="105"/>
      <c r="M560" s="105"/>
      <c r="N560" s="105"/>
      <c r="O560" s="106"/>
      <c r="P560" s="107"/>
      <c r="Q560" s="107"/>
    </row>
    <row r="561" spans="1:17" ht="14.4" x14ac:dyDescent="0.3">
      <c r="A561" s="100"/>
      <c r="B561" s="101"/>
      <c r="C561" s="102"/>
      <c r="D561" s="103"/>
      <c r="E561" s="107"/>
      <c r="F561" s="105"/>
      <c r="G561" s="113"/>
      <c r="H561" s="113"/>
      <c r="I561" s="109"/>
      <c r="J561" s="109"/>
      <c r="K561" s="105"/>
      <c r="L561" s="105"/>
      <c r="M561" s="105"/>
      <c r="N561" s="105"/>
      <c r="O561" s="106"/>
      <c r="P561" s="107"/>
      <c r="Q561" s="107"/>
    </row>
    <row r="562" spans="1:17" ht="14.4" x14ac:dyDescent="0.3">
      <c r="A562" s="100"/>
      <c r="B562" s="101"/>
      <c r="C562" s="102"/>
      <c r="D562" s="103"/>
      <c r="E562" s="107"/>
      <c r="F562" s="105"/>
      <c r="G562" s="113"/>
      <c r="H562" s="113"/>
      <c r="I562" s="109"/>
      <c r="J562" s="109"/>
      <c r="K562" s="105"/>
      <c r="L562" s="105"/>
      <c r="M562" s="105"/>
      <c r="N562" s="105"/>
      <c r="O562" s="106"/>
      <c r="P562" s="107"/>
      <c r="Q562" s="107"/>
    </row>
    <row r="563" spans="1:17" ht="14.4" x14ac:dyDescent="0.3">
      <c r="A563" s="100"/>
      <c r="B563" s="101"/>
      <c r="C563" s="102"/>
      <c r="D563" s="103"/>
      <c r="E563" s="107"/>
      <c r="F563" s="105"/>
      <c r="G563" s="113"/>
      <c r="H563" s="113"/>
      <c r="I563" s="109"/>
      <c r="J563" s="109"/>
      <c r="K563" s="105"/>
      <c r="L563" s="105"/>
      <c r="M563" s="105"/>
      <c r="N563" s="105"/>
      <c r="O563" s="106"/>
      <c r="P563" s="107"/>
      <c r="Q563" s="107"/>
    </row>
    <row r="564" spans="1:17" ht="14.4" x14ac:dyDescent="0.3">
      <c r="A564" s="100"/>
      <c r="B564" s="101"/>
      <c r="C564" s="102"/>
      <c r="D564" s="103"/>
      <c r="E564" s="107"/>
      <c r="F564" s="105"/>
      <c r="G564" s="113"/>
      <c r="H564" s="113"/>
      <c r="I564" s="109"/>
      <c r="J564" s="109"/>
      <c r="K564" s="105"/>
      <c r="L564" s="105"/>
      <c r="M564" s="105"/>
      <c r="N564" s="105"/>
      <c r="O564" s="106"/>
      <c r="P564" s="107"/>
      <c r="Q564" s="107"/>
    </row>
    <row r="565" spans="1:17" ht="14.4" x14ac:dyDescent="0.3">
      <c r="A565" s="100"/>
      <c r="B565" s="101"/>
      <c r="C565" s="102"/>
      <c r="D565" s="103"/>
      <c r="E565" s="107"/>
      <c r="F565" s="105"/>
      <c r="G565" s="113"/>
      <c r="H565" s="113"/>
      <c r="I565" s="109"/>
      <c r="J565" s="109"/>
      <c r="K565" s="105"/>
      <c r="L565" s="105"/>
      <c r="M565" s="105"/>
      <c r="N565" s="105"/>
      <c r="O565" s="106"/>
      <c r="P565" s="107"/>
      <c r="Q565" s="107"/>
    </row>
    <row r="566" spans="1:17" ht="14.4" x14ac:dyDescent="0.3">
      <c r="A566" s="100"/>
      <c r="B566" s="101"/>
      <c r="C566" s="102"/>
      <c r="D566" s="103"/>
      <c r="E566" s="107"/>
      <c r="F566" s="105"/>
      <c r="G566" s="113"/>
      <c r="H566" s="113"/>
      <c r="I566" s="109"/>
      <c r="J566" s="109"/>
      <c r="K566" s="105"/>
      <c r="L566" s="105"/>
      <c r="M566" s="105"/>
      <c r="N566" s="105"/>
      <c r="O566" s="106"/>
      <c r="P566" s="107"/>
      <c r="Q566" s="107"/>
    </row>
    <row r="567" spans="1:17" ht="14.4" x14ac:dyDescent="0.3">
      <c r="A567" s="100"/>
      <c r="B567" s="101"/>
      <c r="C567" s="102"/>
      <c r="D567" s="103"/>
      <c r="E567" s="107"/>
      <c r="F567" s="105"/>
      <c r="G567" s="113"/>
      <c r="H567" s="113"/>
      <c r="I567" s="109"/>
      <c r="J567" s="109"/>
      <c r="K567" s="105"/>
      <c r="L567" s="105"/>
      <c r="M567" s="105"/>
      <c r="N567" s="105"/>
      <c r="O567" s="106"/>
      <c r="P567" s="107"/>
      <c r="Q567" s="107"/>
    </row>
    <row r="568" spans="1:17" ht="14.4" x14ac:dyDescent="0.3">
      <c r="A568" s="100"/>
      <c r="B568" s="101"/>
      <c r="C568" s="102"/>
      <c r="D568" s="103"/>
      <c r="E568" s="107"/>
      <c r="F568" s="105"/>
      <c r="G568" s="113"/>
      <c r="H568" s="113"/>
      <c r="I568" s="109"/>
      <c r="J568" s="109"/>
      <c r="K568" s="105"/>
      <c r="L568" s="105"/>
      <c r="M568" s="105"/>
      <c r="N568" s="105"/>
      <c r="O568" s="106"/>
      <c r="P568" s="107"/>
      <c r="Q568" s="107"/>
    </row>
    <row r="569" spans="1:17" ht="14.4" x14ac:dyDescent="0.3">
      <c r="A569" s="100"/>
      <c r="B569" s="101"/>
      <c r="C569" s="102"/>
      <c r="D569" s="103"/>
      <c r="E569" s="107"/>
      <c r="F569" s="105"/>
      <c r="G569" s="113"/>
      <c r="H569" s="113"/>
      <c r="I569" s="109"/>
      <c r="J569" s="109"/>
      <c r="K569" s="105"/>
      <c r="L569" s="105"/>
      <c r="M569" s="105"/>
      <c r="N569" s="105"/>
      <c r="O569" s="106"/>
      <c r="P569" s="107"/>
      <c r="Q569" s="107"/>
    </row>
    <row r="570" spans="1:17" ht="14.4" x14ac:dyDescent="0.3">
      <c r="A570" s="100"/>
      <c r="B570" s="101"/>
      <c r="C570" s="102"/>
      <c r="D570" s="103"/>
      <c r="E570" s="107"/>
      <c r="F570" s="105"/>
      <c r="G570" s="113"/>
      <c r="H570" s="113"/>
      <c r="I570" s="109"/>
      <c r="J570" s="109"/>
      <c r="K570" s="105"/>
      <c r="L570" s="105"/>
      <c r="M570" s="105"/>
      <c r="N570" s="105"/>
      <c r="O570" s="106"/>
      <c r="P570" s="107"/>
      <c r="Q570" s="107"/>
    </row>
    <row r="571" spans="1:17" ht="14.4" x14ac:dyDescent="0.3">
      <c r="A571" s="100"/>
      <c r="B571" s="101"/>
      <c r="C571" s="102"/>
      <c r="D571" s="103"/>
      <c r="E571" s="107"/>
      <c r="F571" s="105"/>
      <c r="G571" s="113"/>
      <c r="H571" s="113"/>
      <c r="I571" s="109"/>
      <c r="J571" s="109"/>
      <c r="K571" s="105"/>
      <c r="L571" s="105"/>
      <c r="M571" s="105"/>
      <c r="N571" s="105"/>
      <c r="O571" s="106"/>
      <c r="P571" s="107"/>
      <c r="Q571" s="107"/>
    </row>
    <row r="572" spans="1:17" ht="14.4" x14ac:dyDescent="0.3">
      <c r="A572" s="100"/>
      <c r="B572" s="101"/>
      <c r="C572" s="102"/>
      <c r="D572" s="103"/>
      <c r="E572" s="107"/>
      <c r="F572" s="105"/>
      <c r="G572" s="113"/>
      <c r="H572" s="113"/>
      <c r="I572" s="109"/>
      <c r="J572" s="109"/>
      <c r="K572" s="105"/>
      <c r="L572" s="105"/>
      <c r="M572" s="105"/>
      <c r="N572" s="105"/>
      <c r="O572" s="106"/>
      <c r="P572" s="107"/>
      <c r="Q572" s="107"/>
    </row>
    <row r="573" spans="1:17" ht="14.4" x14ac:dyDescent="0.3">
      <c r="A573" s="100"/>
      <c r="B573" s="101"/>
      <c r="C573" s="102"/>
      <c r="D573" s="103"/>
      <c r="E573" s="107"/>
      <c r="F573" s="105"/>
      <c r="G573" s="113"/>
      <c r="H573" s="113"/>
      <c r="I573" s="109"/>
      <c r="J573" s="109"/>
      <c r="K573" s="105"/>
      <c r="L573" s="105"/>
      <c r="M573" s="105"/>
      <c r="N573" s="105"/>
      <c r="O573" s="106"/>
      <c r="P573" s="107"/>
      <c r="Q573" s="107"/>
    </row>
    <row r="574" spans="1:17" ht="14.4" x14ac:dyDescent="0.3">
      <c r="A574" s="100"/>
      <c r="B574" s="101"/>
      <c r="C574" s="102"/>
      <c r="D574" s="103"/>
      <c r="E574" s="107"/>
      <c r="F574" s="105"/>
      <c r="G574" s="113"/>
      <c r="H574" s="113"/>
      <c r="I574" s="109"/>
      <c r="J574" s="109"/>
      <c r="K574" s="105"/>
      <c r="L574" s="105"/>
      <c r="M574" s="105"/>
      <c r="N574" s="105"/>
      <c r="O574" s="106"/>
      <c r="P574" s="107"/>
      <c r="Q574" s="107"/>
    </row>
    <row r="575" spans="1:17" ht="14.4" x14ac:dyDescent="0.3">
      <c r="A575" s="100"/>
      <c r="B575" s="101"/>
      <c r="C575" s="102"/>
      <c r="D575" s="103"/>
      <c r="E575" s="107"/>
      <c r="F575" s="105"/>
      <c r="G575" s="113"/>
      <c r="H575" s="113"/>
      <c r="I575" s="109"/>
      <c r="J575" s="109"/>
      <c r="K575" s="105"/>
      <c r="L575" s="105"/>
      <c r="M575" s="105"/>
      <c r="N575" s="105"/>
      <c r="O575" s="106"/>
      <c r="P575" s="107"/>
      <c r="Q575" s="107"/>
    </row>
    <row r="576" spans="1:17" ht="14.4" x14ac:dyDescent="0.3">
      <c r="A576" s="100"/>
      <c r="B576" s="101"/>
      <c r="C576" s="102"/>
      <c r="D576" s="103"/>
      <c r="E576" s="107"/>
      <c r="F576" s="105"/>
      <c r="G576" s="113"/>
      <c r="H576" s="113"/>
      <c r="I576" s="109"/>
      <c r="J576" s="109"/>
      <c r="K576" s="105"/>
      <c r="L576" s="105"/>
      <c r="M576" s="105"/>
      <c r="N576" s="105"/>
      <c r="O576" s="106"/>
      <c r="P576" s="107"/>
      <c r="Q576" s="107"/>
    </row>
    <row r="577" spans="1:17" ht="14.4" x14ac:dyDescent="0.3">
      <c r="A577" s="100"/>
      <c r="B577" s="101"/>
      <c r="C577" s="102"/>
      <c r="D577" s="103"/>
      <c r="E577" s="107"/>
      <c r="F577" s="105"/>
      <c r="G577" s="113"/>
      <c r="H577" s="113"/>
      <c r="I577" s="109"/>
      <c r="J577" s="109"/>
      <c r="K577" s="105"/>
      <c r="L577" s="105"/>
      <c r="M577" s="105"/>
      <c r="N577" s="105"/>
      <c r="O577" s="106"/>
      <c r="P577" s="107"/>
      <c r="Q577" s="107"/>
    </row>
    <row r="578" spans="1:17" ht="14.4" x14ac:dyDescent="0.3">
      <c r="A578" s="100"/>
      <c r="B578" s="101"/>
      <c r="C578" s="102"/>
      <c r="D578" s="103"/>
      <c r="E578" s="107"/>
      <c r="F578" s="105"/>
      <c r="G578" s="113"/>
      <c r="H578" s="113"/>
      <c r="I578" s="109"/>
      <c r="J578" s="109"/>
      <c r="K578" s="105"/>
      <c r="L578" s="105"/>
      <c r="M578" s="105"/>
      <c r="N578" s="105"/>
      <c r="O578" s="106"/>
      <c r="P578" s="107"/>
      <c r="Q578" s="107"/>
    </row>
    <row r="579" spans="1:17" ht="14.4" x14ac:dyDescent="0.3">
      <c r="A579" s="100"/>
      <c r="B579" s="101"/>
      <c r="C579" s="102"/>
      <c r="D579" s="103"/>
      <c r="E579" s="107"/>
      <c r="F579" s="105"/>
      <c r="G579" s="113"/>
      <c r="H579" s="113"/>
      <c r="I579" s="109"/>
      <c r="J579" s="109"/>
      <c r="K579" s="105"/>
      <c r="L579" s="105"/>
      <c r="M579" s="105"/>
      <c r="N579" s="105"/>
      <c r="O579" s="106"/>
      <c r="P579" s="107"/>
      <c r="Q579" s="107"/>
    </row>
    <row r="580" spans="1:17" ht="14.4" x14ac:dyDescent="0.3">
      <c r="A580" s="100"/>
      <c r="B580" s="101"/>
      <c r="C580" s="102"/>
      <c r="D580" s="103"/>
      <c r="E580" s="107"/>
      <c r="F580" s="105"/>
      <c r="G580" s="113"/>
      <c r="H580" s="113"/>
      <c r="I580" s="109"/>
      <c r="J580" s="109"/>
      <c r="K580" s="105"/>
      <c r="L580" s="105"/>
      <c r="M580" s="105"/>
      <c r="N580" s="105"/>
      <c r="O580" s="106"/>
      <c r="P580" s="107"/>
      <c r="Q580" s="107"/>
    </row>
    <row r="581" spans="1:17" ht="14.4" x14ac:dyDescent="0.3">
      <c r="A581" s="100"/>
      <c r="B581" s="101"/>
      <c r="C581" s="102"/>
      <c r="D581" s="103"/>
      <c r="E581" s="107"/>
      <c r="F581" s="105"/>
      <c r="G581" s="113"/>
      <c r="H581" s="113"/>
      <c r="I581" s="109"/>
      <c r="J581" s="109"/>
      <c r="K581" s="105"/>
      <c r="L581" s="105"/>
      <c r="M581" s="105"/>
      <c r="N581" s="105"/>
      <c r="O581" s="106"/>
      <c r="P581" s="107"/>
      <c r="Q581" s="107"/>
    </row>
    <row r="582" spans="1:17" ht="14.4" x14ac:dyDescent="0.3">
      <c r="A582" s="100"/>
      <c r="B582" s="101"/>
      <c r="C582" s="102"/>
      <c r="D582" s="103"/>
      <c r="E582" s="107"/>
      <c r="F582" s="105"/>
      <c r="G582" s="113"/>
      <c r="H582" s="113"/>
      <c r="I582" s="109"/>
      <c r="J582" s="109"/>
      <c r="K582" s="105"/>
      <c r="L582" s="105"/>
      <c r="M582" s="105"/>
      <c r="N582" s="105"/>
      <c r="O582" s="106"/>
      <c r="P582" s="107"/>
      <c r="Q582" s="107"/>
    </row>
    <row r="583" spans="1:17" ht="14.4" x14ac:dyDescent="0.3">
      <c r="A583" s="100"/>
      <c r="B583" s="101"/>
      <c r="C583" s="102"/>
      <c r="D583" s="103"/>
      <c r="E583" s="107"/>
      <c r="F583" s="105"/>
      <c r="G583" s="113"/>
      <c r="H583" s="113"/>
      <c r="I583" s="109"/>
      <c r="J583" s="109"/>
      <c r="K583" s="105"/>
      <c r="L583" s="105"/>
      <c r="M583" s="105"/>
      <c r="N583" s="105"/>
      <c r="O583" s="106"/>
      <c r="P583" s="107"/>
      <c r="Q583" s="107"/>
    </row>
    <row r="584" spans="1:17" ht="14.4" x14ac:dyDescent="0.3">
      <c r="A584" s="100"/>
      <c r="B584" s="101"/>
      <c r="C584" s="102"/>
      <c r="D584" s="103"/>
      <c r="E584" s="107"/>
      <c r="F584" s="105"/>
      <c r="G584" s="113"/>
      <c r="H584" s="113"/>
      <c r="I584" s="109"/>
      <c r="J584" s="109"/>
      <c r="K584" s="105"/>
      <c r="L584" s="105"/>
      <c r="M584" s="105"/>
      <c r="N584" s="105"/>
      <c r="O584" s="106"/>
      <c r="P584" s="107"/>
      <c r="Q584" s="107"/>
    </row>
    <row r="585" spans="1:17" ht="14.4" x14ac:dyDescent="0.3">
      <c r="A585" s="100"/>
      <c r="B585" s="101"/>
      <c r="C585" s="102"/>
      <c r="D585" s="103"/>
      <c r="E585" s="107"/>
      <c r="F585" s="105"/>
      <c r="G585" s="113"/>
      <c r="H585" s="113"/>
      <c r="I585" s="109"/>
      <c r="J585" s="109"/>
      <c r="K585" s="105"/>
      <c r="L585" s="105"/>
      <c r="M585" s="105"/>
      <c r="N585" s="105"/>
      <c r="O585" s="106"/>
      <c r="P585" s="107"/>
      <c r="Q585" s="107"/>
    </row>
    <row r="586" spans="1:17" ht="14.4" x14ac:dyDescent="0.3">
      <c r="A586" s="100"/>
      <c r="B586" s="101"/>
      <c r="C586" s="102"/>
      <c r="D586" s="103"/>
      <c r="E586" s="107"/>
      <c r="F586" s="105"/>
      <c r="G586" s="113"/>
      <c r="H586" s="113"/>
      <c r="I586" s="109"/>
      <c r="J586" s="109"/>
      <c r="K586" s="105"/>
      <c r="L586" s="105"/>
      <c r="M586" s="105"/>
      <c r="N586" s="105"/>
      <c r="O586" s="106"/>
      <c r="P586" s="107"/>
      <c r="Q586" s="107"/>
    </row>
    <row r="587" spans="1:17" ht="14.4" x14ac:dyDescent="0.3">
      <c r="A587" s="100"/>
      <c r="B587" s="101"/>
      <c r="C587" s="102"/>
      <c r="D587" s="103"/>
      <c r="E587" s="107"/>
      <c r="F587" s="105"/>
      <c r="G587" s="113"/>
      <c r="H587" s="113"/>
      <c r="I587" s="109"/>
      <c r="J587" s="109"/>
      <c r="K587" s="105"/>
      <c r="L587" s="105"/>
      <c r="M587" s="105"/>
      <c r="N587" s="105"/>
      <c r="O587" s="106"/>
      <c r="P587" s="107"/>
      <c r="Q587" s="107"/>
    </row>
    <row r="588" spans="1:17" ht="14.4" x14ac:dyDescent="0.3">
      <c r="A588" s="100"/>
      <c r="B588" s="101"/>
      <c r="C588" s="102"/>
      <c r="D588" s="103"/>
      <c r="E588" s="107"/>
      <c r="F588" s="105"/>
      <c r="G588" s="113"/>
      <c r="H588" s="113"/>
      <c r="I588" s="109"/>
      <c r="J588" s="109"/>
      <c r="K588" s="105"/>
      <c r="L588" s="105"/>
      <c r="M588" s="105"/>
      <c r="N588" s="105"/>
      <c r="O588" s="106"/>
      <c r="P588" s="107"/>
      <c r="Q588" s="107"/>
    </row>
    <row r="589" spans="1:17" ht="14.4" x14ac:dyDescent="0.3">
      <c r="A589" s="100"/>
      <c r="B589" s="101"/>
      <c r="C589" s="102"/>
      <c r="D589" s="103"/>
      <c r="E589" s="107"/>
      <c r="F589" s="105"/>
      <c r="G589" s="113"/>
      <c r="H589" s="113"/>
      <c r="I589" s="109"/>
      <c r="J589" s="109"/>
      <c r="K589" s="105"/>
      <c r="L589" s="105"/>
      <c r="M589" s="105"/>
      <c r="N589" s="105"/>
      <c r="O589" s="106"/>
      <c r="P589" s="107"/>
      <c r="Q589" s="107"/>
    </row>
    <row r="590" spans="1:17" ht="14.4" x14ac:dyDescent="0.3">
      <c r="A590" s="100"/>
      <c r="B590" s="101"/>
      <c r="C590" s="102"/>
      <c r="D590" s="103"/>
      <c r="E590" s="107"/>
      <c r="F590" s="105"/>
      <c r="G590" s="113"/>
      <c r="H590" s="113"/>
      <c r="I590" s="109"/>
      <c r="J590" s="109"/>
      <c r="K590" s="105"/>
      <c r="L590" s="105"/>
      <c r="M590" s="105"/>
      <c r="N590" s="105"/>
      <c r="O590" s="106"/>
      <c r="P590" s="107"/>
      <c r="Q590" s="107"/>
    </row>
    <row r="591" spans="1:17" ht="14.4" x14ac:dyDescent="0.3">
      <c r="A591" s="100"/>
      <c r="B591" s="101"/>
      <c r="C591" s="102"/>
      <c r="D591" s="103"/>
      <c r="E591" s="107"/>
      <c r="F591" s="105"/>
      <c r="G591" s="113"/>
      <c r="H591" s="113"/>
      <c r="I591" s="109"/>
      <c r="J591" s="109"/>
      <c r="K591" s="105"/>
      <c r="L591" s="105"/>
      <c r="M591" s="105"/>
      <c r="N591" s="105"/>
      <c r="O591" s="106"/>
      <c r="P591" s="107"/>
      <c r="Q591" s="107"/>
    </row>
    <row r="592" spans="1:17" ht="14.4" x14ac:dyDescent="0.3">
      <c r="A592" s="100"/>
      <c r="B592" s="101"/>
      <c r="C592" s="102"/>
      <c r="D592" s="103"/>
      <c r="E592" s="107"/>
      <c r="F592" s="105"/>
      <c r="G592" s="113"/>
      <c r="H592" s="113"/>
      <c r="I592" s="109"/>
      <c r="J592" s="109"/>
      <c r="K592" s="105"/>
      <c r="L592" s="105"/>
      <c r="M592" s="105"/>
      <c r="N592" s="105"/>
      <c r="O592" s="106"/>
      <c r="P592" s="107"/>
      <c r="Q592" s="107"/>
    </row>
    <row r="593" spans="1:17" ht="14.4" x14ac:dyDescent="0.3">
      <c r="A593" s="100"/>
      <c r="B593" s="101"/>
      <c r="C593" s="102"/>
      <c r="D593" s="103"/>
      <c r="E593" s="107"/>
      <c r="F593" s="105"/>
      <c r="G593" s="113"/>
      <c r="H593" s="113"/>
      <c r="I593" s="109"/>
      <c r="J593" s="109"/>
      <c r="K593" s="105"/>
      <c r="L593" s="105"/>
      <c r="M593" s="105"/>
      <c r="N593" s="105"/>
      <c r="O593" s="106"/>
      <c r="P593" s="107"/>
      <c r="Q593" s="107"/>
    </row>
    <row r="594" spans="1:17" ht="14.4" x14ac:dyDescent="0.3">
      <c r="A594" s="100"/>
      <c r="B594" s="101"/>
      <c r="C594" s="102"/>
      <c r="D594" s="103"/>
      <c r="E594" s="107"/>
      <c r="F594" s="105"/>
      <c r="G594" s="113"/>
      <c r="H594" s="113"/>
      <c r="I594" s="109"/>
      <c r="J594" s="109"/>
      <c r="K594" s="105"/>
      <c r="L594" s="105"/>
      <c r="M594" s="105"/>
      <c r="N594" s="105"/>
      <c r="O594" s="106"/>
      <c r="P594" s="107"/>
      <c r="Q594" s="107"/>
    </row>
    <row r="595" spans="1:17" ht="14.4" x14ac:dyDescent="0.3">
      <c r="A595" s="100"/>
      <c r="B595" s="101"/>
      <c r="C595" s="102"/>
      <c r="D595" s="103"/>
      <c r="E595" s="107"/>
      <c r="F595" s="105"/>
      <c r="G595" s="113"/>
      <c r="H595" s="113"/>
      <c r="I595" s="109"/>
      <c r="J595" s="109"/>
      <c r="K595" s="105"/>
      <c r="L595" s="105"/>
      <c r="M595" s="105"/>
      <c r="N595" s="105"/>
      <c r="O595" s="106"/>
      <c r="P595" s="107"/>
      <c r="Q595" s="107"/>
    </row>
    <row r="596" spans="1:17" ht="14.4" x14ac:dyDescent="0.3">
      <c r="A596" s="100"/>
      <c r="B596" s="101"/>
      <c r="C596" s="102"/>
      <c r="D596" s="103"/>
      <c r="E596" s="107"/>
      <c r="F596" s="105"/>
      <c r="G596" s="113"/>
      <c r="H596" s="113"/>
      <c r="I596" s="109"/>
      <c r="J596" s="109"/>
      <c r="K596" s="105"/>
      <c r="L596" s="105"/>
      <c r="M596" s="105"/>
      <c r="N596" s="105"/>
      <c r="O596" s="106"/>
      <c r="P596" s="107"/>
      <c r="Q596" s="107"/>
    </row>
    <row r="597" spans="1:17" ht="14.4" x14ac:dyDescent="0.3">
      <c r="A597" s="100"/>
      <c r="B597" s="101"/>
      <c r="C597" s="102"/>
      <c r="D597" s="103"/>
      <c r="E597" s="107"/>
      <c r="F597" s="105"/>
      <c r="G597" s="113"/>
      <c r="H597" s="113"/>
      <c r="I597" s="109"/>
      <c r="J597" s="109"/>
      <c r="K597" s="105"/>
      <c r="L597" s="105"/>
      <c r="M597" s="105"/>
      <c r="N597" s="105"/>
      <c r="O597" s="106"/>
      <c r="P597" s="107"/>
      <c r="Q597" s="107"/>
    </row>
    <row r="598" spans="1:17" ht="14.4" x14ac:dyDescent="0.3">
      <c r="A598" s="100"/>
      <c r="B598" s="101"/>
      <c r="C598" s="102"/>
      <c r="D598" s="103"/>
      <c r="E598" s="107"/>
      <c r="F598" s="105"/>
      <c r="G598" s="113"/>
      <c r="H598" s="113"/>
      <c r="I598" s="109"/>
      <c r="J598" s="109"/>
      <c r="K598" s="105"/>
      <c r="L598" s="105"/>
      <c r="M598" s="105"/>
      <c r="N598" s="105"/>
      <c r="O598" s="106"/>
      <c r="P598" s="107"/>
      <c r="Q598" s="107"/>
    </row>
    <row r="599" spans="1:17" ht="14.4" x14ac:dyDescent="0.3">
      <c r="A599" s="100"/>
      <c r="B599" s="101"/>
      <c r="C599" s="102"/>
      <c r="D599" s="103"/>
      <c r="E599" s="107"/>
      <c r="F599" s="105"/>
      <c r="G599" s="113"/>
      <c r="H599" s="113"/>
      <c r="I599" s="109"/>
      <c r="J599" s="109"/>
      <c r="K599" s="105"/>
      <c r="L599" s="105"/>
      <c r="M599" s="105"/>
      <c r="N599" s="105"/>
      <c r="O599" s="106"/>
      <c r="P599" s="107"/>
      <c r="Q599" s="107"/>
    </row>
    <row r="600" spans="1:17" ht="14.4" x14ac:dyDescent="0.3">
      <c r="A600" s="100"/>
      <c r="B600" s="101"/>
      <c r="C600" s="102"/>
      <c r="D600" s="103"/>
      <c r="E600" s="107"/>
      <c r="F600" s="105"/>
      <c r="G600" s="113"/>
      <c r="H600" s="113"/>
      <c r="I600" s="109"/>
      <c r="J600" s="109"/>
      <c r="K600" s="105"/>
      <c r="L600" s="105"/>
      <c r="M600" s="105"/>
      <c r="N600" s="105"/>
      <c r="O600" s="106"/>
      <c r="P600" s="107"/>
      <c r="Q600" s="107"/>
    </row>
    <row r="601" spans="1:17" ht="14.4" x14ac:dyDescent="0.3">
      <c r="A601" s="100"/>
      <c r="B601" s="101"/>
      <c r="C601" s="102"/>
      <c r="D601" s="103"/>
      <c r="E601" s="107"/>
      <c r="F601" s="105"/>
      <c r="G601" s="113"/>
      <c r="H601" s="113"/>
      <c r="I601" s="109"/>
      <c r="J601" s="109"/>
      <c r="K601" s="105"/>
      <c r="L601" s="105"/>
      <c r="M601" s="105"/>
      <c r="N601" s="105"/>
      <c r="O601" s="106"/>
      <c r="P601" s="107"/>
      <c r="Q601" s="107"/>
    </row>
    <row r="602" spans="1:17" ht="14.4" x14ac:dyDescent="0.3">
      <c r="A602" s="100"/>
      <c r="B602" s="101"/>
      <c r="C602" s="102"/>
      <c r="D602" s="103"/>
      <c r="E602" s="107"/>
      <c r="F602" s="105"/>
      <c r="G602" s="113"/>
      <c r="H602" s="113"/>
      <c r="I602" s="109"/>
      <c r="J602" s="109"/>
      <c r="K602" s="105"/>
      <c r="L602" s="105"/>
      <c r="M602" s="105"/>
      <c r="N602" s="105"/>
      <c r="O602" s="106"/>
      <c r="P602" s="107"/>
      <c r="Q602" s="107"/>
    </row>
    <row r="603" spans="1:17" ht="14.4" x14ac:dyDescent="0.3">
      <c r="A603" s="100"/>
      <c r="B603" s="101"/>
      <c r="C603" s="102"/>
      <c r="D603" s="103"/>
      <c r="E603" s="107"/>
      <c r="F603" s="105"/>
      <c r="G603" s="113"/>
      <c r="H603" s="113"/>
      <c r="I603" s="109"/>
      <c r="J603" s="109"/>
      <c r="K603" s="105"/>
      <c r="L603" s="105"/>
      <c r="M603" s="105"/>
      <c r="N603" s="105"/>
      <c r="O603" s="106"/>
      <c r="P603" s="107"/>
      <c r="Q603" s="107"/>
    </row>
    <row r="604" spans="1:17" ht="14.4" x14ac:dyDescent="0.3">
      <c r="A604" s="100"/>
      <c r="B604" s="101"/>
      <c r="C604" s="102"/>
      <c r="D604" s="103"/>
      <c r="E604" s="107"/>
      <c r="F604" s="105"/>
      <c r="G604" s="113"/>
      <c r="H604" s="113"/>
      <c r="I604" s="109"/>
      <c r="J604" s="109"/>
      <c r="K604" s="105"/>
      <c r="L604" s="105"/>
      <c r="M604" s="105"/>
      <c r="N604" s="105"/>
      <c r="O604" s="106"/>
      <c r="P604" s="107"/>
      <c r="Q604" s="107"/>
    </row>
    <row r="605" spans="1:17" ht="14.4" x14ac:dyDescent="0.3">
      <c r="A605" s="100"/>
      <c r="B605" s="101"/>
      <c r="C605" s="102"/>
      <c r="D605" s="103"/>
      <c r="E605" s="107"/>
      <c r="F605" s="105"/>
      <c r="G605" s="113"/>
      <c r="H605" s="113"/>
      <c r="I605" s="109"/>
      <c r="J605" s="109"/>
      <c r="K605" s="105"/>
      <c r="L605" s="105"/>
      <c r="M605" s="105"/>
      <c r="N605" s="105"/>
      <c r="O605" s="106"/>
      <c r="P605" s="107"/>
      <c r="Q605" s="107"/>
    </row>
    <row r="606" spans="1:17" ht="14.4" x14ac:dyDescent="0.3">
      <c r="A606" s="100"/>
      <c r="B606" s="101"/>
      <c r="C606" s="102"/>
      <c r="D606" s="103"/>
      <c r="E606" s="107"/>
      <c r="F606" s="105"/>
      <c r="G606" s="113"/>
      <c r="H606" s="113"/>
      <c r="I606" s="109"/>
      <c r="J606" s="109"/>
      <c r="K606" s="105"/>
      <c r="L606" s="105"/>
      <c r="M606" s="105"/>
      <c r="N606" s="105"/>
      <c r="O606" s="106"/>
      <c r="P606" s="107"/>
      <c r="Q606" s="107"/>
    </row>
    <row r="607" spans="1:17" ht="14.4" x14ac:dyDescent="0.3">
      <c r="A607" s="100"/>
      <c r="B607" s="101"/>
      <c r="C607" s="102"/>
      <c r="D607" s="103"/>
      <c r="E607" s="107"/>
      <c r="F607" s="105"/>
      <c r="G607" s="113"/>
      <c r="H607" s="113"/>
      <c r="I607" s="109"/>
      <c r="J607" s="109"/>
      <c r="K607" s="105"/>
      <c r="L607" s="105"/>
      <c r="M607" s="105"/>
      <c r="N607" s="105"/>
      <c r="O607" s="106"/>
      <c r="P607" s="107"/>
      <c r="Q607" s="107"/>
    </row>
    <row r="608" spans="1:17" ht="14.4" x14ac:dyDescent="0.3">
      <c r="A608" s="100"/>
      <c r="B608" s="101"/>
      <c r="C608" s="102"/>
      <c r="D608" s="103"/>
      <c r="E608" s="107"/>
      <c r="F608" s="105"/>
      <c r="G608" s="113"/>
      <c r="H608" s="113"/>
      <c r="I608" s="109"/>
      <c r="J608" s="109"/>
      <c r="K608" s="105"/>
      <c r="L608" s="105"/>
      <c r="M608" s="105"/>
      <c r="N608" s="105"/>
      <c r="O608" s="106"/>
      <c r="P608" s="107"/>
      <c r="Q608" s="107"/>
    </row>
    <row r="609" spans="1:17" ht="14.4" x14ac:dyDescent="0.3">
      <c r="A609" s="100"/>
      <c r="B609" s="101"/>
      <c r="C609" s="102"/>
      <c r="D609" s="103"/>
      <c r="E609" s="107"/>
      <c r="F609" s="105"/>
      <c r="G609" s="113"/>
      <c r="H609" s="113"/>
      <c r="I609" s="109"/>
      <c r="J609" s="109"/>
      <c r="K609" s="105"/>
      <c r="L609" s="105"/>
      <c r="M609" s="105"/>
      <c r="N609" s="105"/>
      <c r="O609" s="106"/>
      <c r="P609" s="107"/>
      <c r="Q609" s="107"/>
    </row>
    <row r="610" spans="1:17" ht="14.4" x14ac:dyDescent="0.3">
      <c r="A610" s="100"/>
      <c r="B610" s="101"/>
      <c r="C610" s="102"/>
      <c r="D610" s="103"/>
      <c r="E610" s="107"/>
      <c r="F610" s="105"/>
      <c r="G610" s="113"/>
      <c r="H610" s="113"/>
      <c r="I610" s="109"/>
      <c r="J610" s="109"/>
      <c r="K610" s="105"/>
      <c r="L610" s="105"/>
      <c r="M610" s="105"/>
      <c r="N610" s="105"/>
      <c r="O610" s="106"/>
      <c r="P610" s="107"/>
      <c r="Q610" s="107"/>
    </row>
    <row r="611" spans="1:17" ht="14.4" x14ac:dyDescent="0.3">
      <c r="A611" s="100"/>
      <c r="B611" s="101"/>
      <c r="C611" s="102"/>
      <c r="D611" s="103"/>
      <c r="E611" s="107"/>
      <c r="F611" s="105"/>
      <c r="G611" s="113"/>
      <c r="H611" s="113"/>
      <c r="I611" s="109"/>
      <c r="J611" s="109"/>
      <c r="K611" s="105"/>
      <c r="L611" s="105"/>
      <c r="M611" s="105"/>
      <c r="N611" s="105"/>
      <c r="O611" s="106"/>
      <c r="P611" s="107"/>
      <c r="Q611" s="107"/>
    </row>
    <row r="612" spans="1:17" ht="14.4" x14ac:dyDescent="0.3">
      <c r="A612" s="100"/>
      <c r="B612" s="101"/>
      <c r="C612" s="102"/>
      <c r="D612" s="103"/>
      <c r="E612" s="107"/>
      <c r="F612" s="105"/>
      <c r="G612" s="113"/>
      <c r="H612" s="113"/>
      <c r="I612" s="109"/>
      <c r="J612" s="109"/>
      <c r="K612" s="105"/>
      <c r="L612" s="105"/>
      <c r="M612" s="105"/>
      <c r="N612" s="105"/>
      <c r="O612" s="106"/>
      <c r="P612" s="107"/>
      <c r="Q612" s="107"/>
    </row>
    <row r="613" spans="1:17" ht="14.4" x14ac:dyDescent="0.3">
      <c r="A613" s="100"/>
      <c r="B613" s="101"/>
      <c r="C613" s="102"/>
      <c r="D613" s="103"/>
      <c r="E613" s="107"/>
      <c r="F613" s="105"/>
      <c r="G613" s="113"/>
      <c r="H613" s="113"/>
      <c r="I613" s="109"/>
      <c r="J613" s="109"/>
      <c r="K613" s="105"/>
      <c r="L613" s="105"/>
      <c r="M613" s="105"/>
      <c r="N613" s="105"/>
      <c r="O613" s="106"/>
      <c r="P613" s="107"/>
      <c r="Q613" s="107"/>
    </row>
    <row r="614" spans="1:17" ht="14.4" x14ac:dyDescent="0.3">
      <c r="A614" s="100"/>
      <c r="B614" s="101"/>
      <c r="C614" s="102"/>
      <c r="D614" s="103"/>
      <c r="E614" s="107"/>
      <c r="F614" s="105"/>
      <c r="G614" s="113"/>
      <c r="H614" s="113"/>
      <c r="I614" s="109"/>
      <c r="J614" s="109"/>
      <c r="K614" s="105"/>
      <c r="L614" s="105"/>
      <c r="M614" s="105"/>
      <c r="N614" s="105"/>
      <c r="O614" s="106"/>
      <c r="P614" s="107"/>
      <c r="Q614" s="107"/>
    </row>
    <row r="615" spans="1:17" ht="14.4" x14ac:dyDescent="0.3">
      <c r="A615" s="100"/>
      <c r="B615" s="101"/>
      <c r="C615" s="102"/>
      <c r="D615" s="103"/>
      <c r="E615" s="107"/>
      <c r="F615" s="105"/>
      <c r="G615" s="113"/>
      <c r="H615" s="113"/>
      <c r="I615" s="109"/>
      <c r="J615" s="109"/>
      <c r="K615" s="105"/>
      <c r="L615" s="105"/>
      <c r="M615" s="105"/>
      <c r="N615" s="105"/>
      <c r="O615" s="106"/>
      <c r="P615" s="107"/>
      <c r="Q615" s="107"/>
    </row>
    <row r="616" spans="1:17" ht="14.4" x14ac:dyDescent="0.3">
      <c r="A616" s="100"/>
      <c r="B616" s="101"/>
      <c r="C616" s="102"/>
      <c r="D616" s="103"/>
      <c r="E616" s="107"/>
      <c r="F616" s="105"/>
      <c r="G616" s="113"/>
      <c r="H616" s="113"/>
      <c r="I616" s="109"/>
      <c r="J616" s="109"/>
      <c r="K616" s="105"/>
      <c r="L616" s="105"/>
      <c r="M616" s="105"/>
      <c r="N616" s="105"/>
      <c r="O616" s="106"/>
      <c r="P616" s="107"/>
      <c r="Q616" s="107"/>
    </row>
    <row r="617" spans="1:17" ht="14.4" x14ac:dyDescent="0.3">
      <c r="A617" s="100"/>
      <c r="B617" s="101"/>
      <c r="C617" s="102"/>
      <c r="D617" s="103"/>
      <c r="E617" s="107"/>
      <c r="F617" s="105"/>
      <c r="G617" s="113"/>
      <c r="H617" s="113"/>
      <c r="I617" s="109"/>
      <c r="J617" s="109"/>
      <c r="K617" s="105"/>
      <c r="L617" s="105"/>
      <c r="M617" s="105"/>
      <c r="N617" s="105"/>
      <c r="O617" s="106"/>
      <c r="P617" s="107"/>
      <c r="Q617" s="107"/>
    </row>
    <row r="618" spans="1:17" ht="14.4" x14ac:dyDescent="0.3">
      <c r="A618" s="100"/>
      <c r="B618" s="101"/>
      <c r="C618" s="102"/>
      <c r="D618" s="103"/>
      <c r="E618" s="107"/>
      <c r="F618" s="105"/>
      <c r="G618" s="113"/>
      <c r="H618" s="113"/>
      <c r="I618" s="109"/>
      <c r="J618" s="109"/>
      <c r="K618" s="105"/>
      <c r="L618" s="105"/>
      <c r="M618" s="105"/>
      <c r="N618" s="105"/>
      <c r="O618" s="106"/>
      <c r="P618" s="107"/>
      <c r="Q618" s="107"/>
    </row>
    <row r="619" spans="1:17" ht="14.4" x14ac:dyDescent="0.3">
      <c r="A619" s="100"/>
      <c r="B619" s="101"/>
      <c r="C619" s="102"/>
      <c r="D619" s="103"/>
      <c r="E619" s="107"/>
      <c r="F619" s="105"/>
      <c r="G619" s="113"/>
      <c r="H619" s="113"/>
      <c r="I619" s="109"/>
      <c r="J619" s="109"/>
      <c r="K619" s="105"/>
      <c r="L619" s="105"/>
      <c r="M619" s="105"/>
      <c r="N619" s="105"/>
      <c r="O619" s="106"/>
      <c r="P619" s="107"/>
      <c r="Q619" s="107"/>
    </row>
    <row r="620" spans="1:17" ht="14.4" x14ac:dyDescent="0.3">
      <c r="A620" s="100"/>
      <c r="B620" s="101"/>
      <c r="C620" s="102"/>
      <c r="D620" s="103"/>
      <c r="E620" s="107"/>
      <c r="F620" s="105"/>
      <c r="G620" s="113"/>
      <c r="H620" s="113"/>
      <c r="I620" s="109"/>
      <c r="J620" s="109"/>
      <c r="K620" s="105"/>
      <c r="L620" s="105"/>
      <c r="M620" s="105"/>
      <c r="N620" s="105"/>
      <c r="O620" s="106"/>
      <c r="P620" s="107"/>
      <c r="Q620" s="107"/>
    </row>
    <row r="621" spans="1:17" ht="14.4" x14ac:dyDescent="0.3">
      <c r="A621" s="100"/>
      <c r="B621" s="101"/>
      <c r="C621" s="102"/>
      <c r="D621" s="103"/>
      <c r="E621" s="107"/>
      <c r="F621" s="105"/>
      <c r="G621" s="113"/>
      <c r="H621" s="113"/>
      <c r="I621" s="109"/>
      <c r="J621" s="109"/>
      <c r="K621" s="105"/>
      <c r="L621" s="105"/>
      <c r="M621" s="105"/>
      <c r="N621" s="105"/>
      <c r="O621" s="106"/>
      <c r="P621" s="107"/>
      <c r="Q621" s="107"/>
    </row>
    <row r="622" spans="1:17" ht="14.4" x14ac:dyDescent="0.3">
      <c r="A622" s="100"/>
      <c r="B622" s="101"/>
      <c r="C622" s="102"/>
      <c r="D622" s="103"/>
      <c r="E622" s="107"/>
      <c r="F622" s="105"/>
      <c r="G622" s="113"/>
      <c r="H622" s="113"/>
      <c r="I622" s="109"/>
      <c r="J622" s="109"/>
      <c r="K622" s="105"/>
      <c r="L622" s="105"/>
      <c r="M622" s="105"/>
      <c r="N622" s="105"/>
      <c r="O622" s="106"/>
      <c r="P622" s="107"/>
      <c r="Q622" s="107"/>
    </row>
    <row r="623" spans="1:17" ht="14.4" x14ac:dyDescent="0.3">
      <c r="A623" s="100"/>
      <c r="B623" s="101"/>
      <c r="C623" s="102"/>
      <c r="D623" s="103"/>
      <c r="E623" s="107"/>
      <c r="F623" s="105"/>
      <c r="G623" s="113"/>
      <c r="H623" s="113"/>
      <c r="I623" s="109"/>
      <c r="J623" s="109"/>
      <c r="K623" s="105"/>
      <c r="L623" s="105"/>
      <c r="M623" s="105"/>
      <c r="N623" s="105"/>
      <c r="O623" s="106"/>
      <c r="P623" s="107"/>
      <c r="Q623" s="107"/>
    </row>
    <row r="624" spans="1:17" ht="14.4" x14ac:dyDescent="0.3">
      <c r="A624" s="100"/>
      <c r="B624" s="101"/>
      <c r="C624" s="102"/>
      <c r="D624" s="103"/>
      <c r="E624" s="107"/>
      <c r="F624" s="105"/>
      <c r="G624" s="113"/>
      <c r="H624" s="113"/>
      <c r="I624" s="109"/>
      <c r="J624" s="109"/>
      <c r="K624" s="105"/>
      <c r="L624" s="105"/>
      <c r="M624" s="105"/>
      <c r="N624" s="105"/>
      <c r="O624" s="106"/>
      <c r="P624" s="107"/>
      <c r="Q624" s="107"/>
    </row>
    <row r="625" spans="1:17" ht="14.4" x14ac:dyDescent="0.3">
      <c r="A625" s="100"/>
      <c r="B625" s="101"/>
      <c r="C625" s="102"/>
      <c r="D625" s="103"/>
      <c r="E625" s="107"/>
      <c r="F625" s="105"/>
      <c r="G625" s="113"/>
      <c r="H625" s="113"/>
      <c r="I625" s="109"/>
      <c r="J625" s="109"/>
      <c r="K625" s="105"/>
      <c r="L625" s="105"/>
      <c r="M625" s="105"/>
      <c r="N625" s="105"/>
      <c r="O625" s="106"/>
      <c r="P625" s="107"/>
      <c r="Q625" s="107"/>
    </row>
    <row r="626" spans="1:17" ht="14.4" x14ac:dyDescent="0.3">
      <c r="A626" s="100"/>
      <c r="B626" s="101"/>
      <c r="C626" s="102"/>
      <c r="D626" s="103"/>
      <c r="E626" s="107"/>
      <c r="F626" s="105"/>
      <c r="G626" s="113"/>
      <c r="H626" s="113"/>
      <c r="I626" s="109"/>
      <c r="J626" s="109"/>
      <c r="K626" s="105"/>
      <c r="L626" s="105"/>
      <c r="M626" s="105"/>
      <c r="N626" s="105"/>
      <c r="O626" s="106"/>
      <c r="P626" s="107"/>
      <c r="Q626" s="107"/>
    </row>
    <row r="627" spans="1:17" ht="14.4" x14ac:dyDescent="0.3">
      <c r="A627" s="100"/>
      <c r="B627" s="101"/>
      <c r="C627" s="102"/>
      <c r="D627" s="103"/>
      <c r="E627" s="107"/>
      <c r="F627" s="105"/>
      <c r="G627" s="113"/>
      <c r="H627" s="113"/>
      <c r="I627" s="109"/>
      <c r="J627" s="109"/>
      <c r="K627" s="105"/>
      <c r="L627" s="105"/>
      <c r="M627" s="105"/>
      <c r="N627" s="105"/>
      <c r="O627" s="106"/>
      <c r="P627" s="107"/>
      <c r="Q627" s="107"/>
    </row>
    <row r="628" spans="1:17" ht="14.4" x14ac:dyDescent="0.3">
      <c r="A628" s="100"/>
      <c r="B628" s="101"/>
      <c r="C628" s="102"/>
      <c r="D628" s="103"/>
      <c r="E628" s="107"/>
      <c r="F628" s="105"/>
      <c r="G628" s="113"/>
      <c r="H628" s="113"/>
      <c r="I628" s="109"/>
      <c r="J628" s="109"/>
      <c r="K628" s="105"/>
      <c r="L628" s="105"/>
      <c r="M628" s="105"/>
      <c r="N628" s="105"/>
      <c r="O628" s="106"/>
      <c r="P628" s="107"/>
      <c r="Q628" s="107"/>
    </row>
    <row r="629" spans="1:17" ht="14.4" x14ac:dyDescent="0.3">
      <c r="A629" s="100"/>
      <c r="B629" s="101"/>
      <c r="C629" s="102"/>
      <c r="D629" s="103"/>
      <c r="E629" s="107"/>
      <c r="F629" s="105"/>
      <c r="G629" s="113"/>
      <c r="H629" s="113"/>
      <c r="I629" s="109"/>
      <c r="J629" s="109"/>
      <c r="K629" s="105"/>
      <c r="L629" s="105"/>
      <c r="M629" s="105"/>
      <c r="N629" s="105"/>
      <c r="O629" s="106"/>
      <c r="P629" s="107"/>
      <c r="Q629" s="107"/>
    </row>
    <row r="630" spans="1:17" ht="14.4" x14ac:dyDescent="0.3">
      <c r="A630" s="100"/>
      <c r="B630" s="101"/>
      <c r="C630" s="102"/>
      <c r="D630" s="103"/>
      <c r="E630" s="107"/>
      <c r="F630" s="105"/>
      <c r="G630" s="113"/>
      <c r="H630" s="113"/>
      <c r="I630" s="109"/>
      <c r="J630" s="109"/>
      <c r="K630" s="105"/>
      <c r="L630" s="105"/>
      <c r="M630" s="105"/>
      <c r="N630" s="105"/>
      <c r="O630" s="106"/>
      <c r="P630" s="107"/>
      <c r="Q630" s="107"/>
    </row>
    <row r="631" spans="1:17" ht="14.4" x14ac:dyDescent="0.3">
      <c r="A631" s="100"/>
      <c r="B631" s="101"/>
      <c r="C631" s="102"/>
      <c r="D631" s="103"/>
      <c r="E631" s="107"/>
      <c r="F631" s="105"/>
      <c r="G631" s="113"/>
      <c r="H631" s="113"/>
      <c r="I631" s="109"/>
      <c r="J631" s="109"/>
      <c r="K631" s="105"/>
      <c r="L631" s="105"/>
      <c r="M631" s="105"/>
      <c r="N631" s="105"/>
      <c r="O631" s="106"/>
      <c r="P631" s="107"/>
      <c r="Q631" s="107"/>
    </row>
    <row r="632" spans="1:17" ht="14.4" x14ac:dyDescent="0.3">
      <c r="A632" s="100"/>
      <c r="B632" s="101"/>
      <c r="C632" s="102"/>
      <c r="D632" s="103"/>
      <c r="E632" s="107"/>
      <c r="F632" s="105"/>
      <c r="G632" s="113"/>
      <c r="H632" s="113"/>
      <c r="I632" s="109"/>
      <c r="J632" s="109"/>
      <c r="K632" s="105"/>
      <c r="L632" s="105"/>
      <c r="M632" s="105"/>
      <c r="N632" s="105"/>
      <c r="O632" s="106"/>
      <c r="P632" s="107"/>
      <c r="Q632" s="107"/>
    </row>
    <row r="633" spans="1:17" ht="14.4" x14ac:dyDescent="0.3">
      <c r="A633" s="100"/>
      <c r="B633" s="101"/>
      <c r="C633" s="102"/>
      <c r="D633" s="103"/>
      <c r="E633" s="107"/>
      <c r="F633" s="105"/>
      <c r="G633" s="113"/>
      <c r="H633" s="113"/>
      <c r="I633" s="109"/>
      <c r="J633" s="109"/>
      <c r="K633" s="105"/>
      <c r="L633" s="105"/>
      <c r="M633" s="105"/>
      <c r="N633" s="105"/>
      <c r="O633" s="106"/>
      <c r="P633" s="107"/>
      <c r="Q633" s="107"/>
    </row>
    <row r="634" spans="1:17" ht="14.4" x14ac:dyDescent="0.3">
      <c r="A634" s="100"/>
      <c r="B634" s="101"/>
      <c r="C634" s="102"/>
      <c r="D634" s="103"/>
      <c r="E634" s="107"/>
      <c r="F634" s="105"/>
      <c r="G634" s="113"/>
      <c r="H634" s="113"/>
      <c r="I634" s="109"/>
      <c r="J634" s="109"/>
      <c r="K634" s="105"/>
      <c r="L634" s="105"/>
      <c r="M634" s="105"/>
      <c r="N634" s="105"/>
      <c r="O634" s="106"/>
      <c r="P634" s="107"/>
      <c r="Q634" s="107"/>
    </row>
    <row r="635" spans="1:17" ht="14.4" x14ac:dyDescent="0.3">
      <c r="A635" s="100"/>
      <c r="B635" s="101"/>
      <c r="C635" s="102"/>
      <c r="D635" s="103"/>
      <c r="E635" s="107"/>
      <c r="F635" s="105"/>
      <c r="G635" s="113"/>
      <c r="H635" s="113"/>
      <c r="I635" s="109"/>
      <c r="J635" s="109"/>
      <c r="K635" s="105"/>
      <c r="L635" s="105"/>
      <c r="M635" s="105"/>
      <c r="N635" s="105"/>
      <c r="O635" s="106"/>
      <c r="P635" s="107"/>
      <c r="Q635" s="107"/>
    </row>
    <row r="636" spans="1:17" ht="14.4" x14ac:dyDescent="0.3">
      <c r="A636" s="100"/>
      <c r="B636" s="101"/>
      <c r="C636" s="102"/>
      <c r="D636" s="103"/>
      <c r="E636" s="107"/>
      <c r="F636" s="105"/>
      <c r="G636" s="113"/>
      <c r="H636" s="113"/>
      <c r="I636" s="109"/>
      <c r="J636" s="109"/>
      <c r="K636" s="105"/>
      <c r="L636" s="105"/>
      <c r="M636" s="105"/>
      <c r="N636" s="105"/>
      <c r="O636" s="106"/>
      <c r="P636" s="107"/>
      <c r="Q636" s="107"/>
    </row>
    <row r="637" spans="1:17" ht="14.4" x14ac:dyDescent="0.3">
      <c r="A637" s="100"/>
      <c r="B637" s="101"/>
      <c r="C637" s="102"/>
      <c r="D637" s="103"/>
      <c r="E637" s="107"/>
      <c r="F637" s="105"/>
      <c r="G637" s="113"/>
      <c r="H637" s="113"/>
      <c r="I637" s="109"/>
      <c r="J637" s="109"/>
      <c r="K637" s="105"/>
      <c r="L637" s="105"/>
      <c r="M637" s="105"/>
      <c r="N637" s="105"/>
      <c r="O637" s="106"/>
      <c r="P637" s="107"/>
      <c r="Q637" s="107"/>
    </row>
    <row r="638" spans="1:17" ht="14.4" x14ac:dyDescent="0.3">
      <c r="A638" s="100"/>
      <c r="B638" s="101"/>
      <c r="C638" s="102"/>
      <c r="D638" s="103"/>
      <c r="E638" s="107"/>
      <c r="F638" s="105"/>
      <c r="G638" s="113"/>
      <c r="H638" s="113"/>
      <c r="I638" s="109"/>
      <c r="J638" s="109"/>
      <c r="K638" s="105"/>
      <c r="L638" s="105"/>
      <c r="M638" s="105"/>
      <c r="N638" s="105"/>
      <c r="O638" s="106"/>
      <c r="P638" s="107"/>
      <c r="Q638" s="107"/>
    </row>
    <row r="639" spans="1:17" ht="14.4" x14ac:dyDescent="0.3">
      <c r="A639" s="100"/>
      <c r="B639" s="101"/>
      <c r="C639" s="102"/>
      <c r="D639" s="103"/>
      <c r="E639" s="107"/>
      <c r="F639" s="105"/>
      <c r="G639" s="113"/>
      <c r="H639" s="113"/>
      <c r="I639" s="109"/>
      <c r="J639" s="109"/>
      <c r="K639" s="105"/>
      <c r="L639" s="105"/>
      <c r="M639" s="105"/>
      <c r="N639" s="105"/>
      <c r="O639" s="106"/>
      <c r="P639" s="107"/>
      <c r="Q639" s="107"/>
    </row>
    <row r="640" spans="1:17" ht="14.4" x14ac:dyDescent="0.3">
      <c r="A640" s="100"/>
      <c r="B640" s="101"/>
      <c r="C640" s="102"/>
      <c r="D640" s="103"/>
      <c r="E640" s="107"/>
      <c r="F640" s="105"/>
      <c r="G640" s="113"/>
      <c r="H640" s="113"/>
      <c r="I640" s="109"/>
      <c r="J640" s="109"/>
      <c r="K640" s="105"/>
      <c r="L640" s="105"/>
      <c r="M640" s="105"/>
      <c r="N640" s="105"/>
      <c r="O640" s="106"/>
      <c r="P640" s="107"/>
      <c r="Q640" s="107"/>
    </row>
    <row r="641" spans="1:17" ht="14.4" x14ac:dyDescent="0.3">
      <c r="A641" s="100"/>
      <c r="B641" s="101"/>
      <c r="C641" s="102"/>
      <c r="D641" s="103"/>
      <c r="E641" s="107"/>
      <c r="F641" s="105"/>
      <c r="G641" s="113"/>
      <c r="H641" s="113"/>
      <c r="I641" s="109"/>
      <c r="J641" s="109"/>
      <c r="K641" s="105"/>
      <c r="L641" s="105"/>
      <c r="M641" s="105"/>
      <c r="N641" s="105"/>
      <c r="O641" s="106"/>
      <c r="P641" s="107"/>
      <c r="Q641" s="107"/>
    </row>
    <row r="642" spans="1:17" ht="14.4" x14ac:dyDescent="0.3">
      <c r="A642" s="100"/>
      <c r="B642" s="101"/>
      <c r="C642" s="102"/>
      <c r="D642" s="103"/>
      <c r="E642" s="107"/>
      <c r="F642" s="105"/>
      <c r="G642" s="113"/>
      <c r="H642" s="113"/>
      <c r="I642" s="109"/>
      <c r="J642" s="109"/>
      <c r="K642" s="105"/>
      <c r="L642" s="105"/>
      <c r="M642" s="105"/>
      <c r="N642" s="105"/>
      <c r="O642" s="106"/>
      <c r="P642" s="107"/>
      <c r="Q642" s="107"/>
    </row>
    <row r="643" spans="1:17" ht="14.4" x14ac:dyDescent="0.3">
      <c r="A643" s="100"/>
      <c r="B643" s="101"/>
      <c r="C643" s="102"/>
      <c r="D643" s="103"/>
      <c r="E643" s="107"/>
      <c r="F643" s="105"/>
      <c r="G643" s="113"/>
      <c r="H643" s="113"/>
      <c r="I643" s="109"/>
      <c r="J643" s="109"/>
      <c r="K643" s="105"/>
      <c r="L643" s="105"/>
      <c r="M643" s="105"/>
      <c r="N643" s="105"/>
      <c r="O643" s="106"/>
      <c r="P643" s="107"/>
      <c r="Q643" s="107"/>
    </row>
    <row r="644" spans="1:17" ht="14.4" x14ac:dyDescent="0.3">
      <c r="A644" s="100"/>
      <c r="B644" s="101"/>
      <c r="C644" s="102"/>
      <c r="D644" s="103"/>
      <c r="E644" s="107"/>
      <c r="F644" s="105"/>
      <c r="G644" s="113"/>
      <c r="H644" s="113"/>
      <c r="I644" s="109"/>
      <c r="J644" s="109"/>
      <c r="K644" s="105"/>
      <c r="L644" s="105"/>
      <c r="M644" s="105"/>
      <c r="N644" s="105"/>
      <c r="O644" s="106"/>
      <c r="P644" s="107"/>
      <c r="Q644" s="107"/>
    </row>
    <row r="645" spans="1:17" ht="14.4" x14ac:dyDescent="0.3">
      <c r="A645" s="100"/>
      <c r="B645" s="101"/>
      <c r="C645" s="102"/>
      <c r="D645" s="103"/>
      <c r="E645" s="107"/>
      <c r="F645" s="105"/>
      <c r="G645" s="113"/>
      <c r="H645" s="113"/>
      <c r="I645" s="109"/>
      <c r="J645" s="109"/>
      <c r="K645" s="105"/>
      <c r="L645" s="105"/>
      <c r="M645" s="105"/>
      <c r="N645" s="105"/>
      <c r="O645" s="106"/>
      <c r="P645" s="107"/>
      <c r="Q645" s="107"/>
    </row>
    <row r="646" spans="1:17" ht="14.4" x14ac:dyDescent="0.3">
      <c r="A646" s="100"/>
      <c r="B646" s="101"/>
      <c r="C646" s="102"/>
      <c r="D646" s="103"/>
      <c r="E646" s="107"/>
      <c r="F646" s="105"/>
      <c r="G646" s="113"/>
      <c r="H646" s="113"/>
      <c r="I646" s="109"/>
      <c r="J646" s="109"/>
      <c r="K646" s="105"/>
      <c r="L646" s="105"/>
      <c r="M646" s="105"/>
      <c r="N646" s="105"/>
      <c r="O646" s="106"/>
      <c r="P646" s="107"/>
      <c r="Q646" s="107"/>
    </row>
    <row r="647" spans="1:17" ht="14.4" x14ac:dyDescent="0.3">
      <c r="A647" s="100"/>
      <c r="B647" s="101"/>
      <c r="C647" s="102"/>
      <c r="D647" s="103"/>
      <c r="E647" s="107"/>
      <c r="F647" s="105"/>
      <c r="G647" s="113"/>
      <c r="H647" s="113"/>
      <c r="I647" s="109"/>
      <c r="J647" s="109"/>
      <c r="K647" s="105"/>
      <c r="L647" s="105"/>
      <c r="M647" s="105"/>
      <c r="N647" s="105"/>
      <c r="O647" s="106"/>
      <c r="P647" s="107"/>
      <c r="Q647" s="107"/>
    </row>
    <row r="648" spans="1:17" ht="14.4" x14ac:dyDescent="0.3">
      <c r="A648" s="100"/>
      <c r="B648" s="101"/>
      <c r="C648" s="102"/>
      <c r="D648" s="103"/>
      <c r="E648" s="107"/>
      <c r="F648" s="105"/>
      <c r="G648" s="113"/>
      <c r="H648" s="113"/>
      <c r="I648" s="109"/>
      <c r="J648" s="109"/>
      <c r="K648" s="105"/>
      <c r="L648" s="105"/>
      <c r="M648" s="105"/>
      <c r="N648" s="105"/>
      <c r="O648" s="106"/>
      <c r="P648" s="107"/>
      <c r="Q648" s="107"/>
    </row>
    <row r="649" spans="1:17" ht="14.4" x14ac:dyDescent="0.3">
      <c r="A649" s="100"/>
      <c r="B649" s="101"/>
      <c r="C649" s="102"/>
      <c r="D649" s="103"/>
      <c r="E649" s="107"/>
      <c r="F649" s="105"/>
      <c r="G649" s="113"/>
      <c r="H649" s="113"/>
      <c r="I649" s="109"/>
      <c r="J649" s="109"/>
      <c r="K649" s="105"/>
      <c r="L649" s="105"/>
      <c r="M649" s="105"/>
      <c r="N649" s="105"/>
      <c r="O649" s="106"/>
      <c r="P649" s="107"/>
      <c r="Q649" s="107"/>
    </row>
    <row r="650" spans="1:17" ht="14.4" x14ac:dyDescent="0.3">
      <c r="A650" s="100"/>
      <c r="B650" s="101"/>
      <c r="C650" s="102"/>
      <c r="D650" s="103"/>
      <c r="E650" s="107"/>
      <c r="F650" s="105"/>
      <c r="G650" s="113"/>
      <c r="H650" s="113"/>
      <c r="I650" s="109"/>
      <c r="J650" s="109"/>
      <c r="K650" s="105"/>
      <c r="L650" s="105"/>
      <c r="M650" s="105"/>
      <c r="N650" s="105"/>
      <c r="O650" s="106"/>
      <c r="P650" s="107"/>
      <c r="Q650" s="107"/>
    </row>
    <row r="651" spans="1:17" ht="14.4" x14ac:dyDescent="0.3">
      <c r="A651" s="100"/>
      <c r="B651" s="101"/>
      <c r="C651" s="102"/>
      <c r="D651" s="103"/>
      <c r="E651" s="107"/>
      <c r="F651" s="105"/>
      <c r="G651" s="113"/>
      <c r="H651" s="113"/>
      <c r="I651" s="109"/>
      <c r="J651" s="109"/>
      <c r="K651" s="105"/>
      <c r="L651" s="105"/>
      <c r="M651" s="105"/>
      <c r="N651" s="105"/>
      <c r="O651" s="106"/>
      <c r="P651" s="107"/>
      <c r="Q651" s="107"/>
    </row>
    <row r="652" spans="1:17" ht="14.4" x14ac:dyDescent="0.3">
      <c r="A652" s="100"/>
      <c r="B652" s="101"/>
      <c r="C652" s="102"/>
      <c r="D652" s="103"/>
      <c r="E652" s="107"/>
      <c r="F652" s="105"/>
      <c r="G652" s="113"/>
      <c r="H652" s="113"/>
      <c r="I652" s="109"/>
      <c r="J652" s="109"/>
      <c r="K652" s="105"/>
      <c r="L652" s="105"/>
      <c r="M652" s="105"/>
      <c r="N652" s="105"/>
      <c r="O652" s="106"/>
      <c r="P652" s="107"/>
      <c r="Q652" s="107"/>
    </row>
    <row r="653" spans="1:17" ht="14.4" x14ac:dyDescent="0.3">
      <c r="A653" s="100"/>
      <c r="B653" s="101"/>
      <c r="C653" s="102"/>
      <c r="D653" s="103"/>
      <c r="E653" s="107"/>
      <c r="F653" s="105"/>
      <c r="G653" s="113"/>
      <c r="H653" s="113"/>
      <c r="I653" s="109"/>
      <c r="J653" s="109"/>
      <c r="K653" s="105"/>
      <c r="L653" s="105"/>
      <c r="M653" s="105"/>
      <c r="N653" s="105"/>
      <c r="O653" s="106"/>
      <c r="P653" s="107"/>
      <c r="Q653" s="107"/>
    </row>
    <row r="654" spans="1:17" ht="14.4" x14ac:dyDescent="0.3">
      <c r="A654" s="100"/>
      <c r="B654" s="101"/>
      <c r="C654" s="102"/>
      <c r="D654" s="103"/>
      <c r="E654" s="107"/>
      <c r="F654" s="105"/>
      <c r="G654" s="113"/>
      <c r="H654" s="113"/>
      <c r="I654" s="109"/>
      <c r="J654" s="109"/>
      <c r="K654" s="105"/>
      <c r="L654" s="105"/>
      <c r="M654" s="105"/>
      <c r="N654" s="105"/>
      <c r="O654" s="106"/>
      <c r="P654" s="107"/>
      <c r="Q654" s="107"/>
    </row>
    <row r="655" spans="1:17" ht="14.4" x14ac:dyDescent="0.3">
      <c r="A655" s="100"/>
      <c r="B655" s="101"/>
      <c r="C655" s="102"/>
      <c r="D655" s="103"/>
      <c r="E655" s="107"/>
      <c r="F655" s="105"/>
      <c r="G655" s="113"/>
      <c r="H655" s="113"/>
      <c r="I655" s="109"/>
      <c r="J655" s="109"/>
      <c r="K655" s="105"/>
      <c r="L655" s="105"/>
      <c r="M655" s="105"/>
      <c r="N655" s="105"/>
      <c r="O655" s="106"/>
      <c r="P655" s="107"/>
      <c r="Q655" s="107"/>
    </row>
    <row r="656" spans="1:17" ht="14.4" x14ac:dyDescent="0.3">
      <c r="A656" s="100"/>
      <c r="B656" s="101"/>
      <c r="C656" s="102"/>
      <c r="D656" s="103"/>
      <c r="E656" s="107"/>
      <c r="F656" s="105"/>
      <c r="G656" s="113"/>
      <c r="H656" s="113"/>
      <c r="I656" s="109"/>
      <c r="J656" s="109"/>
      <c r="K656" s="105"/>
      <c r="L656" s="105"/>
      <c r="M656" s="105"/>
      <c r="N656" s="105"/>
      <c r="O656" s="106"/>
      <c r="P656" s="107"/>
      <c r="Q656" s="107"/>
    </row>
    <row r="657" spans="1:17" ht="14.4" x14ac:dyDescent="0.3">
      <c r="A657" s="100"/>
      <c r="B657" s="101"/>
      <c r="C657" s="102"/>
      <c r="D657" s="103"/>
      <c r="E657" s="107"/>
      <c r="F657" s="105"/>
      <c r="G657" s="113"/>
      <c r="H657" s="113"/>
      <c r="I657" s="109"/>
      <c r="J657" s="109"/>
      <c r="K657" s="105"/>
      <c r="L657" s="105"/>
      <c r="M657" s="105"/>
      <c r="N657" s="105"/>
      <c r="O657" s="106"/>
      <c r="P657" s="107"/>
      <c r="Q657" s="107"/>
    </row>
    <row r="658" spans="1:17" ht="14.4" x14ac:dyDescent="0.3">
      <c r="A658" s="100"/>
      <c r="B658" s="101"/>
      <c r="C658" s="102"/>
      <c r="D658" s="103"/>
      <c r="E658" s="107"/>
      <c r="F658" s="105"/>
      <c r="G658" s="113"/>
      <c r="H658" s="113"/>
      <c r="I658" s="109"/>
      <c r="J658" s="109"/>
      <c r="K658" s="105"/>
      <c r="L658" s="105"/>
      <c r="M658" s="105"/>
      <c r="N658" s="105"/>
      <c r="O658" s="106"/>
      <c r="P658" s="107"/>
      <c r="Q658" s="107"/>
    </row>
    <row r="659" spans="1:17" ht="14.4" x14ac:dyDescent="0.3">
      <c r="A659" s="100"/>
      <c r="B659" s="101"/>
      <c r="C659" s="102"/>
      <c r="D659" s="103"/>
      <c r="E659" s="107"/>
      <c r="F659" s="105"/>
      <c r="G659" s="113"/>
      <c r="H659" s="113"/>
      <c r="I659" s="109"/>
      <c r="J659" s="109"/>
      <c r="K659" s="105"/>
      <c r="L659" s="105"/>
      <c r="M659" s="105"/>
      <c r="N659" s="105"/>
      <c r="O659" s="106"/>
      <c r="P659" s="107"/>
      <c r="Q659" s="107"/>
    </row>
    <row r="660" spans="1:17" ht="14.4" x14ac:dyDescent="0.3">
      <c r="A660" s="100"/>
      <c r="B660" s="101"/>
      <c r="C660" s="102"/>
      <c r="D660" s="103"/>
      <c r="E660" s="107"/>
      <c r="F660" s="105"/>
      <c r="G660" s="113"/>
      <c r="H660" s="113"/>
      <c r="I660" s="109"/>
      <c r="J660" s="109"/>
      <c r="K660" s="105"/>
      <c r="L660" s="105"/>
      <c r="M660" s="105"/>
      <c r="N660" s="105"/>
      <c r="O660" s="106"/>
      <c r="P660" s="107"/>
      <c r="Q660" s="107"/>
    </row>
    <row r="661" spans="1:17" ht="14.4" x14ac:dyDescent="0.3">
      <c r="A661" s="100"/>
      <c r="B661" s="101"/>
      <c r="C661" s="102"/>
      <c r="D661" s="103"/>
      <c r="E661" s="107"/>
      <c r="F661" s="105"/>
      <c r="G661" s="113"/>
      <c r="H661" s="113"/>
      <c r="I661" s="109"/>
      <c r="J661" s="109"/>
      <c r="K661" s="105"/>
      <c r="L661" s="105"/>
      <c r="M661" s="105"/>
      <c r="N661" s="105"/>
      <c r="O661" s="106"/>
      <c r="P661" s="107"/>
      <c r="Q661" s="107"/>
    </row>
    <row r="662" spans="1:17" ht="14.4" x14ac:dyDescent="0.3">
      <c r="A662" s="100"/>
      <c r="B662" s="101"/>
      <c r="C662" s="102"/>
      <c r="D662" s="103"/>
      <c r="E662" s="107"/>
      <c r="F662" s="105"/>
      <c r="G662" s="113"/>
      <c r="H662" s="113"/>
      <c r="I662" s="109"/>
      <c r="J662" s="109"/>
      <c r="K662" s="105"/>
      <c r="L662" s="105"/>
      <c r="M662" s="105"/>
      <c r="N662" s="105"/>
      <c r="O662" s="106"/>
      <c r="P662" s="107"/>
      <c r="Q662" s="107"/>
    </row>
    <row r="663" spans="1:17" ht="14.4" x14ac:dyDescent="0.3">
      <c r="A663" s="100"/>
      <c r="B663" s="101"/>
      <c r="C663" s="102"/>
      <c r="D663" s="103"/>
      <c r="E663" s="107"/>
      <c r="F663" s="105"/>
      <c r="G663" s="113"/>
      <c r="H663" s="113"/>
      <c r="I663" s="109"/>
      <c r="J663" s="109"/>
      <c r="K663" s="105"/>
      <c r="L663" s="105"/>
      <c r="M663" s="105"/>
      <c r="N663" s="105"/>
      <c r="O663" s="106"/>
      <c r="P663" s="107"/>
      <c r="Q663" s="107"/>
    </row>
    <row r="664" spans="1:17" ht="14.4" x14ac:dyDescent="0.3">
      <c r="A664" s="100"/>
      <c r="B664" s="101"/>
      <c r="C664" s="102"/>
      <c r="D664" s="103"/>
      <c r="E664" s="107"/>
      <c r="F664" s="105"/>
      <c r="G664" s="113"/>
      <c r="H664" s="113"/>
      <c r="I664" s="109"/>
      <c r="J664" s="109"/>
      <c r="K664" s="105"/>
      <c r="L664" s="105"/>
      <c r="M664" s="105"/>
      <c r="N664" s="105"/>
      <c r="O664" s="106"/>
      <c r="P664" s="107"/>
      <c r="Q664" s="107"/>
    </row>
    <row r="665" spans="1:17" ht="14.4" x14ac:dyDescent="0.3">
      <c r="A665" s="100"/>
      <c r="B665" s="101"/>
      <c r="C665" s="102"/>
      <c r="D665" s="103"/>
      <c r="E665" s="107"/>
      <c r="F665" s="105"/>
      <c r="G665" s="113"/>
      <c r="H665" s="113"/>
      <c r="I665" s="109"/>
      <c r="J665" s="109"/>
      <c r="K665" s="105"/>
      <c r="L665" s="105"/>
      <c r="M665" s="105"/>
      <c r="N665" s="105"/>
      <c r="O665" s="106"/>
      <c r="P665" s="107"/>
      <c r="Q665" s="107"/>
    </row>
    <row r="666" spans="1:17" ht="14.4" x14ac:dyDescent="0.3">
      <c r="A666" s="100"/>
      <c r="B666" s="101"/>
      <c r="C666" s="102"/>
      <c r="D666" s="103"/>
      <c r="E666" s="107"/>
      <c r="F666" s="105"/>
      <c r="G666" s="113"/>
      <c r="H666" s="113"/>
      <c r="I666" s="109"/>
      <c r="J666" s="109"/>
      <c r="K666" s="105"/>
      <c r="L666" s="105"/>
      <c r="M666" s="105"/>
      <c r="N666" s="105"/>
      <c r="O666" s="106"/>
      <c r="P666" s="107"/>
      <c r="Q666" s="107"/>
    </row>
    <row r="667" spans="1:17" ht="14.4" x14ac:dyDescent="0.3">
      <c r="A667" s="100"/>
      <c r="B667" s="101"/>
      <c r="C667" s="102"/>
      <c r="D667" s="103"/>
      <c r="E667" s="107"/>
      <c r="F667" s="105"/>
      <c r="G667" s="113"/>
      <c r="H667" s="113"/>
      <c r="I667" s="109"/>
      <c r="J667" s="109"/>
      <c r="K667" s="105"/>
      <c r="L667" s="105"/>
      <c r="M667" s="105"/>
      <c r="N667" s="105"/>
      <c r="O667" s="106"/>
      <c r="P667" s="107"/>
      <c r="Q667" s="107"/>
    </row>
    <row r="668" spans="1:17" ht="14.4" x14ac:dyDescent="0.3">
      <c r="A668" s="100"/>
      <c r="B668" s="101"/>
      <c r="C668" s="102"/>
      <c r="D668" s="103"/>
      <c r="E668" s="107"/>
      <c r="F668" s="105"/>
      <c r="G668" s="113"/>
      <c r="H668" s="113"/>
      <c r="I668" s="109"/>
      <c r="J668" s="109"/>
      <c r="K668" s="105"/>
      <c r="L668" s="105"/>
      <c r="M668" s="105"/>
      <c r="N668" s="105"/>
      <c r="O668" s="106"/>
      <c r="P668" s="107"/>
      <c r="Q668" s="107"/>
    </row>
    <row r="669" spans="1:17" ht="14.4" x14ac:dyDescent="0.3">
      <c r="A669" s="100"/>
      <c r="B669" s="101"/>
      <c r="C669" s="102"/>
      <c r="D669" s="103"/>
      <c r="E669" s="107"/>
      <c r="F669" s="105"/>
      <c r="G669" s="113"/>
      <c r="H669" s="113"/>
      <c r="I669" s="109"/>
      <c r="J669" s="109"/>
      <c r="K669" s="105"/>
      <c r="L669" s="105"/>
      <c r="M669" s="105"/>
      <c r="N669" s="105"/>
      <c r="O669" s="106"/>
      <c r="P669" s="107"/>
      <c r="Q669" s="107"/>
    </row>
    <row r="670" spans="1:17" ht="14.4" x14ac:dyDescent="0.3">
      <c r="A670" s="100"/>
      <c r="B670" s="101"/>
      <c r="C670" s="102"/>
      <c r="D670" s="103"/>
      <c r="E670" s="107"/>
      <c r="F670" s="105"/>
      <c r="G670" s="113"/>
      <c r="H670" s="113"/>
      <c r="I670" s="109"/>
      <c r="J670" s="109"/>
      <c r="K670" s="105"/>
      <c r="L670" s="105"/>
      <c r="M670" s="105"/>
      <c r="N670" s="105"/>
      <c r="O670" s="106"/>
      <c r="P670" s="107"/>
      <c r="Q670" s="107"/>
    </row>
    <row r="671" spans="1:17" ht="14.4" x14ac:dyDescent="0.3">
      <c r="A671" s="100"/>
      <c r="B671" s="101"/>
      <c r="C671" s="102"/>
      <c r="D671" s="103"/>
      <c r="E671" s="107"/>
      <c r="F671" s="105"/>
      <c r="G671" s="113"/>
      <c r="H671" s="113"/>
      <c r="I671" s="109"/>
      <c r="J671" s="109"/>
      <c r="K671" s="105"/>
      <c r="L671" s="105"/>
      <c r="M671" s="105"/>
      <c r="N671" s="105"/>
      <c r="O671" s="106"/>
      <c r="P671" s="107"/>
      <c r="Q671" s="107"/>
    </row>
    <row r="672" spans="1:17" ht="14.4" x14ac:dyDescent="0.3">
      <c r="A672" s="100"/>
      <c r="B672" s="101"/>
      <c r="C672" s="102"/>
      <c r="D672" s="103"/>
      <c r="E672" s="107"/>
      <c r="F672" s="105"/>
      <c r="G672" s="113"/>
      <c r="H672" s="113"/>
      <c r="I672" s="109"/>
      <c r="J672" s="109"/>
      <c r="K672" s="105"/>
      <c r="L672" s="105"/>
      <c r="M672" s="105"/>
      <c r="N672" s="105"/>
      <c r="O672" s="106"/>
      <c r="P672" s="107"/>
      <c r="Q672" s="107"/>
    </row>
    <row r="673" spans="1:17" ht="14.4" x14ac:dyDescent="0.3">
      <c r="A673" s="100"/>
      <c r="B673" s="101"/>
      <c r="C673" s="102"/>
      <c r="D673" s="103"/>
      <c r="E673" s="107"/>
      <c r="F673" s="105"/>
      <c r="G673" s="113"/>
      <c r="H673" s="113"/>
      <c r="I673" s="109"/>
      <c r="J673" s="109"/>
      <c r="K673" s="105"/>
      <c r="L673" s="105"/>
      <c r="M673" s="105"/>
      <c r="N673" s="105"/>
      <c r="O673" s="106"/>
      <c r="P673" s="107"/>
      <c r="Q673" s="107"/>
    </row>
    <row r="674" spans="1:17" ht="14.4" x14ac:dyDescent="0.3">
      <c r="A674" s="100"/>
      <c r="B674" s="101"/>
      <c r="C674" s="102"/>
      <c r="D674" s="103"/>
      <c r="E674" s="107"/>
      <c r="F674" s="105"/>
      <c r="G674" s="113"/>
      <c r="H674" s="113"/>
      <c r="I674" s="109"/>
      <c r="J674" s="109"/>
      <c r="K674" s="105"/>
      <c r="L674" s="105"/>
      <c r="M674" s="105"/>
      <c r="N674" s="105"/>
      <c r="O674" s="106"/>
      <c r="P674" s="107"/>
      <c r="Q674" s="107"/>
    </row>
    <row r="675" spans="1:17" ht="14.4" x14ac:dyDescent="0.3">
      <c r="A675" s="100"/>
      <c r="B675" s="101"/>
      <c r="C675" s="102"/>
      <c r="D675" s="103"/>
      <c r="E675" s="107"/>
      <c r="F675" s="105"/>
      <c r="G675" s="113"/>
      <c r="H675" s="113"/>
      <c r="I675" s="109"/>
      <c r="J675" s="109"/>
      <c r="K675" s="105"/>
      <c r="L675" s="105"/>
      <c r="M675" s="105"/>
      <c r="N675" s="105"/>
      <c r="O675" s="106"/>
      <c r="P675" s="107"/>
      <c r="Q675" s="107"/>
    </row>
    <row r="676" spans="1:17" ht="14.4" x14ac:dyDescent="0.3">
      <c r="A676" s="100"/>
      <c r="B676" s="101"/>
      <c r="C676" s="102"/>
      <c r="D676" s="103"/>
      <c r="E676" s="107"/>
      <c r="F676" s="105"/>
      <c r="G676" s="113"/>
      <c r="H676" s="113"/>
      <c r="I676" s="109"/>
      <c r="J676" s="109"/>
      <c r="K676" s="105"/>
      <c r="L676" s="105"/>
      <c r="M676" s="105"/>
      <c r="N676" s="105"/>
      <c r="O676" s="106"/>
      <c r="P676" s="107"/>
      <c r="Q676" s="107"/>
    </row>
    <row r="677" spans="1:17" ht="14.4" x14ac:dyDescent="0.3">
      <c r="A677" s="100"/>
      <c r="B677" s="101"/>
      <c r="C677" s="102"/>
      <c r="D677" s="103"/>
      <c r="E677" s="107"/>
      <c r="F677" s="105"/>
      <c r="G677" s="113"/>
      <c r="H677" s="113"/>
      <c r="I677" s="109"/>
      <c r="J677" s="109"/>
      <c r="K677" s="105"/>
      <c r="L677" s="105"/>
      <c r="M677" s="105"/>
      <c r="N677" s="105"/>
      <c r="O677" s="106"/>
      <c r="P677" s="107"/>
      <c r="Q677" s="107"/>
    </row>
    <row r="678" spans="1:17" ht="14.4" x14ac:dyDescent="0.3">
      <c r="A678" s="100"/>
      <c r="B678" s="101"/>
      <c r="C678" s="102"/>
      <c r="D678" s="103"/>
      <c r="E678" s="107"/>
      <c r="F678" s="105"/>
      <c r="G678" s="113"/>
      <c r="H678" s="113"/>
      <c r="I678" s="109"/>
      <c r="J678" s="109"/>
      <c r="K678" s="105"/>
      <c r="L678" s="105"/>
      <c r="M678" s="105"/>
      <c r="N678" s="105"/>
      <c r="O678" s="106"/>
      <c r="P678" s="107"/>
      <c r="Q678" s="107"/>
    </row>
    <row r="679" spans="1:17" ht="14.4" x14ac:dyDescent="0.3">
      <c r="A679" s="100"/>
      <c r="B679" s="101"/>
      <c r="C679" s="102"/>
      <c r="D679" s="103"/>
      <c r="E679" s="107"/>
      <c r="F679" s="105"/>
      <c r="G679" s="113"/>
      <c r="H679" s="113"/>
      <c r="I679" s="109"/>
      <c r="J679" s="109"/>
      <c r="K679" s="105"/>
      <c r="L679" s="105"/>
      <c r="M679" s="105"/>
      <c r="N679" s="105"/>
      <c r="O679" s="106"/>
      <c r="P679" s="107"/>
      <c r="Q679" s="107"/>
    </row>
    <row r="680" spans="1:17" ht="14.4" x14ac:dyDescent="0.3">
      <c r="A680" s="100"/>
      <c r="B680" s="101"/>
      <c r="C680" s="102"/>
      <c r="D680" s="103"/>
      <c r="E680" s="107"/>
      <c r="F680" s="105"/>
      <c r="G680" s="113"/>
      <c r="H680" s="113"/>
      <c r="I680" s="109"/>
      <c r="J680" s="109"/>
      <c r="K680" s="105"/>
      <c r="L680" s="105"/>
      <c r="M680" s="105"/>
      <c r="N680" s="105"/>
      <c r="O680" s="106"/>
      <c r="P680" s="107"/>
      <c r="Q680" s="107"/>
    </row>
    <row r="681" spans="1:17" ht="14.4" x14ac:dyDescent="0.3">
      <c r="A681" s="100"/>
      <c r="B681" s="101"/>
      <c r="C681" s="102"/>
      <c r="D681" s="103"/>
      <c r="E681" s="107"/>
      <c r="F681" s="105"/>
      <c r="G681" s="113"/>
      <c r="H681" s="113"/>
      <c r="I681" s="109"/>
      <c r="J681" s="109"/>
      <c r="K681" s="105"/>
      <c r="L681" s="105"/>
      <c r="M681" s="105"/>
      <c r="N681" s="105"/>
      <c r="O681" s="106"/>
      <c r="P681" s="107"/>
      <c r="Q681" s="107"/>
    </row>
    <row r="682" spans="1:17" ht="14.4" x14ac:dyDescent="0.3">
      <c r="A682" s="100"/>
      <c r="B682" s="101"/>
      <c r="C682" s="102"/>
      <c r="D682" s="103"/>
      <c r="E682" s="107"/>
      <c r="F682" s="105"/>
      <c r="G682" s="113"/>
      <c r="H682" s="113"/>
      <c r="I682" s="109"/>
      <c r="J682" s="109"/>
      <c r="K682" s="105"/>
      <c r="L682" s="105"/>
      <c r="M682" s="105"/>
      <c r="N682" s="105"/>
      <c r="O682" s="106"/>
      <c r="P682" s="107"/>
      <c r="Q682" s="107"/>
    </row>
    <row r="683" spans="1:17" ht="14.4" x14ac:dyDescent="0.3">
      <c r="A683" s="100"/>
      <c r="B683" s="101"/>
      <c r="C683" s="102"/>
      <c r="D683" s="103"/>
      <c r="E683" s="107"/>
      <c r="F683" s="105"/>
      <c r="G683" s="113"/>
      <c r="H683" s="113"/>
      <c r="I683" s="109"/>
      <c r="J683" s="109"/>
      <c r="K683" s="105"/>
      <c r="L683" s="105"/>
      <c r="M683" s="105"/>
      <c r="N683" s="105"/>
      <c r="O683" s="106"/>
      <c r="P683" s="107"/>
      <c r="Q683" s="107"/>
    </row>
    <row r="684" spans="1:17" ht="14.4" x14ac:dyDescent="0.3">
      <c r="A684" s="100"/>
      <c r="B684" s="101"/>
      <c r="C684" s="102"/>
      <c r="D684" s="103"/>
      <c r="E684" s="107"/>
      <c r="F684" s="105"/>
      <c r="G684" s="113"/>
      <c r="H684" s="113"/>
      <c r="I684" s="109"/>
      <c r="J684" s="109"/>
      <c r="K684" s="105"/>
      <c r="L684" s="105"/>
      <c r="M684" s="105"/>
      <c r="N684" s="105"/>
      <c r="O684" s="106"/>
      <c r="P684" s="107"/>
      <c r="Q684" s="107"/>
    </row>
    <row r="685" spans="1:17" ht="14.4" x14ac:dyDescent="0.3">
      <c r="A685" s="100"/>
      <c r="B685" s="101"/>
      <c r="C685" s="102"/>
      <c r="D685" s="103"/>
      <c r="E685" s="107"/>
      <c r="F685" s="105"/>
      <c r="G685" s="113"/>
      <c r="H685" s="113"/>
      <c r="I685" s="109"/>
      <c r="J685" s="109"/>
      <c r="K685" s="105"/>
      <c r="L685" s="105"/>
      <c r="M685" s="105"/>
      <c r="N685" s="105"/>
      <c r="O685" s="106"/>
      <c r="P685" s="107"/>
      <c r="Q685" s="107"/>
    </row>
    <row r="686" spans="1:17" ht="14.4" x14ac:dyDescent="0.3">
      <c r="A686" s="100"/>
      <c r="B686" s="101"/>
      <c r="C686" s="102"/>
      <c r="D686" s="103"/>
      <c r="E686" s="107"/>
      <c r="F686" s="105"/>
      <c r="G686" s="113"/>
      <c r="H686" s="113"/>
      <c r="I686" s="109"/>
      <c r="J686" s="109"/>
      <c r="K686" s="105"/>
      <c r="L686" s="105"/>
      <c r="M686" s="105"/>
      <c r="N686" s="105"/>
      <c r="O686" s="106"/>
      <c r="P686" s="107"/>
      <c r="Q686" s="107"/>
    </row>
    <row r="687" spans="1:17" ht="14.4" x14ac:dyDescent="0.3">
      <c r="A687" s="100"/>
      <c r="B687" s="101"/>
      <c r="C687" s="102"/>
      <c r="D687" s="103"/>
      <c r="E687" s="107"/>
      <c r="F687" s="105"/>
      <c r="G687" s="113"/>
      <c r="H687" s="113"/>
      <c r="I687" s="109"/>
      <c r="J687" s="109"/>
      <c r="K687" s="105"/>
      <c r="L687" s="105"/>
      <c r="M687" s="105"/>
      <c r="N687" s="105"/>
      <c r="O687" s="106"/>
      <c r="P687" s="107"/>
      <c r="Q687" s="107"/>
    </row>
    <row r="688" spans="1:17" ht="14.4" x14ac:dyDescent="0.3">
      <c r="A688" s="100"/>
      <c r="B688" s="101"/>
      <c r="C688" s="102"/>
      <c r="D688" s="103"/>
      <c r="E688" s="107"/>
      <c r="F688" s="105"/>
      <c r="G688" s="113"/>
      <c r="H688" s="113"/>
      <c r="I688" s="109"/>
      <c r="J688" s="109"/>
      <c r="K688" s="105"/>
      <c r="L688" s="105"/>
      <c r="M688" s="105"/>
      <c r="N688" s="105"/>
      <c r="O688" s="106"/>
      <c r="P688" s="107"/>
      <c r="Q688" s="107"/>
    </row>
    <row r="689" spans="1:17" ht="14.4" x14ac:dyDescent="0.3">
      <c r="A689" s="100"/>
      <c r="B689" s="101"/>
      <c r="C689" s="102"/>
      <c r="D689" s="103"/>
      <c r="E689" s="107"/>
      <c r="F689" s="105"/>
      <c r="G689" s="113"/>
      <c r="H689" s="113"/>
      <c r="I689" s="109"/>
      <c r="J689" s="109"/>
      <c r="K689" s="105"/>
      <c r="L689" s="105"/>
      <c r="M689" s="105"/>
      <c r="N689" s="105"/>
      <c r="O689" s="106"/>
      <c r="P689" s="107"/>
      <c r="Q689" s="107"/>
    </row>
    <row r="690" spans="1:17" ht="14.4" x14ac:dyDescent="0.3">
      <c r="A690" s="100"/>
      <c r="B690" s="101"/>
      <c r="C690" s="102"/>
      <c r="D690" s="103"/>
      <c r="E690" s="107"/>
      <c r="F690" s="105"/>
      <c r="G690" s="113"/>
      <c r="H690" s="113"/>
      <c r="I690" s="109"/>
      <c r="J690" s="109"/>
      <c r="K690" s="105"/>
      <c r="L690" s="105"/>
      <c r="M690" s="105"/>
      <c r="N690" s="105"/>
      <c r="O690" s="106"/>
      <c r="P690" s="107"/>
      <c r="Q690" s="107"/>
    </row>
    <row r="691" spans="1:17" ht="14.4" x14ac:dyDescent="0.3">
      <c r="A691" s="100"/>
      <c r="B691" s="101"/>
      <c r="C691" s="102"/>
      <c r="D691" s="103"/>
      <c r="E691" s="107"/>
      <c r="F691" s="105"/>
      <c r="G691" s="113"/>
      <c r="H691" s="113"/>
      <c r="I691" s="109"/>
      <c r="J691" s="109"/>
      <c r="K691" s="105"/>
      <c r="L691" s="105"/>
      <c r="M691" s="105"/>
      <c r="N691" s="105"/>
      <c r="O691" s="106"/>
      <c r="P691" s="107"/>
      <c r="Q691" s="107"/>
    </row>
    <row r="692" spans="1:17" ht="14.4" x14ac:dyDescent="0.3">
      <c r="A692" s="100"/>
      <c r="B692" s="101"/>
      <c r="C692" s="102"/>
      <c r="D692" s="103"/>
      <c r="E692" s="107"/>
      <c r="F692" s="105"/>
      <c r="G692" s="113"/>
      <c r="H692" s="113"/>
      <c r="I692" s="109"/>
      <c r="J692" s="109"/>
      <c r="K692" s="105"/>
      <c r="L692" s="105"/>
      <c r="M692" s="105"/>
      <c r="N692" s="105"/>
      <c r="O692" s="106"/>
      <c r="P692" s="107"/>
      <c r="Q692" s="107"/>
    </row>
    <row r="693" spans="1:17" ht="14.4" x14ac:dyDescent="0.3">
      <c r="A693" s="100"/>
      <c r="B693" s="101"/>
      <c r="C693" s="102"/>
      <c r="D693" s="103"/>
      <c r="E693" s="107"/>
      <c r="F693" s="105"/>
      <c r="G693" s="113"/>
      <c r="H693" s="113"/>
      <c r="I693" s="109"/>
      <c r="J693" s="109"/>
      <c r="K693" s="105"/>
      <c r="L693" s="105"/>
      <c r="M693" s="105"/>
      <c r="N693" s="105"/>
      <c r="O693" s="106"/>
      <c r="P693" s="107"/>
      <c r="Q693" s="107"/>
    </row>
    <row r="694" spans="1:17" ht="14.4" x14ac:dyDescent="0.3">
      <c r="A694" s="100"/>
      <c r="B694" s="101"/>
      <c r="C694" s="102"/>
      <c r="D694" s="103"/>
      <c r="E694" s="107"/>
      <c r="F694" s="105"/>
      <c r="G694" s="113"/>
      <c r="H694" s="113"/>
      <c r="I694" s="109"/>
      <c r="J694" s="109"/>
      <c r="K694" s="105"/>
      <c r="L694" s="105"/>
      <c r="M694" s="105"/>
      <c r="N694" s="105"/>
      <c r="O694" s="106"/>
      <c r="P694" s="107"/>
      <c r="Q694" s="107"/>
    </row>
    <row r="695" spans="1:17" ht="14.4" x14ac:dyDescent="0.3">
      <c r="A695" s="100"/>
      <c r="B695" s="101"/>
      <c r="C695" s="102"/>
      <c r="D695" s="103"/>
      <c r="E695" s="107"/>
      <c r="F695" s="105"/>
      <c r="G695" s="113"/>
      <c r="H695" s="113"/>
      <c r="I695" s="109"/>
      <c r="J695" s="109"/>
      <c r="K695" s="105"/>
      <c r="L695" s="105"/>
      <c r="M695" s="105"/>
      <c r="N695" s="105"/>
      <c r="O695" s="106"/>
      <c r="P695" s="107"/>
      <c r="Q695" s="107"/>
    </row>
    <row r="696" spans="1:17" ht="14.4" x14ac:dyDescent="0.3">
      <c r="A696" s="100"/>
      <c r="B696" s="101"/>
      <c r="C696" s="102"/>
      <c r="D696" s="103"/>
      <c r="E696" s="107"/>
      <c r="F696" s="105"/>
      <c r="G696" s="113"/>
      <c r="H696" s="113"/>
      <c r="I696" s="109"/>
      <c r="J696" s="109"/>
      <c r="K696" s="105"/>
      <c r="L696" s="105"/>
      <c r="M696" s="105"/>
      <c r="N696" s="105"/>
      <c r="O696" s="106"/>
      <c r="P696" s="107"/>
      <c r="Q696" s="107"/>
    </row>
    <row r="697" spans="1:17" ht="14.4" x14ac:dyDescent="0.3">
      <c r="A697" s="100"/>
      <c r="B697" s="101"/>
      <c r="C697" s="102"/>
      <c r="D697" s="103"/>
      <c r="E697" s="107"/>
      <c r="F697" s="105"/>
      <c r="G697" s="113"/>
      <c r="H697" s="113"/>
      <c r="I697" s="109"/>
      <c r="J697" s="109"/>
      <c r="K697" s="105"/>
      <c r="L697" s="105"/>
      <c r="M697" s="105"/>
      <c r="N697" s="105"/>
      <c r="O697" s="106"/>
      <c r="P697" s="107"/>
      <c r="Q697" s="107"/>
    </row>
    <row r="698" spans="1:17" ht="14.4" x14ac:dyDescent="0.3">
      <c r="A698" s="100"/>
      <c r="B698" s="101"/>
      <c r="C698" s="102"/>
      <c r="D698" s="103"/>
      <c r="E698" s="107"/>
      <c r="F698" s="105"/>
      <c r="G698" s="113"/>
      <c r="H698" s="113"/>
      <c r="I698" s="109"/>
      <c r="J698" s="109"/>
      <c r="K698" s="105"/>
      <c r="L698" s="105"/>
      <c r="M698" s="105"/>
      <c r="N698" s="105"/>
      <c r="O698" s="106"/>
      <c r="P698" s="107"/>
      <c r="Q698" s="107"/>
    </row>
    <row r="699" spans="1:17" ht="14.4" x14ac:dyDescent="0.3">
      <c r="A699" s="100"/>
      <c r="B699" s="101"/>
      <c r="C699" s="102"/>
      <c r="D699" s="103"/>
      <c r="E699" s="107"/>
      <c r="F699" s="105"/>
      <c r="G699" s="113"/>
      <c r="H699" s="113"/>
      <c r="I699" s="109"/>
      <c r="J699" s="109"/>
      <c r="K699" s="105"/>
      <c r="L699" s="105"/>
      <c r="M699" s="105"/>
      <c r="N699" s="105"/>
      <c r="O699" s="106"/>
      <c r="P699" s="107"/>
      <c r="Q699" s="107"/>
    </row>
    <row r="700" spans="1:17" ht="14.4" x14ac:dyDescent="0.3">
      <c r="A700" s="100"/>
      <c r="B700" s="101"/>
      <c r="C700" s="102"/>
      <c r="D700" s="103"/>
      <c r="E700" s="107"/>
      <c r="F700" s="105"/>
      <c r="G700" s="113"/>
      <c r="H700" s="113"/>
      <c r="I700" s="109"/>
      <c r="J700" s="109"/>
      <c r="K700" s="105"/>
      <c r="L700" s="105"/>
      <c r="M700" s="105"/>
      <c r="N700" s="105"/>
      <c r="O700" s="106"/>
      <c r="P700" s="107"/>
      <c r="Q700" s="107"/>
    </row>
    <row r="701" spans="1:17" ht="14.4" x14ac:dyDescent="0.3">
      <c r="A701" s="100"/>
      <c r="B701" s="101"/>
      <c r="C701" s="102"/>
      <c r="D701" s="103"/>
      <c r="E701" s="107"/>
      <c r="F701" s="105"/>
      <c r="G701" s="113"/>
      <c r="H701" s="113"/>
      <c r="I701" s="109"/>
      <c r="J701" s="109"/>
      <c r="K701" s="105"/>
      <c r="L701" s="105"/>
      <c r="M701" s="105"/>
      <c r="N701" s="105"/>
      <c r="O701" s="106"/>
      <c r="P701" s="107"/>
      <c r="Q701" s="107"/>
    </row>
    <row r="702" spans="1:17" ht="14.4" x14ac:dyDescent="0.3">
      <c r="A702" s="100"/>
      <c r="B702" s="101"/>
      <c r="C702" s="102"/>
      <c r="D702" s="103"/>
      <c r="E702" s="107"/>
      <c r="F702" s="105"/>
      <c r="G702" s="113"/>
      <c r="H702" s="113"/>
      <c r="I702" s="109"/>
      <c r="J702" s="109"/>
      <c r="K702" s="105"/>
      <c r="L702" s="105"/>
      <c r="M702" s="105"/>
      <c r="N702" s="105"/>
      <c r="O702" s="106"/>
      <c r="P702" s="107"/>
      <c r="Q702" s="107"/>
    </row>
    <row r="703" spans="1:17" ht="14.4" x14ac:dyDescent="0.3">
      <c r="A703" s="100"/>
      <c r="B703" s="101"/>
      <c r="C703" s="102"/>
      <c r="D703" s="103"/>
      <c r="E703" s="107"/>
      <c r="F703" s="105"/>
      <c r="G703" s="113"/>
      <c r="H703" s="113"/>
      <c r="I703" s="109"/>
      <c r="J703" s="109"/>
      <c r="K703" s="105"/>
      <c r="L703" s="105"/>
      <c r="M703" s="105"/>
      <c r="N703" s="105"/>
      <c r="O703" s="106"/>
      <c r="P703" s="107"/>
      <c r="Q703" s="107"/>
    </row>
    <row r="704" spans="1:17" ht="14.4" x14ac:dyDescent="0.3">
      <c r="A704" s="100"/>
      <c r="B704" s="101"/>
      <c r="C704" s="102"/>
      <c r="D704" s="103"/>
      <c r="E704" s="107"/>
      <c r="F704" s="105"/>
      <c r="G704" s="113"/>
      <c r="H704" s="113"/>
      <c r="I704" s="109"/>
      <c r="J704" s="109"/>
      <c r="K704" s="105"/>
      <c r="L704" s="105"/>
      <c r="M704" s="105"/>
      <c r="N704" s="105"/>
      <c r="O704" s="106"/>
      <c r="P704" s="107"/>
      <c r="Q704" s="107"/>
    </row>
    <row r="705" spans="1:17" ht="14.4" x14ac:dyDescent="0.3">
      <c r="A705" s="100"/>
      <c r="B705" s="101"/>
      <c r="C705" s="102"/>
      <c r="D705" s="103"/>
      <c r="E705" s="107"/>
      <c r="F705" s="105"/>
      <c r="G705" s="113"/>
      <c r="H705" s="113"/>
      <c r="I705" s="109"/>
      <c r="J705" s="109"/>
      <c r="K705" s="105"/>
      <c r="L705" s="105"/>
      <c r="M705" s="105"/>
      <c r="N705" s="105"/>
      <c r="O705" s="106"/>
      <c r="P705" s="107"/>
      <c r="Q705" s="107"/>
    </row>
    <row r="706" spans="1:17" ht="14.4" x14ac:dyDescent="0.3">
      <c r="A706" s="100"/>
      <c r="B706" s="101"/>
      <c r="C706" s="102"/>
      <c r="D706" s="103"/>
      <c r="E706" s="107"/>
      <c r="F706" s="105"/>
      <c r="G706" s="113"/>
      <c r="H706" s="113"/>
      <c r="I706" s="109"/>
      <c r="J706" s="109"/>
      <c r="K706" s="105"/>
      <c r="L706" s="105"/>
      <c r="M706" s="105"/>
      <c r="N706" s="105"/>
      <c r="O706" s="106"/>
      <c r="P706" s="107"/>
      <c r="Q706" s="107"/>
    </row>
    <row r="707" spans="1:17" ht="14.4" x14ac:dyDescent="0.3">
      <c r="A707" s="100"/>
      <c r="B707" s="101"/>
      <c r="C707" s="102"/>
      <c r="D707" s="103"/>
      <c r="E707" s="107"/>
      <c r="F707" s="105"/>
      <c r="G707" s="113"/>
      <c r="H707" s="113"/>
      <c r="I707" s="109"/>
      <c r="J707" s="109"/>
      <c r="K707" s="105"/>
      <c r="L707" s="105"/>
      <c r="M707" s="105"/>
      <c r="N707" s="105"/>
      <c r="O707" s="106"/>
      <c r="P707" s="107"/>
      <c r="Q707" s="107"/>
    </row>
    <row r="708" spans="1:17" ht="14.4" x14ac:dyDescent="0.3">
      <c r="A708" s="100"/>
      <c r="B708" s="101"/>
      <c r="C708" s="102"/>
      <c r="D708" s="103"/>
      <c r="E708" s="107"/>
      <c r="F708" s="105"/>
      <c r="G708" s="113"/>
      <c r="H708" s="113"/>
      <c r="I708" s="109"/>
      <c r="J708" s="109"/>
      <c r="K708" s="105"/>
      <c r="L708" s="105"/>
      <c r="M708" s="105"/>
      <c r="N708" s="105"/>
      <c r="O708" s="106"/>
      <c r="P708" s="107"/>
      <c r="Q708" s="107"/>
    </row>
    <row r="709" spans="1:17" ht="14.4" x14ac:dyDescent="0.3">
      <c r="A709" s="100"/>
      <c r="B709" s="101"/>
      <c r="C709" s="102"/>
      <c r="D709" s="103"/>
      <c r="E709" s="107"/>
      <c r="F709" s="105"/>
      <c r="G709" s="113"/>
      <c r="H709" s="113"/>
      <c r="I709" s="109"/>
      <c r="J709" s="109"/>
      <c r="K709" s="105"/>
      <c r="L709" s="105"/>
      <c r="M709" s="105"/>
      <c r="N709" s="105"/>
      <c r="O709" s="106"/>
      <c r="P709" s="107"/>
      <c r="Q709" s="107"/>
    </row>
    <row r="710" spans="1:17" ht="14.4" x14ac:dyDescent="0.3">
      <c r="A710" s="100"/>
      <c r="B710" s="101"/>
      <c r="C710" s="102"/>
      <c r="D710" s="103"/>
      <c r="E710" s="107"/>
      <c r="F710" s="105"/>
      <c r="G710" s="113"/>
      <c r="H710" s="113"/>
      <c r="I710" s="109"/>
      <c r="J710" s="109"/>
      <c r="K710" s="105"/>
      <c r="L710" s="105"/>
      <c r="M710" s="105"/>
      <c r="N710" s="105"/>
      <c r="O710" s="106"/>
      <c r="P710" s="107"/>
      <c r="Q710" s="107"/>
    </row>
    <row r="711" spans="1:17" ht="14.4" x14ac:dyDescent="0.3">
      <c r="A711" s="100"/>
      <c r="B711" s="101"/>
      <c r="C711" s="102"/>
      <c r="D711" s="103"/>
      <c r="E711" s="107"/>
      <c r="F711" s="105"/>
      <c r="G711" s="113"/>
      <c r="H711" s="113"/>
      <c r="I711" s="109"/>
      <c r="J711" s="109"/>
      <c r="K711" s="105"/>
      <c r="L711" s="105"/>
      <c r="M711" s="105"/>
      <c r="N711" s="105"/>
      <c r="O711" s="106"/>
      <c r="P711" s="107"/>
      <c r="Q711" s="107"/>
    </row>
    <row r="712" spans="1:17" ht="14.4" x14ac:dyDescent="0.3">
      <c r="A712" s="100"/>
      <c r="B712" s="101"/>
      <c r="C712" s="102"/>
      <c r="D712" s="103"/>
      <c r="E712" s="107"/>
      <c r="F712" s="105"/>
      <c r="G712" s="113"/>
      <c r="H712" s="113"/>
      <c r="I712" s="109"/>
      <c r="J712" s="109"/>
      <c r="K712" s="105"/>
      <c r="L712" s="105"/>
      <c r="M712" s="105"/>
      <c r="N712" s="105"/>
      <c r="O712" s="106"/>
      <c r="P712" s="107"/>
      <c r="Q712" s="107"/>
    </row>
    <row r="713" spans="1:17" ht="14.4" x14ac:dyDescent="0.3">
      <c r="A713" s="100"/>
      <c r="B713" s="101"/>
      <c r="C713" s="102"/>
      <c r="D713" s="103"/>
      <c r="E713" s="107"/>
      <c r="F713" s="105"/>
      <c r="G713" s="113"/>
      <c r="H713" s="113"/>
      <c r="I713" s="109"/>
      <c r="J713" s="109"/>
      <c r="K713" s="105"/>
      <c r="L713" s="105"/>
      <c r="M713" s="105"/>
      <c r="N713" s="105"/>
      <c r="O713" s="106"/>
      <c r="P713" s="107"/>
      <c r="Q713" s="107"/>
    </row>
    <row r="714" spans="1:17" ht="14.4" x14ac:dyDescent="0.3">
      <c r="A714" s="100"/>
      <c r="B714" s="101"/>
      <c r="C714" s="102"/>
      <c r="D714" s="103"/>
      <c r="E714" s="107"/>
      <c r="F714" s="105"/>
      <c r="G714" s="113"/>
      <c r="H714" s="113"/>
      <c r="I714" s="109"/>
      <c r="J714" s="109"/>
      <c r="K714" s="105"/>
      <c r="L714" s="105"/>
      <c r="M714" s="105"/>
      <c r="N714" s="105"/>
      <c r="O714" s="106"/>
      <c r="P714" s="107"/>
      <c r="Q714" s="107"/>
    </row>
    <row r="715" spans="1:17" ht="14.4" x14ac:dyDescent="0.3">
      <c r="A715" s="100"/>
      <c r="B715" s="101"/>
      <c r="C715" s="102"/>
      <c r="D715" s="103"/>
      <c r="E715" s="107"/>
      <c r="F715" s="105"/>
      <c r="G715" s="113"/>
      <c r="H715" s="113"/>
      <c r="I715" s="109"/>
      <c r="J715" s="109"/>
      <c r="K715" s="105"/>
      <c r="L715" s="105"/>
      <c r="M715" s="105"/>
      <c r="N715" s="105"/>
      <c r="O715" s="106"/>
      <c r="P715" s="107"/>
      <c r="Q715" s="107"/>
    </row>
    <row r="716" spans="1:17" ht="14.4" x14ac:dyDescent="0.3">
      <c r="A716" s="100"/>
      <c r="B716" s="101"/>
      <c r="C716" s="102"/>
      <c r="D716" s="103"/>
      <c r="E716" s="107"/>
      <c r="F716" s="105"/>
      <c r="G716" s="113"/>
      <c r="H716" s="113"/>
      <c r="I716" s="109"/>
      <c r="J716" s="109"/>
      <c r="K716" s="105"/>
      <c r="L716" s="105"/>
      <c r="M716" s="105"/>
      <c r="N716" s="105"/>
      <c r="O716" s="106"/>
      <c r="P716" s="107"/>
      <c r="Q716" s="107"/>
    </row>
    <row r="717" spans="1:17" ht="14.4" x14ac:dyDescent="0.3">
      <c r="A717" s="100"/>
      <c r="B717" s="101"/>
      <c r="C717" s="102"/>
      <c r="D717" s="103"/>
      <c r="E717" s="107"/>
      <c r="F717" s="105"/>
      <c r="G717" s="113"/>
      <c r="H717" s="113"/>
      <c r="I717" s="109"/>
      <c r="J717" s="109"/>
      <c r="K717" s="105"/>
      <c r="L717" s="105"/>
      <c r="M717" s="105"/>
      <c r="N717" s="105"/>
      <c r="O717" s="106"/>
      <c r="P717" s="107"/>
      <c r="Q717" s="107"/>
    </row>
    <row r="718" spans="1:17" ht="14.4" x14ac:dyDescent="0.3">
      <c r="A718" s="100"/>
      <c r="B718" s="101"/>
      <c r="C718" s="102"/>
      <c r="D718" s="103"/>
      <c r="E718" s="107"/>
      <c r="F718" s="105"/>
      <c r="G718" s="113"/>
      <c r="H718" s="113"/>
      <c r="I718" s="109"/>
      <c r="J718" s="109"/>
      <c r="K718" s="105"/>
      <c r="L718" s="105"/>
      <c r="M718" s="105"/>
      <c r="N718" s="105"/>
      <c r="O718" s="106"/>
      <c r="P718" s="107"/>
      <c r="Q718" s="107"/>
    </row>
    <row r="719" spans="1:17" ht="14.4" x14ac:dyDescent="0.3">
      <c r="A719" s="100"/>
      <c r="B719" s="101"/>
      <c r="C719" s="102"/>
      <c r="D719" s="103"/>
      <c r="E719" s="107"/>
      <c r="F719" s="105"/>
      <c r="G719" s="113"/>
      <c r="H719" s="113"/>
      <c r="I719" s="109"/>
      <c r="J719" s="109"/>
      <c r="K719" s="105"/>
      <c r="L719" s="105"/>
      <c r="M719" s="105"/>
      <c r="N719" s="105"/>
      <c r="O719" s="106"/>
      <c r="P719" s="107"/>
      <c r="Q719" s="107"/>
    </row>
    <row r="720" spans="1:17" ht="14.4" x14ac:dyDescent="0.3">
      <c r="A720" s="100"/>
      <c r="B720" s="101"/>
      <c r="C720" s="102"/>
      <c r="D720" s="103"/>
      <c r="E720" s="107"/>
      <c r="F720" s="105"/>
      <c r="G720" s="113"/>
      <c r="H720" s="113"/>
      <c r="I720" s="109"/>
      <c r="J720" s="109"/>
      <c r="K720" s="105"/>
      <c r="L720" s="105"/>
      <c r="M720" s="105"/>
      <c r="N720" s="105"/>
      <c r="O720" s="106"/>
      <c r="P720" s="107"/>
      <c r="Q720" s="107"/>
    </row>
    <row r="721" spans="1:17" ht="14.4" x14ac:dyDescent="0.3">
      <c r="A721" s="100"/>
      <c r="B721" s="101"/>
      <c r="C721" s="102"/>
      <c r="D721" s="103"/>
      <c r="E721" s="107"/>
      <c r="F721" s="105"/>
      <c r="G721" s="113"/>
      <c r="H721" s="113"/>
      <c r="I721" s="109"/>
      <c r="J721" s="109"/>
      <c r="K721" s="105"/>
      <c r="L721" s="105"/>
      <c r="M721" s="105"/>
      <c r="N721" s="105"/>
      <c r="O721" s="106"/>
      <c r="P721" s="107"/>
      <c r="Q721" s="107"/>
    </row>
    <row r="722" spans="1:17" ht="14.4" x14ac:dyDescent="0.3">
      <c r="A722" s="100"/>
      <c r="B722" s="101"/>
      <c r="C722" s="102"/>
      <c r="D722" s="103"/>
      <c r="E722" s="107"/>
      <c r="F722" s="105"/>
      <c r="G722" s="113"/>
      <c r="H722" s="113"/>
      <c r="I722" s="109"/>
      <c r="J722" s="109"/>
      <c r="K722" s="105"/>
      <c r="L722" s="105"/>
      <c r="M722" s="105"/>
      <c r="N722" s="105"/>
      <c r="O722" s="106"/>
      <c r="P722" s="107"/>
      <c r="Q722" s="107"/>
    </row>
    <row r="723" spans="1:17" ht="14.4" x14ac:dyDescent="0.3">
      <c r="A723" s="100"/>
      <c r="B723" s="101"/>
      <c r="C723" s="102"/>
      <c r="D723" s="103"/>
      <c r="E723" s="107"/>
      <c r="F723" s="105"/>
      <c r="G723" s="113"/>
      <c r="H723" s="113"/>
      <c r="I723" s="109"/>
      <c r="J723" s="109"/>
      <c r="K723" s="105"/>
      <c r="L723" s="105"/>
      <c r="M723" s="105"/>
      <c r="N723" s="105"/>
      <c r="O723" s="106"/>
      <c r="P723" s="107"/>
      <c r="Q723" s="107"/>
    </row>
    <row r="724" spans="1:17" ht="14.4" x14ac:dyDescent="0.3">
      <c r="A724" s="100"/>
      <c r="B724" s="101"/>
      <c r="C724" s="102"/>
      <c r="D724" s="103"/>
      <c r="E724" s="107"/>
      <c r="F724" s="105"/>
      <c r="G724" s="113"/>
      <c r="H724" s="113"/>
      <c r="I724" s="109"/>
      <c r="J724" s="109"/>
      <c r="K724" s="105"/>
      <c r="L724" s="105"/>
      <c r="M724" s="105"/>
      <c r="N724" s="105"/>
      <c r="O724" s="106"/>
      <c r="P724" s="107"/>
      <c r="Q724" s="107"/>
    </row>
    <row r="725" spans="1:17" ht="14.4" x14ac:dyDescent="0.3">
      <c r="A725" s="100"/>
      <c r="B725" s="101"/>
      <c r="C725" s="102"/>
      <c r="D725" s="103"/>
      <c r="E725" s="107"/>
      <c r="F725" s="105"/>
      <c r="G725" s="113"/>
      <c r="H725" s="113"/>
      <c r="I725" s="109"/>
      <c r="J725" s="109"/>
      <c r="K725" s="105"/>
      <c r="L725" s="105"/>
      <c r="M725" s="105"/>
      <c r="N725" s="105"/>
      <c r="O725" s="106"/>
      <c r="P725" s="107"/>
      <c r="Q725" s="107"/>
    </row>
    <row r="726" spans="1:17" ht="14.4" x14ac:dyDescent="0.3">
      <c r="A726" s="100"/>
      <c r="B726" s="101"/>
      <c r="C726" s="102"/>
      <c r="D726" s="103"/>
      <c r="E726" s="107"/>
      <c r="F726" s="105"/>
      <c r="G726" s="113"/>
      <c r="H726" s="113"/>
      <c r="I726" s="109"/>
      <c r="J726" s="109"/>
      <c r="K726" s="105"/>
      <c r="L726" s="105"/>
      <c r="M726" s="105"/>
      <c r="N726" s="105"/>
      <c r="O726" s="106"/>
      <c r="P726" s="107"/>
      <c r="Q726" s="107"/>
    </row>
    <row r="727" spans="1:17" ht="14.4" x14ac:dyDescent="0.3">
      <c r="A727" s="100"/>
      <c r="B727" s="101"/>
      <c r="C727" s="102"/>
      <c r="D727" s="103"/>
      <c r="E727" s="107"/>
      <c r="F727" s="105"/>
      <c r="G727" s="113"/>
      <c r="H727" s="113"/>
      <c r="I727" s="109"/>
      <c r="J727" s="109"/>
      <c r="K727" s="105"/>
      <c r="L727" s="105"/>
      <c r="M727" s="105"/>
      <c r="N727" s="105"/>
      <c r="O727" s="106"/>
      <c r="P727" s="107"/>
      <c r="Q727" s="107"/>
    </row>
    <row r="728" spans="1:17" ht="14.4" x14ac:dyDescent="0.3">
      <c r="A728" s="100"/>
      <c r="B728" s="101"/>
      <c r="C728" s="102"/>
      <c r="D728" s="103"/>
      <c r="E728" s="107"/>
      <c r="F728" s="105"/>
      <c r="G728" s="113"/>
      <c r="H728" s="113"/>
      <c r="I728" s="109"/>
      <c r="J728" s="109"/>
      <c r="K728" s="105"/>
      <c r="L728" s="105"/>
      <c r="M728" s="105"/>
      <c r="N728" s="105"/>
      <c r="O728" s="106"/>
      <c r="P728" s="107"/>
      <c r="Q728" s="107"/>
    </row>
    <row r="729" spans="1:17" ht="14.4" x14ac:dyDescent="0.3">
      <c r="A729" s="100"/>
      <c r="B729" s="101"/>
      <c r="C729" s="102"/>
      <c r="D729" s="103"/>
      <c r="E729" s="107"/>
      <c r="F729" s="105"/>
      <c r="G729" s="113"/>
      <c r="H729" s="113"/>
      <c r="I729" s="109"/>
      <c r="J729" s="109"/>
      <c r="K729" s="105"/>
      <c r="L729" s="105"/>
      <c r="M729" s="105"/>
      <c r="N729" s="105"/>
      <c r="O729" s="106"/>
      <c r="P729" s="107"/>
      <c r="Q729" s="107"/>
    </row>
    <row r="730" spans="1:17" ht="14.4" x14ac:dyDescent="0.3">
      <c r="A730" s="100"/>
      <c r="B730" s="101"/>
      <c r="C730" s="102"/>
      <c r="D730" s="103"/>
      <c r="E730" s="107"/>
      <c r="F730" s="105"/>
      <c r="G730" s="113"/>
      <c r="H730" s="113"/>
      <c r="I730" s="109"/>
      <c r="J730" s="109"/>
      <c r="K730" s="105"/>
      <c r="L730" s="105"/>
      <c r="M730" s="105"/>
      <c r="N730" s="105"/>
      <c r="O730" s="106"/>
      <c r="P730" s="107"/>
      <c r="Q730" s="107"/>
    </row>
    <row r="731" spans="1:17" ht="14.4" x14ac:dyDescent="0.3">
      <c r="A731" s="100"/>
      <c r="B731" s="101"/>
      <c r="C731" s="102"/>
      <c r="D731" s="103"/>
      <c r="E731" s="107"/>
      <c r="F731" s="105"/>
      <c r="G731" s="113"/>
      <c r="H731" s="113"/>
      <c r="I731" s="109"/>
      <c r="J731" s="109"/>
      <c r="K731" s="105"/>
      <c r="L731" s="105"/>
      <c r="M731" s="105"/>
      <c r="N731" s="105"/>
      <c r="O731" s="106"/>
      <c r="P731" s="107"/>
      <c r="Q731" s="107"/>
    </row>
    <row r="732" spans="1:17" ht="14.4" x14ac:dyDescent="0.3">
      <c r="A732" s="100"/>
      <c r="B732" s="101"/>
      <c r="C732" s="102"/>
      <c r="D732" s="103"/>
      <c r="E732" s="107"/>
      <c r="F732" s="105"/>
      <c r="G732" s="113"/>
      <c r="H732" s="113"/>
      <c r="I732" s="109"/>
      <c r="J732" s="109"/>
      <c r="K732" s="105"/>
      <c r="L732" s="105"/>
      <c r="M732" s="105"/>
      <c r="N732" s="105"/>
      <c r="O732" s="106"/>
      <c r="P732" s="107"/>
      <c r="Q732" s="107"/>
    </row>
    <row r="733" spans="1:17" ht="14.4" x14ac:dyDescent="0.3">
      <c r="A733" s="100"/>
      <c r="B733" s="101"/>
      <c r="C733" s="102"/>
      <c r="D733" s="103"/>
      <c r="E733" s="107"/>
      <c r="F733" s="105"/>
      <c r="G733" s="113"/>
      <c r="H733" s="113"/>
      <c r="I733" s="109"/>
      <c r="J733" s="109"/>
      <c r="K733" s="105"/>
      <c r="L733" s="105"/>
      <c r="M733" s="105"/>
      <c r="N733" s="105"/>
      <c r="O733" s="106"/>
      <c r="P733" s="107"/>
      <c r="Q733" s="107"/>
    </row>
    <row r="734" spans="1:17" ht="14.4" x14ac:dyDescent="0.3">
      <c r="A734" s="100"/>
      <c r="B734" s="101"/>
      <c r="C734" s="102"/>
      <c r="D734" s="103"/>
      <c r="E734" s="107"/>
      <c r="F734" s="105"/>
      <c r="G734" s="113"/>
      <c r="H734" s="113"/>
      <c r="I734" s="109"/>
      <c r="J734" s="109"/>
      <c r="K734" s="105"/>
      <c r="L734" s="105"/>
      <c r="M734" s="105"/>
      <c r="N734" s="105"/>
      <c r="O734" s="106"/>
      <c r="P734" s="107"/>
      <c r="Q734" s="107"/>
    </row>
    <row r="735" spans="1:17" ht="14.4" x14ac:dyDescent="0.3">
      <c r="A735" s="100"/>
      <c r="B735" s="101"/>
      <c r="C735" s="102"/>
      <c r="D735" s="103"/>
      <c r="E735" s="107"/>
      <c r="F735" s="105"/>
      <c r="G735" s="113"/>
      <c r="H735" s="113"/>
      <c r="I735" s="109"/>
      <c r="J735" s="109"/>
      <c r="K735" s="105"/>
      <c r="L735" s="105"/>
      <c r="M735" s="105"/>
      <c r="N735" s="105"/>
      <c r="O735" s="106"/>
      <c r="P735" s="107"/>
      <c r="Q735" s="107"/>
    </row>
    <row r="736" spans="1:17" ht="14.4" x14ac:dyDescent="0.3">
      <c r="A736" s="100"/>
      <c r="B736" s="101"/>
      <c r="C736" s="102"/>
      <c r="D736" s="103"/>
      <c r="E736" s="107"/>
      <c r="F736" s="105"/>
      <c r="G736" s="113"/>
      <c r="H736" s="113"/>
      <c r="I736" s="109"/>
      <c r="J736" s="109"/>
      <c r="K736" s="105"/>
      <c r="L736" s="105"/>
      <c r="M736" s="105"/>
      <c r="N736" s="105"/>
      <c r="O736" s="106"/>
      <c r="P736" s="107"/>
      <c r="Q736" s="107"/>
    </row>
    <row r="737" spans="1:17" ht="14.4" x14ac:dyDescent="0.3">
      <c r="A737" s="100"/>
      <c r="B737" s="101"/>
      <c r="C737" s="102"/>
      <c r="D737" s="103"/>
      <c r="E737" s="107"/>
      <c r="F737" s="105"/>
      <c r="G737" s="113"/>
      <c r="H737" s="113"/>
      <c r="I737" s="109"/>
      <c r="J737" s="109"/>
      <c r="K737" s="105"/>
      <c r="L737" s="105"/>
      <c r="M737" s="105"/>
      <c r="N737" s="105"/>
      <c r="O737" s="106"/>
      <c r="P737" s="107"/>
      <c r="Q737" s="107"/>
    </row>
    <row r="738" spans="1:17" ht="14.4" x14ac:dyDescent="0.3">
      <c r="A738" s="100"/>
      <c r="B738" s="101"/>
      <c r="C738" s="102"/>
      <c r="D738" s="103"/>
      <c r="E738" s="107"/>
      <c r="F738" s="105"/>
      <c r="G738" s="113"/>
      <c r="H738" s="113"/>
      <c r="I738" s="109"/>
      <c r="J738" s="109"/>
      <c r="K738" s="105"/>
      <c r="L738" s="105"/>
      <c r="M738" s="105"/>
      <c r="N738" s="105"/>
      <c r="O738" s="106"/>
      <c r="P738" s="107"/>
      <c r="Q738" s="107"/>
    </row>
    <row r="739" spans="1:17" ht="14.4" x14ac:dyDescent="0.3">
      <c r="A739" s="100"/>
      <c r="B739" s="101"/>
      <c r="C739" s="102"/>
      <c r="D739" s="103"/>
      <c r="E739" s="107"/>
      <c r="F739" s="105"/>
      <c r="G739" s="113"/>
      <c r="H739" s="113"/>
      <c r="I739" s="109"/>
      <c r="J739" s="109"/>
      <c r="K739" s="105"/>
      <c r="L739" s="105"/>
      <c r="M739" s="105"/>
      <c r="N739" s="105"/>
      <c r="O739" s="106"/>
      <c r="P739" s="107"/>
      <c r="Q739" s="107"/>
    </row>
    <row r="740" spans="1:17" ht="14.4" x14ac:dyDescent="0.3">
      <c r="A740" s="100"/>
      <c r="B740" s="101"/>
      <c r="C740" s="102"/>
      <c r="D740" s="103"/>
      <c r="E740" s="107"/>
      <c r="F740" s="105"/>
      <c r="G740" s="113"/>
      <c r="H740" s="113"/>
      <c r="I740" s="109"/>
      <c r="J740" s="109"/>
      <c r="K740" s="105"/>
      <c r="L740" s="105"/>
      <c r="M740" s="105"/>
      <c r="N740" s="105"/>
      <c r="O740" s="106"/>
      <c r="P740" s="107"/>
      <c r="Q740" s="107"/>
    </row>
    <row r="741" spans="1:17" ht="14.4" x14ac:dyDescent="0.3">
      <c r="A741" s="100"/>
      <c r="B741" s="101"/>
      <c r="C741" s="102"/>
      <c r="D741" s="103"/>
      <c r="E741" s="107"/>
      <c r="F741" s="105"/>
      <c r="G741" s="113"/>
      <c r="H741" s="113"/>
      <c r="I741" s="109"/>
      <c r="J741" s="109"/>
      <c r="K741" s="105"/>
      <c r="L741" s="105"/>
      <c r="M741" s="105"/>
      <c r="N741" s="105"/>
      <c r="O741" s="106"/>
      <c r="P741" s="107"/>
      <c r="Q741" s="107"/>
    </row>
    <row r="742" spans="1:17" ht="14.4" x14ac:dyDescent="0.3">
      <c r="A742" s="100"/>
      <c r="B742" s="101"/>
      <c r="C742" s="102"/>
      <c r="D742" s="103"/>
      <c r="E742" s="107"/>
      <c r="F742" s="105"/>
      <c r="G742" s="113"/>
      <c r="H742" s="113"/>
      <c r="I742" s="109"/>
      <c r="J742" s="109"/>
      <c r="K742" s="105"/>
      <c r="L742" s="105"/>
      <c r="M742" s="105"/>
      <c r="N742" s="105"/>
      <c r="O742" s="106"/>
      <c r="P742" s="107"/>
      <c r="Q742" s="107"/>
    </row>
    <row r="743" spans="1:17" ht="14.4" x14ac:dyDescent="0.3">
      <c r="A743" s="100"/>
      <c r="B743" s="101"/>
      <c r="C743" s="102"/>
      <c r="D743" s="103"/>
      <c r="E743" s="107"/>
      <c r="F743" s="105"/>
      <c r="G743" s="113"/>
      <c r="H743" s="113"/>
      <c r="I743" s="109"/>
      <c r="J743" s="109"/>
      <c r="K743" s="105"/>
      <c r="L743" s="105"/>
      <c r="M743" s="105"/>
      <c r="N743" s="105"/>
      <c r="O743" s="106"/>
      <c r="P743" s="107"/>
      <c r="Q743" s="107"/>
    </row>
    <row r="744" spans="1:17" ht="14.4" x14ac:dyDescent="0.3">
      <c r="A744" s="100"/>
      <c r="B744" s="101"/>
      <c r="C744" s="102"/>
      <c r="D744" s="103"/>
      <c r="E744" s="107"/>
      <c r="F744" s="105"/>
      <c r="G744" s="113"/>
      <c r="H744" s="113"/>
      <c r="I744" s="109"/>
      <c r="J744" s="109"/>
      <c r="K744" s="105"/>
      <c r="L744" s="105"/>
      <c r="M744" s="105"/>
      <c r="N744" s="105"/>
      <c r="O744" s="106"/>
      <c r="P744" s="107"/>
      <c r="Q744" s="107"/>
    </row>
    <row r="745" spans="1:17" ht="14.4" x14ac:dyDescent="0.3">
      <c r="A745" s="100"/>
      <c r="B745" s="101"/>
      <c r="C745" s="102"/>
      <c r="D745" s="103"/>
      <c r="E745" s="107"/>
      <c r="F745" s="105"/>
      <c r="G745" s="113"/>
      <c r="H745" s="113"/>
      <c r="I745" s="109"/>
      <c r="J745" s="109"/>
      <c r="K745" s="105"/>
      <c r="L745" s="105"/>
      <c r="M745" s="105"/>
      <c r="N745" s="105"/>
      <c r="O745" s="106"/>
      <c r="P745" s="107"/>
      <c r="Q745" s="107"/>
    </row>
    <row r="746" spans="1:17" ht="14.4" x14ac:dyDescent="0.3">
      <c r="A746" s="100"/>
      <c r="B746" s="101"/>
      <c r="C746" s="102"/>
      <c r="D746" s="103"/>
      <c r="E746" s="107"/>
      <c r="F746" s="105"/>
      <c r="G746" s="113"/>
      <c r="H746" s="113"/>
      <c r="I746" s="109"/>
      <c r="J746" s="109"/>
      <c r="K746" s="105"/>
      <c r="L746" s="105"/>
      <c r="M746" s="105"/>
      <c r="N746" s="105"/>
      <c r="O746" s="106"/>
      <c r="P746" s="107"/>
      <c r="Q746" s="107"/>
    </row>
    <row r="747" spans="1:17" ht="14.4" x14ac:dyDescent="0.3">
      <c r="A747" s="100"/>
      <c r="B747" s="101"/>
      <c r="C747" s="102"/>
      <c r="D747" s="103"/>
      <c r="E747" s="107"/>
      <c r="F747" s="105"/>
      <c r="G747" s="113"/>
      <c r="H747" s="113"/>
      <c r="I747" s="109"/>
      <c r="J747" s="109"/>
      <c r="K747" s="105"/>
      <c r="L747" s="105"/>
      <c r="M747" s="105"/>
      <c r="N747" s="105"/>
      <c r="O747" s="106"/>
      <c r="P747" s="107"/>
      <c r="Q747" s="107"/>
    </row>
    <row r="748" spans="1:17" ht="14.4" x14ac:dyDescent="0.3">
      <c r="A748" s="100"/>
      <c r="B748" s="101"/>
      <c r="C748" s="102"/>
      <c r="D748" s="103"/>
      <c r="E748" s="107"/>
      <c r="F748" s="105"/>
      <c r="G748" s="113"/>
      <c r="H748" s="113"/>
      <c r="I748" s="109"/>
      <c r="J748" s="109"/>
      <c r="K748" s="105"/>
      <c r="L748" s="105"/>
      <c r="M748" s="105"/>
      <c r="N748" s="105"/>
      <c r="O748" s="106"/>
      <c r="P748" s="107"/>
      <c r="Q748" s="107"/>
    </row>
    <row r="749" spans="1:17" ht="14.4" x14ac:dyDescent="0.3">
      <c r="A749" s="100"/>
      <c r="B749" s="101"/>
      <c r="C749" s="102"/>
      <c r="D749" s="103"/>
      <c r="E749" s="107"/>
      <c r="F749" s="105"/>
      <c r="G749" s="113"/>
      <c r="H749" s="113"/>
      <c r="I749" s="109"/>
      <c r="J749" s="109"/>
      <c r="K749" s="105"/>
      <c r="L749" s="105"/>
      <c r="M749" s="105"/>
      <c r="N749" s="105"/>
      <c r="O749" s="106"/>
      <c r="P749" s="107"/>
      <c r="Q749" s="107"/>
    </row>
    <row r="750" spans="1:17" ht="14.4" x14ac:dyDescent="0.3">
      <c r="A750" s="100"/>
      <c r="B750" s="101"/>
      <c r="C750" s="102"/>
      <c r="D750" s="103"/>
      <c r="E750" s="107"/>
      <c r="F750" s="105"/>
      <c r="G750" s="113"/>
      <c r="H750" s="113"/>
      <c r="I750" s="109"/>
      <c r="J750" s="109"/>
      <c r="K750" s="105"/>
      <c r="L750" s="105"/>
      <c r="M750" s="105"/>
      <c r="N750" s="105"/>
      <c r="O750" s="106"/>
      <c r="P750" s="107"/>
      <c r="Q750" s="107"/>
    </row>
    <row r="751" spans="1:17" ht="14.4" x14ac:dyDescent="0.3">
      <c r="A751" s="100"/>
      <c r="B751" s="101"/>
      <c r="C751" s="102"/>
      <c r="D751" s="103"/>
      <c r="E751" s="107"/>
      <c r="F751" s="105"/>
      <c r="G751" s="113"/>
      <c r="H751" s="113"/>
      <c r="I751" s="109"/>
      <c r="J751" s="109"/>
      <c r="K751" s="105"/>
      <c r="L751" s="105"/>
      <c r="M751" s="105"/>
      <c r="N751" s="105"/>
      <c r="O751" s="106"/>
      <c r="P751" s="107"/>
      <c r="Q751" s="107"/>
    </row>
    <row r="752" spans="1:17" ht="14.4" x14ac:dyDescent="0.3">
      <c r="A752" s="100"/>
      <c r="B752" s="101"/>
      <c r="C752" s="102"/>
      <c r="D752" s="103"/>
      <c r="E752" s="107"/>
      <c r="F752" s="105"/>
      <c r="G752" s="113"/>
      <c r="H752" s="113"/>
      <c r="I752" s="109"/>
      <c r="J752" s="109"/>
      <c r="K752" s="105"/>
      <c r="L752" s="105"/>
      <c r="M752" s="105"/>
      <c r="N752" s="105"/>
      <c r="O752" s="106"/>
      <c r="P752" s="107"/>
      <c r="Q752" s="107"/>
    </row>
    <row r="753" spans="1:17" ht="14.4" x14ac:dyDescent="0.3">
      <c r="A753" s="100"/>
      <c r="B753" s="101"/>
      <c r="C753" s="102"/>
      <c r="D753" s="103"/>
      <c r="E753" s="107"/>
      <c r="F753" s="105"/>
      <c r="G753" s="113"/>
      <c r="H753" s="113"/>
      <c r="I753" s="109"/>
      <c r="J753" s="109"/>
      <c r="K753" s="105"/>
      <c r="L753" s="105"/>
      <c r="M753" s="105"/>
      <c r="N753" s="105"/>
      <c r="O753" s="106"/>
      <c r="P753" s="107"/>
      <c r="Q753" s="107"/>
    </row>
    <row r="754" spans="1:17" ht="14.4" x14ac:dyDescent="0.3">
      <c r="A754" s="100"/>
      <c r="B754" s="101"/>
      <c r="C754" s="102"/>
      <c r="D754" s="103"/>
      <c r="E754" s="107"/>
      <c r="F754" s="105"/>
      <c r="G754" s="113"/>
      <c r="H754" s="113"/>
      <c r="I754" s="109"/>
      <c r="J754" s="109"/>
      <c r="K754" s="105"/>
      <c r="L754" s="105"/>
      <c r="M754" s="105"/>
      <c r="N754" s="105"/>
      <c r="O754" s="106"/>
      <c r="P754" s="107"/>
      <c r="Q754" s="107"/>
    </row>
    <row r="755" spans="1:17" ht="14.4" x14ac:dyDescent="0.3">
      <c r="A755" s="100"/>
      <c r="B755" s="101"/>
      <c r="C755" s="102"/>
      <c r="D755" s="103"/>
      <c r="E755" s="107"/>
      <c r="F755" s="105"/>
      <c r="G755" s="113"/>
      <c r="H755" s="113"/>
      <c r="I755" s="109"/>
      <c r="J755" s="109"/>
      <c r="K755" s="105"/>
      <c r="L755" s="105"/>
      <c r="M755" s="105"/>
      <c r="N755" s="105"/>
      <c r="O755" s="106"/>
      <c r="P755" s="107"/>
      <c r="Q755" s="107"/>
    </row>
    <row r="756" spans="1:17" ht="14.4" x14ac:dyDescent="0.3">
      <c r="A756" s="100"/>
      <c r="B756" s="101"/>
      <c r="C756" s="102"/>
      <c r="D756" s="103"/>
      <c r="E756" s="107"/>
      <c r="F756" s="105"/>
      <c r="G756" s="113"/>
      <c r="H756" s="113"/>
      <c r="I756" s="109"/>
      <c r="J756" s="109"/>
      <c r="K756" s="105"/>
      <c r="L756" s="105"/>
      <c r="M756" s="105"/>
      <c r="N756" s="105"/>
      <c r="O756" s="106"/>
      <c r="P756" s="107"/>
      <c r="Q756" s="107"/>
    </row>
    <row r="757" spans="1:17" ht="14.4" x14ac:dyDescent="0.3">
      <c r="A757" s="100"/>
      <c r="B757" s="101"/>
      <c r="C757" s="102"/>
      <c r="D757" s="103"/>
      <c r="E757" s="107"/>
      <c r="F757" s="105"/>
      <c r="G757" s="113"/>
      <c r="H757" s="113"/>
      <c r="I757" s="109"/>
      <c r="J757" s="109"/>
      <c r="K757" s="105"/>
      <c r="L757" s="105"/>
      <c r="M757" s="105"/>
      <c r="N757" s="105"/>
      <c r="O757" s="106"/>
      <c r="P757" s="107"/>
      <c r="Q757" s="107"/>
    </row>
    <row r="758" spans="1:17" ht="14.4" x14ac:dyDescent="0.3">
      <c r="A758" s="100"/>
      <c r="B758" s="101"/>
      <c r="C758" s="102"/>
      <c r="D758" s="103"/>
      <c r="E758" s="107"/>
      <c r="F758" s="105"/>
      <c r="G758" s="113"/>
      <c r="H758" s="113"/>
      <c r="I758" s="109"/>
      <c r="J758" s="109"/>
      <c r="K758" s="105"/>
      <c r="L758" s="105"/>
      <c r="M758" s="105"/>
      <c r="N758" s="105"/>
      <c r="O758" s="106"/>
      <c r="P758" s="107"/>
      <c r="Q758" s="107"/>
    </row>
    <row r="759" spans="1:17" ht="14.4" x14ac:dyDescent="0.3">
      <c r="A759" s="100"/>
      <c r="B759" s="101"/>
      <c r="C759" s="102"/>
      <c r="D759" s="103"/>
      <c r="E759" s="107"/>
      <c r="F759" s="105"/>
      <c r="G759" s="113"/>
      <c r="H759" s="113"/>
      <c r="I759" s="109"/>
      <c r="J759" s="109"/>
      <c r="K759" s="105"/>
      <c r="L759" s="105"/>
      <c r="M759" s="105"/>
      <c r="N759" s="105"/>
      <c r="O759" s="106"/>
      <c r="P759" s="107"/>
      <c r="Q759" s="107"/>
    </row>
    <row r="760" spans="1:17" ht="14.4" x14ac:dyDescent="0.3">
      <c r="A760" s="100"/>
      <c r="B760" s="101"/>
      <c r="C760" s="102"/>
      <c r="D760" s="103"/>
      <c r="E760" s="107"/>
      <c r="F760" s="105"/>
      <c r="G760" s="113"/>
      <c r="H760" s="113"/>
      <c r="I760" s="109"/>
      <c r="J760" s="109"/>
      <c r="K760" s="105"/>
      <c r="L760" s="105"/>
      <c r="M760" s="105"/>
      <c r="N760" s="105"/>
      <c r="O760" s="106"/>
      <c r="P760" s="107"/>
      <c r="Q760" s="107"/>
    </row>
    <row r="761" spans="1:17" ht="14.4" x14ac:dyDescent="0.3">
      <c r="A761" s="100"/>
      <c r="B761" s="101"/>
      <c r="C761" s="102"/>
      <c r="D761" s="103"/>
      <c r="E761" s="107"/>
      <c r="F761" s="105"/>
      <c r="G761" s="113"/>
      <c r="H761" s="113"/>
      <c r="I761" s="109"/>
      <c r="J761" s="109"/>
      <c r="K761" s="105"/>
      <c r="L761" s="105"/>
      <c r="M761" s="105"/>
      <c r="N761" s="105"/>
      <c r="O761" s="106"/>
      <c r="P761" s="107"/>
      <c r="Q761" s="107"/>
    </row>
    <row r="762" spans="1:17" ht="14.4" x14ac:dyDescent="0.3">
      <c r="A762" s="100"/>
      <c r="B762" s="101"/>
      <c r="C762" s="102"/>
      <c r="D762" s="103"/>
      <c r="E762" s="107"/>
      <c r="F762" s="105"/>
      <c r="G762" s="113"/>
      <c r="H762" s="113"/>
      <c r="I762" s="109"/>
      <c r="J762" s="109"/>
      <c r="K762" s="105"/>
      <c r="L762" s="105"/>
      <c r="M762" s="105"/>
      <c r="N762" s="105"/>
      <c r="O762" s="106"/>
      <c r="P762" s="107"/>
      <c r="Q762" s="107"/>
    </row>
    <row r="763" spans="1:17" ht="14.4" x14ac:dyDescent="0.3">
      <c r="A763" s="100"/>
      <c r="B763" s="101"/>
      <c r="C763" s="102"/>
      <c r="D763" s="103"/>
      <c r="E763" s="107"/>
      <c r="F763" s="105"/>
      <c r="G763" s="113"/>
      <c r="H763" s="113"/>
      <c r="I763" s="109"/>
      <c r="J763" s="109"/>
      <c r="K763" s="105"/>
      <c r="L763" s="105"/>
      <c r="M763" s="105"/>
      <c r="N763" s="105"/>
      <c r="O763" s="106"/>
      <c r="P763" s="107"/>
      <c r="Q763" s="107"/>
    </row>
    <row r="764" spans="1:17" ht="14.4" x14ac:dyDescent="0.3">
      <c r="A764" s="100"/>
      <c r="B764" s="101"/>
      <c r="C764" s="102"/>
      <c r="D764" s="103"/>
      <c r="E764" s="107"/>
      <c r="F764" s="105"/>
      <c r="G764" s="113"/>
      <c r="H764" s="113"/>
      <c r="I764" s="109"/>
      <c r="J764" s="109"/>
      <c r="K764" s="105"/>
      <c r="L764" s="105"/>
      <c r="M764" s="105"/>
      <c r="N764" s="105"/>
      <c r="O764" s="106"/>
      <c r="P764" s="107"/>
      <c r="Q764" s="107"/>
    </row>
    <row r="765" spans="1:17" ht="14.4" x14ac:dyDescent="0.3">
      <c r="A765" s="100"/>
      <c r="B765" s="101"/>
      <c r="C765" s="102"/>
      <c r="D765" s="103"/>
      <c r="E765" s="107"/>
      <c r="F765" s="105"/>
      <c r="G765" s="113"/>
      <c r="H765" s="113"/>
      <c r="I765" s="109"/>
      <c r="J765" s="109"/>
      <c r="K765" s="105"/>
      <c r="L765" s="105"/>
      <c r="M765" s="105"/>
      <c r="N765" s="105"/>
      <c r="O765" s="106"/>
      <c r="P765" s="107"/>
      <c r="Q765" s="107"/>
    </row>
    <row r="766" spans="1:17" ht="14.4" x14ac:dyDescent="0.3">
      <c r="A766" s="100"/>
      <c r="B766" s="101"/>
      <c r="C766" s="102"/>
      <c r="D766" s="103"/>
      <c r="E766" s="107"/>
      <c r="F766" s="105"/>
      <c r="G766" s="113"/>
      <c r="H766" s="113"/>
      <c r="I766" s="109"/>
      <c r="J766" s="109"/>
      <c r="K766" s="105"/>
      <c r="L766" s="105"/>
      <c r="M766" s="105"/>
      <c r="N766" s="105"/>
      <c r="O766" s="106"/>
      <c r="P766" s="107"/>
      <c r="Q766" s="107"/>
    </row>
    <row r="767" spans="1:17" ht="14.4" x14ac:dyDescent="0.3">
      <c r="A767" s="100"/>
      <c r="B767" s="101"/>
      <c r="C767" s="102"/>
      <c r="D767" s="103"/>
      <c r="E767" s="107"/>
      <c r="F767" s="105"/>
      <c r="G767" s="113"/>
      <c r="H767" s="113"/>
      <c r="I767" s="109"/>
      <c r="J767" s="109"/>
      <c r="K767" s="105"/>
      <c r="L767" s="105"/>
      <c r="M767" s="105"/>
      <c r="N767" s="105"/>
      <c r="O767" s="106"/>
      <c r="P767" s="107"/>
      <c r="Q767" s="107"/>
    </row>
    <row r="768" spans="1:17" ht="14.4" x14ac:dyDescent="0.3">
      <c r="A768" s="100"/>
      <c r="B768" s="101"/>
      <c r="C768" s="102"/>
      <c r="D768" s="103"/>
      <c r="E768" s="107"/>
      <c r="F768" s="105"/>
      <c r="G768" s="113"/>
      <c r="H768" s="113"/>
      <c r="I768" s="109"/>
      <c r="J768" s="109"/>
      <c r="K768" s="105"/>
      <c r="L768" s="105"/>
      <c r="M768" s="105"/>
      <c r="N768" s="105"/>
      <c r="O768" s="106"/>
      <c r="P768" s="107"/>
      <c r="Q768" s="107"/>
    </row>
    <row r="769" spans="1:17" ht="14.4" x14ac:dyDescent="0.3">
      <c r="A769" s="100"/>
      <c r="B769" s="101"/>
      <c r="C769" s="102"/>
      <c r="D769" s="103"/>
      <c r="E769" s="107"/>
      <c r="F769" s="105"/>
      <c r="G769" s="113"/>
      <c r="H769" s="113"/>
      <c r="I769" s="109"/>
      <c r="J769" s="109"/>
      <c r="K769" s="105"/>
      <c r="L769" s="105"/>
      <c r="M769" s="105"/>
      <c r="N769" s="105"/>
      <c r="O769" s="106"/>
      <c r="P769" s="107"/>
      <c r="Q769" s="107"/>
    </row>
    <row r="770" spans="1:17" ht="14.4" x14ac:dyDescent="0.3">
      <c r="A770" s="100"/>
      <c r="B770" s="101"/>
      <c r="C770" s="102"/>
      <c r="D770" s="103"/>
      <c r="E770" s="107"/>
      <c r="F770" s="105"/>
      <c r="G770" s="113"/>
      <c r="H770" s="113"/>
      <c r="I770" s="109"/>
      <c r="J770" s="109"/>
      <c r="K770" s="105"/>
      <c r="L770" s="105"/>
      <c r="M770" s="105"/>
      <c r="N770" s="105"/>
      <c r="O770" s="106"/>
      <c r="P770" s="107"/>
      <c r="Q770" s="107"/>
    </row>
    <row r="771" spans="1:17" ht="14.4" x14ac:dyDescent="0.3">
      <c r="A771" s="100"/>
      <c r="B771" s="101"/>
      <c r="C771" s="102"/>
      <c r="D771" s="103"/>
      <c r="E771" s="107"/>
      <c r="F771" s="105"/>
      <c r="G771" s="113"/>
      <c r="H771" s="113"/>
      <c r="I771" s="109"/>
      <c r="J771" s="109"/>
      <c r="K771" s="105"/>
      <c r="L771" s="105"/>
      <c r="M771" s="105"/>
      <c r="N771" s="105"/>
      <c r="O771" s="106"/>
      <c r="P771" s="107"/>
      <c r="Q771" s="107"/>
    </row>
    <row r="772" spans="1:17" ht="14.4" x14ac:dyDescent="0.3">
      <c r="A772" s="100"/>
      <c r="B772" s="101"/>
      <c r="C772" s="102"/>
      <c r="D772" s="103"/>
      <c r="E772" s="107"/>
      <c r="F772" s="105"/>
      <c r="G772" s="113"/>
      <c r="H772" s="113"/>
      <c r="I772" s="109"/>
      <c r="J772" s="109"/>
      <c r="K772" s="105"/>
      <c r="L772" s="105"/>
      <c r="M772" s="105"/>
      <c r="N772" s="105"/>
      <c r="O772" s="106"/>
      <c r="P772" s="107"/>
      <c r="Q772" s="107"/>
    </row>
    <row r="773" spans="1:17" ht="14.4" x14ac:dyDescent="0.3">
      <c r="A773" s="100"/>
      <c r="B773" s="101"/>
      <c r="C773" s="102"/>
      <c r="D773" s="103"/>
      <c r="E773" s="107"/>
      <c r="F773" s="105"/>
      <c r="G773" s="113"/>
      <c r="H773" s="113"/>
      <c r="I773" s="109"/>
      <c r="J773" s="109"/>
      <c r="K773" s="105"/>
      <c r="L773" s="105"/>
      <c r="M773" s="105"/>
      <c r="N773" s="105"/>
      <c r="O773" s="106"/>
      <c r="P773" s="107"/>
      <c r="Q773" s="107"/>
    </row>
    <row r="774" spans="1:17" ht="14.4" x14ac:dyDescent="0.3">
      <c r="A774" s="100"/>
      <c r="B774" s="101"/>
      <c r="C774" s="102"/>
      <c r="D774" s="103"/>
      <c r="E774" s="107"/>
      <c r="F774" s="105"/>
      <c r="G774" s="113"/>
      <c r="H774" s="113"/>
      <c r="I774" s="109"/>
      <c r="J774" s="109"/>
      <c r="K774" s="105"/>
      <c r="L774" s="105"/>
      <c r="M774" s="105"/>
      <c r="N774" s="105"/>
      <c r="O774" s="106"/>
      <c r="P774" s="107"/>
      <c r="Q774" s="107"/>
    </row>
    <row r="775" spans="1:17" ht="14.4" x14ac:dyDescent="0.3">
      <c r="A775" s="100"/>
      <c r="B775" s="101"/>
      <c r="C775" s="102"/>
      <c r="D775" s="103"/>
      <c r="E775" s="107"/>
      <c r="F775" s="105"/>
      <c r="G775" s="113"/>
      <c r="H775" s="113"/>
      <c r="I775" s="109"/>
      <c r="J775" s="109"/>
      <c r="K775" s="105"/>
      <c r="L775" s="105"/>
      <c r="M775" s="105"/>
      <c r="N775" s="105"/>
      <c r="O775" s="106"/>
      <c r="P775" s="107"/>
      <c r="Q775" s="107"/>
    </row>
    <row r="776" spans="1:17" ht="14.4" x14ac:dyDescent="0.3">
      <c r="A776" s="100"/>
      <c r="B776" s="101"/>
      <c r="C776" s="102"/>
      <c r="D776" s="103"/>
      <c r="E776" s="107"/>
      <c r="F776" s="105"/>
      <c r="G776" s="113"/>
      <c r="H776" s="113"/>
      <c r="I776" s="109"/>
      <c r="J776" s="109"/>
      <c r="K776" s="105"/>
      <c r="L776" s="105"/>
      <c r="M776" s="105"/>
      <c r="N776" s="105"/>
      <c r="O776" s="106"/>
      <c r="P776" s="107"/>
      <c r="Q776" s="107"/>
    </row>
    <row r="777" spans="1:17" ht="14.4" x14ac:dyDescent="0.3">
      <c r="A777" s="100"/>
      <c r="B777" s="101"/>
      <c r="C777" s="102"/>
      <c r="D777" s="103"/>
      <c r="E777" s="107"/>
      <c r="F777" s="105"/>
      <c r="G777" s="113"/>
      <c r="H777" s="113"/>
      <c r="I777" s="109"/>
      <c r="J777" s="109"/>
      <c r="K777" s="105"/>
      <c r="L777" s="105"/>
      <c r="M777" s="105"/>
      <c r="N777" s="105"/>
      <c r="O777" s="106"/>
      <c r="P777" s="107"/>
      <c r="Q777" s="107"/>
    </row>
    <row r="778" spans="1:17" ht="14.4" x14ac:dyDescent="0.3">
      <c r="A778" s="100"/>
      <c r="B778" s="101"/>
      <c r="C778" s="102"/>
      <c r="D778" s="103"/>
      <c r="E778" s="107"/>
      <c r="F778" s="105"/>
      <c r="G778" s="113"/>
      <c r="H778" s="113"/>
      <c r="I778" s="109"/>
      <c r="J778" s="109"/>
      <c r="K778" s="105"/>
      <c r="L778" s="105"/>
      <c r="M778" s="105"/>
      <c r="N778" s="105"/>
      <c r="O778" s="106"/>
      <c r="P778" s="107"/>
      <c r="Q778" s="107"/>
    </row>
    <row r="779" spans="1:17" ht="14.4" x14ac:dyDescent="0.3">
      <c r="A779" s="100"/>
      <c r="B779" s="101"/>
      <c r="C779" s="102"/>
      <c r="D779" s="103"/>
      <c r="E779" s="107"/>
      <c r="F779" s="105"/>
      <c r="G779" s="113"/>
      <c r="H779" s="113"/>
      <c r="I779" s="109"/>
      <c r="J779" s="109"/>
      <c r="K779" s="105"/>
      <c r="L779" s="105"/>
      <c r="M779" s="105"/>
      <c r="N779" s="105"/>
      <c r="O779" s="106"/>
      <c r="P779" s="107"/>
      <c r="Q779" s="107"/>
    </row>
    <row r="780" spans="1:17" ht="14.4" x14ac:dyDescent="0.3">
      <c r="A780" s="100"/>
      <c r="B780" s="101"/>
      <c r="C780" s="102"/>
      <c r="D780" s="103"/>
      <c r="E780" s="107"/>
      <c r="F780" s="105"/>
      <c r="G780" s="113"/>
      <c r="H780" s="113"/>
      <c r="I780" s="109"/>
      <c r="J780" s="109"/>
      <c r="K780" s="105"/>
      <c r="L780" s="105"/>
      <c r="M780" s="105"/>
      <c r="N780" s="105"/>
      <c r="O780" s="106"/>
      <c r="P780" s="107"/>
      <c r="Q780" s="107"/>
    </row>
    <row r="781" spans="1:17" ht="14.4" x14ac:dyDescent="0.3">
      <c r="A781" s="100"/>
      <c r="B781" s="101"/>
      <c r="C781" s="102"/>
      <c r="D781" s="103"/>
      <c r="E781" s="107"/>
      <c r="F781" s="105"/>
      <c r="G781" s="113"/>
      <c r="H781" s="113"/>
      <c r="I781" s="109"/>
      <c r="J781" s="109"/>
      <c r="K781" s="105"/>
      <c r="L781" s="105"/>
      <c r="M781" s="105"/>
      <c r="N781" s="105"/>
      <c r="O781" s="106"/>
      <c r="P781" s="107"/>
      <c r="Q781" s="107"/>
    </row>
    <row r="782" spans="1:17" ht="14.4" x14ac:dyDescent="0.3">
      <c r="A782" s="100"/>
      <c r="B782" s="101"/>
      <c r="C782" s="102"/>
      <c r="D782" s="103"/>
      <c r="E782" s="107"/>
      <c r="F782" s="105"/>
      <c r="G782" s="113"/>
      <c r="H782" s="113"/>
      <c r="I782" s="109"/>
      <c r="J782" s="109"/>
      <c r="K782" s="105"/>
      <c r="L782" s="105"/>
      <c r="M782" s="105"/>
      <c r="N782" s="105"/>
      <c r="O782" s="106"/>
      <c r="P782" s="107"/>
      <c r="Q782" s="107"/>
    </row>
    <row r="783" spans="1:17" ht="14.4" x14ac:dyDescent="0.3">
      <c r="A783" s="100"/>
      <c r="B783" s="101"/>
      <c r="C783" s="102"/>
      <c r="D783" s="103"/>
      <c r="E783" s="107"/>
      <c r="F783" s="105"/>
      <c r="G783" s="113"/>
      <c r="H783" s="113"/>
      <c r="I783" s="109"/>
      <c r="J783" s="109"/>
      <c r="K783" s="105"/>
      <c r="L783" s="105"/>
      <c r="M783" s="105"/>
      <c r="N783" s="105"/>
      <c r="O783" s="106"/>
      <c r="P783" s="107"/>
      <c r="Q783" s="107"/>
    </row>
    <row r="784" spans="1:17" ht="14.4" x14ac:dyDescent="0.3">
      <c r="A784" s="100"/>
      <c r="B784" s="101"/>
      <c r="C784" s="102"/>
      <c r="D784" s="103"/>
      <c r="E784" s="107"/>
      <c r="F784" s="105"/>
      <c r="G784" s="113"/>
      <c r="H784" s="113"/>
      <c r="I784" s="109"/>
      <c r="J784" s="109"/>
      <c r="K784" s="105"/>
      <c r="L784" s="105"/>
      <c r="M784" s="105"/>
      <c r="N784" s="105"/>
      <c r="O784" s="106"/>
      <c r="P784" s="107"/>
      <c r="Q784" s="107"/>
    </row>
    <row r="785" spans="1:17" ht="14.4" x14ac:dyDescent="0.3">
      <c r="A785" s="100"/>
      <c r="B785" s="101"/>
      <c r="C785" s="102"/>
      <c r="D785" s="103"/>
      <c r="E785" s="107"/>
      <c r="F785" s="105"/>
      <c r="G785" s="113"/>
      <c r="H785" s="113"/>
      <c r="I785" s="109"/>
      <c r="J785" s="109"/>
      <c r="K785" s="105"/>
      <c r="L785" s="105"/>
      <c r="M785" s="105"/>
      <c r="N785" s="105"/>
      <c r="O785" s="106"/>
      <c r="P785" s="107"/>
      <c r="Q785" s="107"/>
    </row>
    <row r="786" spans="1:17" ht="14.4" x14ac:dyDescent="0.3">
      <c r="A786" s="100"/>
      <c r="B786" s="101"/>
      <c r="C786" s="102"/>
      <c r="D786" s="103"/>
      <c r="E786" s="107"/>
      <c r="F786" s="105"/>
      <c r="G786" s="113"/>
      <c r="H786" s="113"/>
      <c r="I786" s="109"/>
      <c r="J786" s="109"/>
      <c r="K786" s="105"/>
      <c r="L786" s="105"/>
      <c r="M786" s="105"/>
      <c r="N786" s="105"/>
      <c r="O786" s="106"/>
      <c r="P786" s="107"/>
      <c r="Q786" s="107"/>
    </row>
    <row r="787" spans="1:17" ht="14.4" x14ac:dyDescent="0.3">
      <c r="A787" s="100"/>
      <c r="B787" s="101"/>
      <c r="C787" s="102"/>
      <c r="D787" s="103"/>
      <c r="E787" s="107"/>
      <c r="F787" s="105"/>
      <c r="G787" s="113"/>
      <c r="H787" s="113"/>
      <c r="I787" s="109"/>
      <c r="J787" s="109"/>
      <c r="K787" s="105"/>
      <c r="L787" s="105"/>
      <c r="M787" s="105"/>
      <c r="N787" s="105"/>
      <c r="O787" s="106"/>
      <c r="P787" s="107"/>
      <c r="Q787" s="107"/>
    </row>
    <row r="788" spans="1:17" ht="14.4" x14ac:dyDescent="0.3">
      <c r="A788" s="100"/>
      <c r="B788" s="101"/>
      <c r="C788" s="102"/>
      <c r="D788" s="103"/>
      <c r="E788" s="107"/>
      <c r="F788" s="105"/>
      <c r="G788" s="113"/>
      <c r="H788" s="113"/>
      <c r="I788" s="109"/>
      <c r="J788" s="109"/>
      <c r="K788" s="105"/>
      <c r="L788" s="105"/>
      <c r="M788" s="105"/>
      <c r="N788" s="105"/>
      <c r="O788" s="106"/>
      <c r="P788" s="107"/>
      <c r="Q788" s="107"/>
    </row>
    <row r="789" spans="1:17" ht="14.4" x14ac:dyDescent="0.3">
      <c r="A789" s="100"/>
      <c r="B789" s="101"/>
      <c r="C789" s="102"/>
      <c r="D789" s="103"/>
      <c r="E789" s="107"/>
      <c r="F789" s="105"/>
      <c r="G789" s="113"/>
      <c r="H789" s="113"/>
      <c r="I789" s="109"/>
      <c r="J789" s="109"/>
      <c r="K789" s="105"/>
      <c r="L789" s="105"/>
      <c r="M789" s="105"/>
      <c r="N789" s="105"/>
      <c r="O789" s="106"/>
      <c r="P789" s="107"/>
      <c r="Q789" s="107"/>
    </row>
    <row r="790" spans="1:17" ht="14.4" x14ac:dyDescent="0.3">
      <c r="A790" s="100"/>
      <c r="B790" s="101"/>
      <c r="C790" s="102"/>
      <c r="D790" s="103"/>
      <c r="E790" s="107"/>
      <c r="F790" s="105"/>
      <c r="G790" s="113"/>
      <c r="H790" s="113"/>
      <c r="I790" s="109"/>
      <c r="J790" s="109"/>
      <c r="K790" s="105"/>
      <c r="L790" s="105"/>
      <c r="M790" s="105"/>
      <c r="N790" s="105"/>
      <c r="O790" s="106"/>
      <c r="P790" s="107"/>
      <c r="Q790" s="107"/>
    </row>
    <row r="791" spans="1:17" ht="14.4" x14ac:dyDescent="0.3">
      <c r="A791" s="100"/>
      <c r="B791" s="101"/>
      <c r="C791" s="102"/>
      <c r="D791" s="103"/>
      <c r="E791" s="107"/>
      <c r="F791" s="105"/>
      <c r="G791" s="113"/>
      <c r="H791" s="113"/>
      <c r="I791" s="109"/>
      <c r="J791" s="109"/>
      <c r="K791" s="105"/>
      <c r="L791" s="105"/>
      <c r="M791" s="105"/>
      <c r="N791" s="105"/>
      <c r="O791" s="106"/>
      <c r="P791" s="107"/>
      <c r="Q791" s="107"/>
    </row>
    <row r="792" spans="1:17" ht="14.4" x14ac:dyDescent="0.3">
      <c r="A792" s="100"/>
      <c r="B792" s="101"/>
      <c r="C792" s="102"/>
      <c r="D792" s="103"/>
      <c r="E792" s="107"/>
      <c r="F792" s="105"/>
      <c r="G792" s="113"/>
      <c r="H792" s="113"/>
      <c r="I792" s="109"/>
      <c r="J792" s="109"/>
      <c r="K792" s="105"/>
      <c r="L792" s="105"/>
      <c r="M792" s="105"/>
      <c r="N792" s="105"/>
      <c r="O792" s="106"/>
      <c r="P792" s="107"/>
      <c r="Q792" s="107"/>
    </row>
    <row r="793" spans="1:17" ht="14.4" x14ac:dyDescent="0.3">
      <c r="A793" s="100"/>
      <c r="B793" s="101"/>
      <c r="C793" s="102"/>
      <c r="D793" s="103"/>
      <c r="E793" s="107"/>
      <c r="F793" s="105"/>
      <c r="G793" s="113"/>
      <c r="H793" s="113"/>
      <c r="I793" s="109"/>
      <c r="J793" s="109"/>
      <c r="K793" s="105"/>
      <c r="L793" s="105"/>
      <c r="M793" s="105"/>
      <c r="N793" s="105"/>
      <c r="O793" s="106"/>
      <c r="P793" s="107"/>
      <c r="Q793" s="107"/>
    </row>
    <row r="794" spans="1:17" ht="14.4" x14ac:dyDescent="0.3">
      <c r="A794" s="100"/>
      <c r="B794" s="101"/>
      <c r="C794" s="102"/>
      <c r="D794" s="103"/>
      <c r="E794" s="107"/>
      <c r="F794" s="105"/>
      <c r="G794" s="113"/>
      <c r="H794" s="113"/>
      <c r="I794" s="109"/>
      <c r="J794" s="109"/>
      <c r="K794" s="105"/>
      <c r="L794" s="105"/>
      <c r="M794" s="105"/>
      <c r="N794" s="105"/>
      <c r="O794" s="106"/>
      <c r="P794" s="107"/>
      <c r="Q794" s="107"/>
    </row>
    <row r="795" spans="1:17" ht="14.4" x14ac:dyDescent="0.3">
      <c r="A795" s="100"/>
      <c r="B795" s="101"/>
      <c r="C795" s="102"/>
      <c r="D795" s="103"/>
      <c r="E795" s="107"/>
      <c r="F795" s="105"/>
      <c r="G795" s="113"/>
      <c r="H795" s="113"/>
      <c r="I795" s="109"/>
      <c r="J795" s="109"/>
      <c r="K795" s="105"/>
      <c r="L795" s="105"/>
      <c r="M795" s="105"/>
      <c r="N795" s="105"/>
      <c r="O795" s="106"/>
      <c r="P795" s="107"/>
      <c r="Q795" s="107"/>
    </row>
    <row r="796" spans="1:17" ht="14.4" x14ac:dyDescent="0.3">
      <c r="A796" s="100"/>
      <c r="B796" s="101"/>
      <c r="C796" s="102"/>
      <c r="D796" s="103"/>
      <c r="E796" s="107"/>
      <c r="F796" s="105"/>
      <c r="G796" s="113"/>
      <c r="H796" s="113"/>
      <c r="I796" s="109"/>
      <c r="J796" s="109"/>
      <c r="K796" s="105"/>
      <c r="L796" s="105"/>
      <c r="M796" s="105"/>
      <c r="N796" s="105"/>
      <c r="O796" s="106"/>
      <c r="P796" s="107"/>
      <c r="Q796" s="107"/>
    </row>
    <row r="797" spans="1:17" ht="14.4" x14ac:dyDescent="0.3">
      <c r="A797" s="100"/>
      <c r="B797" s="101"/>
      <c r="C797" s="102"/>
      <c r="D797" s="103"/>
      <c r="E797" s="107"/>
      <c r="F797" s="105"/>
      <c r="G797" s="113"/>
      <c r="H797" s="113"/>
      <c r="I797" s="109"/>
      <c r="J797" s="109"/>
      <c r="K797" s="105"/>
      <c r="L797" s="105"/>
      <c r="M797" s="105"/>
      <c r="N797" s="105"/>
      <c r="O797" s="106"/>
      <c r="P797" s="107"/>
      <c r="Q797" s="107"/>
    </row>
    <row r="798" spans="1:17" ht="14.4" x14ac:dyDescent="0.3">
      <c r="A798" s="100"/>
      <c r="B798" s="101"/>
      <c r="C798" s="102"/>
      <c r="D798" s="103"/>
      <c r="E798" s="107"/>
      <c r="F798" s="105"/>
      <c r="G798" s="113"/>
      <c r="H798" s="113"/>
      <c r="I798" s="109"/>
      <c r="J798" s="109"/>
      <c r="K798" s="105"/>
      <c r="L798" s="105"/>
      <c r="M798" s="105"/>
      <c r="N798" s="105"/>
      <c r="O798" s="106"/>
      <c r="P798" s="107"/>
      <c r="Q798" s="107"/>
    </row>
    <row r="799" spans="1:17" ht="14.4" x14ac:dyDescent="0.3">
      <c r="A799" s="100"/>
      <c r="B799" s="101"/>
      <c r="C799" s="102"/>
      <c r="D799" s="103"/>
      <c r="E799" s="107"/>
      <c r="F799" s="105"/>
      <c r="G799" s="113"/>
      <c r="H799" s="113"/>
      <c r="I799" s="109"/>
      <c r="J799" s="109"/>
      <c r="K799" s="105"/>
      <c r="L799" s="105"/>
      <c r="M799" s="105"/>
      <c r="N799" s="105"/>
      <c r="O799" s="106"/>
      <c r="P799" s="107"/>
      <c r="Q799" s="107"/>
    </row>
    <row r="800" spans="1:17" ht="14.4" x14ac:dyDescent="0.3">
      <c r="A800" s="100"/>
      <c r="B800" s="101"/>
      <c r="C800" s="102"/>
      <c r="D800" s="103"/>
      <c r="E800" s="107"/>
      <c r="F800" s="105"/>
      <c r="G800" s="113"/>
      <c r="H800" s="113"/>
      <c r="I800" s="109"/>
      <c r="J800" s="109"/>
      <c r="K800" s="105"/>
      <c r="L800" s="105"/>
      <c r="M800" s="105"/>
      <c r="N800" s="105"/>
      <c r="O800" s="106"/>
      <c r="P800" s="107"/>
      <c r="Q800" s="107"/>
    </row>
    <row r="801" spans="1:17" ht="14.4" x14ac:dyDescent="0.3">
      <c r="A801" s="100"/>
      <c r="B801" s="101"/>
      <c r="C801" s="102"/>
      <c r="D801" s="103"/>
      <c r="E801" s="107"/>
      <c r="F801" s="105"/>
      <c r="G801" s="113"/>
      <c r="H801" s="113"/>
      <c r="I801" s="109"/>
      <c r="J801" s="109"/>
      <c r="K801" s="105"/>
      <c r="L801" s="105"/>
      <c r="M801" s="105"/>
      <c r="N801" s="105"/>
      <c r="O801" s="106"/>
      <c r="P801" s="107"/>
      <c r="Q801" s="107"/>
    </row>
    <row r="802" spans="1:17" ht="14.4" x14ac:dyDescent="0.3">
      <c r="A802" s="100"/>
      <c r="B802" s="101"/>
      <c r="C802" s="102"/>
      <c r="D802" s="103"/>
      <c r="E802" s="107"/>
      <c r="F802" s="105"/>
      <c r="G802" s="113"/>
      <c r="H802" s="113"/>
      <c r="I802" s="109"/>
      <c r="J802" s="109"/>
      <c r="K802" s="105"/>
      <c r="L802" s="105"/>
      <c r="M802" s="105"/>
      <c r="N802" s="105"/>
      <c r="O802" s="106"/>
      <c r="P802" s="107"/>
      <c r="Q802" s="107"/>
    </row>
    <row r="803" spans="1:17" ht="14.4" x14ac:dyDescent="0.3">
      <c r="A803" s="100"/>
      <c r="B803" s="101"/>
      <c r="C803" s="102"/>
      <c r="D803" s="103"/>
      <c r="E803" s="107"/>
      <c r="F803" s="105"/>
      <c r="G803" s="113"/>
      <c r="H803" s="113"/>
      <c r="I803" s="109"/>
      <c r="J803" s="109"/>
      <c r="K803" s="105"/>
      <c r="L803" s="105"/>
      <c r="M803" s="105"/>
      <c r="N803" s="105"/>
      <c r="O803" s="106"/>
      <c r="P803" s="107"/>
      <c r="Q803" s="107"/>
    </row>
    <row r="804" spans="1:17" ht="14.4" x14ac:dyDescent="0.3">
      <c r="A804" s="100"/>
      <c r="B804" s="101"/>
      <c r="C804" s="102"/>
      <c r="D804" s="103"/>
      <c r="E804" s="107"/>
      <c r="F804" s="105"/>
      <c r="G804" s="113"/>
      <c r="H804" s="113"/>
      <c r="I804" s="109"/>
      <c r="J804" s="109"/>
      <c r="K804" s="105"/>
      <c r="L804" s="105"/>
      <c r="M804" s="105"/>
      <c r="N804" s="105"/>
      <c r="O804" s="106"/>
      <c r="P804" s="107"/>
      <c r="Q804" s="107"/>
    </row>
    <row r="805" spans="1:17" ht="14.4" x14ac:dyDescent="0.3">
      <c r="A805" s="100"/>
      <c r="B805" s="101"/>
      <c r="C805" s="102"/>
      <c r="D805" s="103"/>
      <c r="E805" s="107"/>
      <c r="F805" s="105"/>
      <c r="G805" s="113"/>
      <c r="H805" s="113"/>
      <c r="I805" s="109"/>
      <c r="J805" s="109"/>
      <c r="K805" s="105"/>
      <c r="L805" s="105"/>
      <c r="M805" s="105"/>
      <c r="N805" s="105"/>
      <c r="O805" s="106"/>
      <c r="P805" s="107"/>
      <c r="Q805" s="107"/>
    </row>
    <row r="806" spans="1:17" ht="14.4" x14ac:dyDescent="0.3">
      <c r="A806" s="100"/>
      <c r="B806" s="101"/>
      <c r="C806" s="102"/>
      <c r="D806" s="103"/>
      <c r="E806" s="107"/>
      <c r="F806" s="105"/>
      <c r="G806" s="113"/>
      <c r="H806" s="113"/>
      <c r="I806" s="109"/>
      <c r="J806" s="109"/>
      <c r="K806" s="105"/>
      <c r="L806" s="105"/>
      <c r="M806" s="105"/>
      <c r="N806" s="105"/>
      <c r="O806" s="106"/>
      <c r="P806" s="107"/>
      <c r="Q806" s="107"/>
    </row>
    <row r="807" spans="1:17" ht="14.4" x14ac:dyDescent="0.3">
      <c r="A807" s="100"/>
      <c r="B807" s="101"/>
      <c r="C807" s="102"/>
      <c r="D807" s="103"/>
      <c r="E807" s="107"/>
      <c r="F807" s="105"/>
      <c r="G807" s="113"/>
      <c r="H807" s="113"/>
      <c r="I807" s="109"/>
      <c r="J807" s="109"/>
      <c r="K807" s="105"/>
      <c r="L807" s="105"/>
      <c r="M807" s="105"/>
      <c r="N807" s="105"/>
      <c r="O807" s="106"/>
      <c r="P807" s="107"/>
      <c r="Q807" s="107"/>
    </row>
    <row r="808" spans="1:17" ht="14.4" x14ac:dyDescent="0.3">
      <c r="A808" s="100"/>
      <c r="B808" s="101"/>
      <c r="C808" s="102"/>
      <c r="D808" s="103"/>
      <c r="E808" s="107"/>
      <c r="F808" s="105"/>
      <c r="G808" s="113"/>
      <c r="H808" s="113"/>
      <c r="I808" s="109"/>
      <c r="J808" s="109"/>
      <c r="K808" s="105"/>
      <c r="L808" s="105"/>
      <c r="M808" s="105"/>
      <c r="N808" s="105"/>
      <c r="O808" s="106"/>
      <c r="P808" s="107"/>
      <c r="Q808" s="107"/>
    </row>
    <row r="809" spans="1:17" ht="14.4" x14ac:dyDescent="0.3">
      <c r="A809" s="100"/>
      <c r="B809" s="101"/>
      <c r="C809" s="102"/>
      <c r="D809" s="103"/>
      <c r="E809" s="107"/>
      <c r="F809" s="105"/>
      <c r="G809" s="113"/>
      <c r="H809" s="113"/>
      <c r="I809" s="109"/>
      <c r="J809" s="109"/>
      <c r="K809" s="105"/>
      <c r="L809" s="105"/>
      <c r="M809" s="105"/>
      <c r="N809" s="105"/>
      <c r="O809" s="106"/>
      <c r="P809" s="107"/>
      <c r="Q809" s="107"/>
    </row>
    <row r="810" spans="1:17" ht="14.4" x14ac:dyDescent="0.3">
      <c r="A810" s="100"/>
      <c r="B810" s="101"/>
      <c r="C810" s="102"/>
      <c r="D810" s="103"/>
      <c r="E810" s="107"/>
      <c r="F810" s="105"/>
      <c r="G810" s="113"/>
      <c r="H810" s="113"/>
      <c r="I810" s="109"/>
      <c r="J810" s="109"/>
      <c r="K810" s="105"/>
      <c r="L810" s="105"/>
      <c r="M810" s="105"/>
      <c r="N810" s="105"/>
      <c r="O810" s="106"/>
      <c r="P810" s="107"/>
      <c r="Q810" s="107"/>
    </row>
    <row r="811" spans="1:17" ht="14.4" x14ac:dyDescent="0.3">
      <c r="A811" s="100"/>
      <c r="B811" s="101"/>
      <c r="C811" s="102"/>
      <c r="D811" s="103"/>
      <c r="E811" s="107"/>
      <c r="F811" s="105"/>
      <c r="G811" s="113"/>
      <c r="H811" s="113"/>
      <c r="I811" s="109"/>
      <c r="J811" s="109"/>
      <c r="K811" s="105"/>
      <c r="L811" s="105"/>
      <c r="M811" s="105"/>
      <c r="N811" s="105"/>
      <c r="O811" s="106"/>
      <c r="P811" s="107"/>
      <c r="Q811" s="107"/>
    </row>
    <row r="812" spans="1:17" ht="14.4" x14ac:dyDescent="0.3">
      <c r="A812" s="100"/>
      <c r="B812" s="101"/>
      <c r="C812" s="102"/>
      <c r="D812" s="103"/>
      <c r="E812" s="107"/>
      <c r="F812" s="105"/>
      <c r="G812" s="113"/>
      <c r="H812" s="113"/>
      <c r="I812" s="109"/>
      <c r="J812" s="109"/>
      <c r="K812" s="105"/>
      <c r="L812" s="105"/>
      <c r="M812" s="105"/>
      <c r="N812" s="105"/>
      <c r="O812" s="106"/>
      <c r="P812" s="107"/>
      <c r="Q812" s="107"/>
    </row>
    <row r="813" spans="1:17" ht="14.4" x14ac:dyDescent="0.3">
      <c r="A813" s="100"/>
      <c r="B813" s="101"/>
      <c r="C813" s="102"/>
      <c r="D813" s="103"/>
      <c r="E813" s="107"/>
      <c r="F813" s="105"/>
      <c r="G813" s="113"/>
      <c r="H813" s="113"/>
      <c r="I813" s="109"/>
      <c r="J813" s="109"/>
      <c r="K813" s="105"/>
      <c r="L813" s="105"/>
      <c r="M813" s="105"/>
      <c r="N813" s="105"/>
      <c r="O813" s="106"/>
      <c r="P813" s="107"/>
      <c r="Q813" s="107"/>
    </row>
    <row r="814" spans="1:17" ht="14.4" x14ac:dyDescent="0.3">
      <c r="A814" s="100"/>
      <c r="B814" s="101"/>
      <c r="C814" s="102"/>
      <c r="D814" s="103"/>
      <c r="E814" s="107"/>
      <c r="F814" s="105"/>
      <c r="G814" s="113"/>
      <c r="H814" s="113"/>
      <c r="I814" s="109"/>
      <c r="J814" s="109"/>
      <c r="K814" s="105"/>
      <c r="L814" s="105"/>
      <c r="M814" s="105"/>
      <c r="N814" s="105"/>
      <c r="O814" s="106"/>
      <c r="P814" s="107"/>
      <c r="Q814" s="107"/>
    </row>
    <row r="815" spans="1:17" ht="14.4" x14ac:dyDescent="0.3">
      <c r="A815" s="100"/>
      <c r="B815" s="101"/>
      <c r="C815" s="102"/>
      <c r="D815" s="103"/>
      <c r="E815" s="107"/>
      <c r="F815" s="105"/>
      <c r="G815" s="113"/>
      <c r="H815" s="113"/>
      <c r="I815" s="109"/>
      <c r="J815" s="109"/>
      <c r="K815" s="105"/>
      <c r="L815" s="105"/>
      <c r="M815" s="105"/>
      <c r="N815" s="105"/>
      <c r="O815" s="106"/>
      <c r="P815" s="107"/>
      <c r="Q815" s="107"/>
    </row>
    <row r="816" spans="1:17" ht="14.4" x14ac:dyDescent="0.3">
      <c r="A816" s="100"/>
      <c r="B816" s="101"/>
      <c r="C816" s="102"/>
      <c r="D816" s="103"/>
      <c r="E816" s="107"/>
      <c r="F816" s="105"/>
      <c r="G816" s="113"/>
      <c r="H816" s="113"/>
      <c r="I816" s="109"/>
      <c r="J816" s="109"/>
      <c r="K816" s="105"/>
      <c r="L816" s="105"/>
      <c r="M816" s="105"/>
      <c r="N816" s="105"/>
      <c r="O816" s="106"/>
      <c r="P816" s="107"/>
      <c r="Q816" s="107"/>
    </row>
    <row r="817" spans="1:17" ht="14.4" x14ac:dyDescent="0.3">
      <c r="A817" s="100"/>
      <c r="B817" s="101"/>
      <c r="C817" s="102"/>
      <c r="D817" s="103"/>
      <c r="E817" s="107"/>
      <c r="F817" s="105"/>
      <c r="G817" s="113"/>
      <c r="H817" s="113"/>
      <c r="I817" s="109"/>
      <c r="J817" s="109"/>
      <c r="K817" s="105"/>
      <c r="L817" s="105"/>
      <c r="M817" s="105"/>
      <c r="N817" s="105"/>
      <c r="O817" s="106"/>
      <c r="P817" s="107"/>
      <c r="Q817" s="107"/>
    </row>
    <row r="818" spans="1:17" ht="14.4" x14ac:dyDescent="0.3">
      <c r="A818" s="100"/>
      <c r="B818" s="101"/>
      <c r="C818" s="102"/>
      <c r="D818" s="103"/>
      <c r="E818" s="107"/>
      <c r="F818" s="105"/>
      <c r="G818" s="113"/>
      <c r="H818" s="113"/>
      <c r="I818" s="109"/>
      <c r="J818" s="109"/>
      <c r="K818" s="105"/>
      <c r="L818" s="105"/>
      <c r="M818" s="105"/>
      <c r="N818" s="105"/>
      <c r="O818" s="106"/>
      <c r="P818" s="107"/>
      <c r="Q818" s="107"/>
    </row>
    <row r="819" spans="1:17" ht="14.4" x14ac:dyDescent="0.3">
      <c r="A819" s="100"/>
      <c r="B819" s="101"/>
      <c r="C819" s="102"/>
      <c r="D819" s="103"/>
      <c r="E819" s="107"/>
      <c r="F819" s="105"/>
      <c r="G819" s="113"/>
      <c r="H819" s="113"/>
      <c r="I819" s="109"/>
      <c r="J819" s="109"/>
      <c r="K819" s="105"/>
      <c r="L819" s="105"/>
      <c r="M819" s="105"/>
      <c r="N819" s="105"/>
      <c r="O819" s="106"/>
      <c r="P819" s="107"/>
      <c r="Q819" s="107"/>
    </row>
    <row r="820" spans="1:17" ht="14.4" x14ac:dyDescent="0.3">
      <c r="A820" s="100"/>
      <c r="B820" s="101"/>
      <c r="C820" s="102"/>
      <c r="D820" s="103"/>
      <c r="E820" s="107"/>
      <c r="F820" s="105"/>
      <c r="G820" s="113"/>
      <c r="H820" s="113"/>
      <c r="I820" s="109"/>
      <c r="J820" s="109"/>
      <c r="K820" s="105"/>
      <c r="L820" s="105"/>
      <c r="M820" s="105"/>
      <c r="N820" s="105"/>
      <c r="O820" s="106"/>
      <c r="P820" s="107"/>
      <c r="Q820" s="107"/>
    </row>
    <row r="821" spans="1:17" ht="14.4" x14ac:dyDescent="0.3">
      <c r="A821" s="100"/>
      <c r="B821" s="101"/>
      <c r="C821" s="102"/>
      <c r="D821" s="103"/>
      <c r="E821" s="107"/>
      <c r="F821" s="105"/>
      <c r="G821" s="113"/>
      <c r="H821" s="113"/>
      <c r="I821" s="109"/>
      <c r="J821" s="109"/>
      <c r="K821" s="105"/>
      <c r="L821" s="105"/>
      <c r="M821" s="105"/>
      <c r="N821" s="105"/>
      <c r="O821" s="106"/>
      <c r="P821" s="107"/>
      <c r="Q821" s="107"/>
    </row>
    <row r="822" spans="1:17" ht="14.4" x14ac:dyDescent="0.3">
      <c r="A822" s="100"/>
      <c r="B822" s="101"/>
      <c r="C822" s="102"/>
      <c r="D822" s="103"/>
      <c r="E822" s="107"/>
      <c r="F822" s="105"/>
      <c r="G822" s="113"/>
      <c r="H822" s="113"/>
      <c r="I822" s="109"/>
      <c r="J822" s="109"/>
      <c r="K822" s="105"/>
      <c r="L822" s="105"/>
      <c r="M822" s="105"/>
      <c r="N822" s="105"/>
      <c r="O822" s="106"/>
      <c r="P822" s="107"/>
      <c r="Q822" s="107"/>
    </row>
    <row r="823" spans="1:17" ht="14.4" x14ac:dyDescent="0.3">
      <c r="A823" s="100"/>
      <c r="B823" s="101"/>
      <c r="C823" s="102"/>
      <c r="D823" s="103"/>
      <c r="E823" s="107"/>
      <c r="F823" s="105"/>
      <c r="G823" s="113"/>
      <c r="H823" s="113"/>
      <c r="I823" s="109"/>
      <c r="J823" s="109"/>
      <c r="K823" s="105"/>
      <c r="L823" s="105"/>
      <c r="M823" s="105"/>
      <c r="N823" s="105"/>
      <c r="O823" s="106"/>
      <c r="P823" s="107"/>
      <c r="Q823" s="107"/>
    </row>
    <row r="824" spans="1:17" ht="14.4" x14ac:dyDescent="0.3">
      <c r="A824" s="100"/>
      <c r="B824" s="101"/>
      <c r="C824" s="102"/>
      <c r="D824" s="103"/>
      <c r="E824" s="107"/>
      <c r="F824" s="105"/>
      <c r="G824" s="113"/>
      <c r="H824" s="113"/>
      <c r="I824" s="109"/>
      <c r="J824" s="109"/>
      <c r="K824" s="105"/>
      <c r="L824" s="105"/>
      <c r="M824" s="105"/>
      <c r="N824" s="105"/>
      <c r="O824" s="106"/>
      <c r="P824" s="107"/>
      <c r="Q824" s="107"/>
    </row>
    <row r="825" spans="1:17" ht="14.4" x14ac:dyDescent="0.3">
      <c r="A825" s="100"/>
      <c r="B825" s="101"/>
      <c r="C825" s="102"/>
      <c r="D825" s="103"/>
      <c r="E825" s="107"/>
      <c r="F825" s="105"/>
      <c r="G825" s="113"/>
      <c r="H825" s="113"/>
      <c r="I825" s="109"/>
      <c r="J825" s="109"/>
      <c r="K825" s="105"/>
      <c r="L825" s="105"/>
      <c r="M825" s="105"/>
      <c r="N825" s="105"/>
      <c r="O825" s="106"/>
      <c r="P825" s="107"/>
      <c r="Q825" s="107"/>
    </row>
    <row r="826" spans="1:17" ht="14.4" x14ac:dyDescent="0.3">
      <c r="A826" s="100"/>
      <c r="B826" s="101"/>
      <c r="C826" s="102"/>
      <c r="D826" s="103"/>
      <c r="E826" s="107"/>
      <c r="F826" s="105"/>
      <c r="G826" s="113"/>
      <c r="H826" s="113"/>
      <c r="I826" s="109"/>
      <c r="J826" s="109"/>
      <c r="K826" s="105"/>
      <c r="L826" s="105"/>
      <c r="M826" s="105"/>
      <c r="N826" s="105"/>
      <c r="O826" s="106"/>
      <c r="P826" s="107"/>
      <c r="Q826" s="107"/>
    </row>
    <row r="827" spans="1:17" ht="14.4" x14ac:dyDescent="0.3">
      <c r="A827" s="100"/>
      <c r="B827" s="101"/>
      <c r="C827" s="102"/>
      <c r="D827" s="103"/>
      <c r="E827" s="107"/>
      <c r="F827" s="105"/>
      <c r="G827" s="113"/>
      <c r="H827" s="113"/>
      <c r="I827" s="109"/>
      <c r="J827" s="109"/>
      <c r="K827" s="105"/>
      <c r="L827" s="105"/>
      <c r="M827" s="105"/>
      <c r="N827" s="105"/>
      <c r="O827" s="106"/>
      <c r="P827" s="107"/>
      <c r="Q827" s="107"/>
    </row>
    <row r="828" spans="1:17" ht="14.4" x14ac:dyDescent="0.3">
      <c r="A828" s="100"/>
      <c r="B828" s="101"/>
      <c r="C828" s="102"/>
      <c r="D828" s="103"/>
      <c r="E828" s="107"/>
      <c r="F828" s="105"/>
      <c r="G828" s="113"/>
      <c r="H828" s="113"/>
      <c r="I828" s="109"/>
      <c r="J828" s="109"/>
      <c r="K828" s="105"/>
      <c r="L828" s="105"/>
      <c r="M828" s="105"/>
      <c r="N828" s="105"/>
      <c r="O828" s="106"/>
      <c r="P828" s="107"/>
      <c r="Q828" s="107"/>
    </row>
    <row r="829" spans="1:17" ht="14.4" x14ac:dyDescent="0.3">
      <c r="A829" s="100"/>
      <c r="B829" s="101"/>
      <c r="C829" s="102"/>
      <c r="D829" s="103"/>
      <c r="E829" s="107"/>
      <c r="F829" s="105"/>
      <c r="G829" s="113"/>
      <c r="H829" s="113"/>
      <c r="I829" s="109"/>
      <c r="J829" s="109"/>
      <c r="K829" s="105"/>
      <c r="L829" s="105"/>
      <c r="M829" s="105"/>
      <c r="N829" s="105"/>
      <c r="O829" s="106"/>
      <c r="P829" s="107"/>
      <c r="Q829" s="107"/>
    </row>
    <row r="830" spans="1:17" ht="14.4" x14ac:dyDescent="0.3">
      <c r="A830" s="100"/>
      <c r="B830" s="101"/>
      <c r="C830" s="102"/>
      <c r="D830" s="103"/>
      <c r="E830" s="107"/>
      <c r="F830" s="105"/>
      <c r="G830" s="113"/>
      <c r="H830" s="113"/>
      <c r="I830" s="109"/>
      <c r="J830" s="109"/>
      <c r="K830" s="105"/>
      <c r="L830" s="105"/>
      <c r="M830" s="105"/>
      <c r="N830" s="105"/>
      <c r="O830" s="106"/>
      <c r="P830" s="107"/>
      <c r="Q830" s="107"/>
    </row>
    <row r="831" spans="1:17" ht="14.4" x14ac:dyDescent="0.3">
      <c r="A831" s="100"/>
      <c r="B831" s="101"/>
      <c r="C831" s="102"/>
      <c r="D831" s="103"/>
      <c r="E831" s="107"/>
      <c r="F831" s="105"/>
      <c r="G831" s="113"/>
      <c r="H831" s="113"/>
      <c r="I831" s="109"/>
      <c r="J831" s="109"/>
      <c r="K831" s="105"/>
      <c r="L831" s="105"/>
      <c r="M831" s="105"/>
      <c r="N831" s="105"/>
      <c r="O831" s="106"/>
      <c r="P831" s="107"/>
      <c r="Q831" s="107"/>
    </row>
    <row r="832" spans="1:17" ht="14.4" x14ac:dyDescent="0.3">
      <c r="A832" s="100"/>
      <c r="B832" s="101"/>
      <c r="C832" s="102"/>
      <c r="D832" s="103"/>
      <c r="E832" s="107"/>
      <c r="F832" s="105"/>
      <c r="G832" s="113"/>
      <c r="H832" s="113"/>
      <c r="I832" s="109"/>
      <c r="J832" s="109"/>
      <c r="K832" s="105"/>
      <c r="L832" s="105"/>
      <c r="M832" s="105"/>
      <c r="N832" s="105"/>
      <c r="O832" s="106"/>
      <c r="P832" s="107"/>
      <c r="Q832" s="107"/>
    </row>
    <row r="833" spans="1:17" ht="14.4" x14ac:dyDescent="0.3">
      <c r="A833" s="100"/>
      <c r="B833" s="101"/>
      <c r="C833" s="102"/>
      <c r="D833" s="103"/>
      <c r="E833" s="107"/>
      <c r="F833" s="105"/>
      <c r="G833" s="113"/>
      <c r="H833" s="113"/>
      <c r="I833" s="109"/>
      <c r="J833" s="109"/>
      <c r="K833" s="105"/>
      <c r="L833" s="105"/>
      <c r="M833" s="105"/>
      <c r="N833" s="105"/>
      <c r="O833" s="106"/>
      <c r="P833" s="107"/>
      <c r="Q833" s="107"/>
    </row>
    <row r="834" spans="1:17" ht="14.4" x14ac:dyDescent="0.3">
      <c r="A834" s="100"/>
      <c r="B834" s="101"/>
      <c r="C834" s="102"/>
      <c r="D834" s="103"/>
      <c r="E834" s="107"/>
      <c r="F834" s="105"/>
      <c r="G834" s="113"/>
      <c r="H834" s="113"/>
      <c r="I834" s="109"/>
      <c r="J834" s="109"/>
      <c r="K834" s="105"/>
      <c r="L834" s="105"/>
      <c r="M834" s="105"/>
      <c r="N834" s="105"/>
      <c r="O834" s="106"/>
      <c r="P834" s="107"/>
      <c r="Q834" s="107"/>
    </row>
    <row r="835" spans="1:17" ht="14.4" x14ac:dyDescent="0.3">
      <c r="A835" s="100"/>
      <c r="B835" s="101"/>
      <c r="C835" s="102"/>
      <c r="D835" s="103"/>
      <c r="E835" s="107"/>
      <c r="F835" s="105"/>
      <c r="G835" s="113"/>
      <c r="H835" s="113"/>
      <c r="I835" s="109"/>
      <c r="J835" s="109"/>
      <c r="K835" s="105"/>
      <c r="L835" s="105"/>
      <c r="M835" s="105"/>
      <c r="N835" s="105"/>
      <c r="O835" s="106"/>
      <c r="P835" s="107"/>
      <c r="Q835" s="107"/>
    </row>
    <row r="836" spans="1:17" ht="14.4" x14ac:dyDescent="0.3">
      <c r="A836" s="100"/>
      <c r="B836" s="101"/>
      <c r="C836" s="102"/>
      <c r="D836" s="103"/>
      <c r="E836" s="107"/>
      <c r="F836" s="105"/>
      <c r="G836" s="113"/>
      <c r="H836" s="113"/>
      <c r="I836" s="109"/>
      <c r="J836" s="109"/>
      <c r="K836" s="105"/>
      <c r="L836" s="105"/>
      <c r="M836" s="105"/>
      <c r="N836" s="105"/>
      <c r="O836" s="106"/>
      <c r="P836" s="107"/>
      <c r="Q836" s="107"/>
    </row>
    <row r="837" spans="1:17" ht="14.4" x14ac:dyDescent="0.3">
      <c r="A837" s="100"/>
      <c r="B837" s="101"/>
      <c r="C837" s="102"/>
      <c r="D837" s="103"/>
      <c r="E837" s="107"/>
      <c r="F837" s="105"/>
      <c r="G837" s="113"/>
      <c r="H837" s="113"/>
      <c r="I837" s="109"/>
      <c r="J837" s="109"/>
      <c r="K837" s="105"/>
      <c r="L837" s="105"/>
      <c r="M837" s="105"/>
      <c r="N837" s="105"/>
      <c r="O837" s="106"/>
      <c r="P837" s="107"/>
      <c r="Q837" s="107"/>
    </row>
    <row r="838" spans="1:17" ht="14.4" x14ac:dyDescent="0.3">
      <c r="A838" s="100"/>
      <c r="B838" s="101"/>
      <c r="C838" s="102"/>
      <c r="D838" s="103"/>
      <c r="E838" s="107"/>
      <c r="F838" s="105"/>
      <c r="G838" s="113"/>
      <c r="H838" s="113"/>
      <c r="I838" s="109"/>
      <c r="J838" s="109"/>
      <c r="K838" s="105"/>
      <c r="L838" s="105"/>
      <c r="M838" s="105"/>
      <c r="N838" s="105"/>
      <c r="O838" s="106"/>
      <c r="P838" s="107"/>
      <c r="Q838" s="107"/>
    </row>
    <row r="839" spans="1:17" ht="14.4" x14ac:dyDescent="0.3">
      <c r="A839" s="100"/>
      <c r="B839" s="101"/>
      <c r="C839" s="102"/>
      <c r="D839" s="103"/>
      <c r="E839" s="107"/>
      <c r="F839" s="105"/>
      <c r="G839" s="113"/>
      <c r="H839" s="113"/>
      <c r="I839" s="109"/>
      <c r="J839" s="109"/>
      <c r="K839" s="105"/>
      <c r="L839" s="105"/>
      <c r="M839" s="105"/>
      <c r="N839" s="105"/>
      <c r="O839" s="106"/>
      <c r="P839" s="107"/>
      <c r="Q839" s="107"/>
    </row>
    <row r="840" spans="1:17" ht="14.4" x14ac:dyDescent="0.3">
      <c r="A840" s="100"/>
      <c r="B840" s="101"/>
      <c r="C840" s="102"/>
      <c r="D840" s="103"/>
      <c r="E840" s="107"/>
      <c r="F840" s="105"/>
      <c r="G840" s="113"/>
      <c r="H840" s="113"/>
      <c r="I840" s="109"/>
      <c r="J840" s="109"/>
      <c r="K840" s="105"/>
      <c r="L840" s="105"/>
      <c r="M840" s="105"/>
      <c r="N840" s="105"/>
      <c r="O840" s="106"/>
      <c r="P840" s="107"/>
      <c r="Q840" s="107"/>
    </row>
    <row r="841" spans="1:17" ht="14.4" x14ac:dyDescent="0.3">
      <c r="A841" s="100"/>
      <c r="B841" s="101"/>
      <c r="C841" s="102"/>
      <c r="D841" s="103"/>
      <c r="E841" s="107"/>
      <c r="F841" s="105"/>
      <c r="G841" s="113"/>
      <c r="H841" s="113"/>
      <c r="I841" s="109"/>
      <c r="J841" s="109"/>
      <c r="K841" s="105"/>
      <c r="L841" s="105"/>
      <c r="M841" s="105"/>
      <c r="N841" s="105"/>
      <c r="O841" s="106"/>
      <c r="P841" s="107"/>
      <c r="Q841" s="107"/>
    </row>
    <row r="842" spans="1:17" ht="14.4" x14ac:dyDescent="0.3">
      <c r="A842" s="100"/>
      <c r="B842" s="101"/>
      <c r="C842" s="102"/>
      <c r="D842" s="103"/>
      <c r="E842" s="107"/>
      <c r="F842" s="105"/>
      <c r="G842" s="113"/>
      <c r="H842" s="113"/>
      <c r="I842" s="109"/>
      <c r="J842" s="109"/>
      <c r="K842" s="105"/>
      <c r="L842" s="105"/>
      <c r="M842" s="105"/>
      <c r="N842" s="105"/>
      <c r="O842" s="106"/>
      <c r="P842" s="107"/>
      <c r="Q842" s="107"/>
    </row>
    <row r="843" spans="1:17" ht="14.4" x14ac:dyDescent="0.3">
      <c r="A843" s="100"/>
      <c r="B843" s="101"/>
      <c r="C843" s="102"/>
      <c r="D843" s="103"/>
      <c r="E843" s="107"/>
      <c r="F843" s="105"/>
      <c r="G843" s="113"/>
      <c r="H843" s="113"/>
      <c r="I843" s="109"/>
      <c r="J843" s="109"/>
      <c r="K843" s="105"/>
      <c r="L843" s="105"/>
      <c r="M843" s="105"/>
      <c r="N843" s="105"/>
      <c r="O843" s="106"/>
      <c r="P843" s="107"/>
      <c r="Q843" s="107"/>
    </row>
    <row r="844" spans="1:17" ht="14.4" x14ac:dyDescent="0.3">
      <c r="A844" s="100"/>
      <c r="B844" s="101"/>
      <c r="C844" s="102"/>
      <c r="D844" s="103"/>
      <c r="E844" s="107"/>
      <c r="F844" s="105"/>
      <c r="G844" s="113"/>
      <c r="H844" s="113"/>
      <c r="I844" s="109"/>
      <c r="J844" s="109"/>
      <c r="K844" s="105"/>
      <c r="L844" s="105"/>
      <c r="M844" s="105"/>
      <c r="N844" s="105"/>
      <c r="O844" s="106"/>
      <c r="P844" s="107"/>
      <c r="Q844" s="107"/>
    </row>
    <row r="845" spans="1:17" ht="14.4" x14ac:dyDescent="0.3">
      <c r="A845" s="100"/>
      <c r="B845" s="101"/>
      <c r="C845" s="102"/>
      <c r="D845" s="103"/>
      <c r="E845" s="107"/>
      <c r="F845" s="105"/>
      <c r="G845" s="113"/>
      <c r="H845" s="113"/>
      <c r="I845" s="109"/>
      <c r="J845" s="109"/>
      <c r="K845" s="105"/>
      <c r="L845" s="105"/>
      <c r="M845" s="105"/>
      <c r="N845" s="105"/>
      <c r="O845" s="106"/>
      <c r="P845" s="107"/>
      <c r="Q845" s="107"/>
    </row>
    <row r="846" spans="1:17" ht="14.4" x14ac:dyDescent="0.3">
      <c r="A846" s="100"/>
      <c r="B846" s="101"/>
      <c r="C846" s="102"/>
      <c r="D846" s="103"/>
      <c r="E846" s="107"/>
      <c r="F846" s="105"/>
      <c r="G846" s="113"/>
      <c r="H846" s="113"/>
      <c r="I846" s="109"/>
      <c r="J846" s="109"/>
      <c r="K846" s="105"/>
      <c r="L846" s="105"/>
      <c r="M846" s="105"/>
      <c r="N846" s="105"/>
      <c r="O846" s="106"/>
      <c r="P846" s="107"/>
      <c r="Q846" s="107"/>
    </row>
    <row r="847" spans="1:17" ht="14.4" x14ac:dyDescent="0.3">
      <c r="A847" s="100"/>
      <c r="B847" s="101"/>
      <c r="C847" s="102"/>
      <c r="D847" s="103"/>
      <c r="E847" s="107"/>
      <c r="F847" s="105"/>
      <c r="G847" s="113"/>
      <c r="H847" s="113"/>
      <c r="I847" s="109"/>
      <c r="J847" s="109"/>
      <c r="K847" s="105"/>
      <c r="L847" s="105"/>
      <c r="M847" s="105"/>
      <c r="N847" s="105"/>
      <c r="O847" s="106"/>
      <c r="P847" s="107"/>
      <c r="Q847" s="107"/>
    </row>
    <row r="848" spans="1:17" ht="14.4" x14ac:dyDescent="0.3">
      <c r="A848" s="100"/>
      <c r="B848" s="101"/>
      <c r="C848" s="102"/>
      <c r="D848" s="103"/>
      <c r="E848" s="107"/>
      <c r="F848" s="105"/>
      <c r="G848" s="113"/>
      <c r="H848" s="113"/>
      <c r="I848" s="109"/>
      <c r="J848" s="109"/>
      <c r="K848" s="105"/>
      <c r="L848" s="105"/>
      <c r="M848" s="105"/>
      <c r="N848" s="105"/>
      <c r="O848" s="106"/>
      <c r="P848" s="107"/>
      <c r="Q848" s="107"/>
    </row>
    <row r="849" spans="1:17" ht="14.4" x14ac:dyDescent="0.3">
      <c r="A849" s="100"/>
      <c r="B849" s="101"/>
      <c r="C849" s="102"/>
      <c r="D849" s="103"/>
      <c r="E849" s="107"/>
      <c r="F849" s="105"/>
      <c r="G849" s="113"/>
      <c r="H849" s="113"/>
      <c r="I849" s="109"/>
      <c r="J849" s="109"/>
      <c r="K849" s="105"/>
      <c r="L849" s="105"/>
      <c r="M849" s="105"/>
      <c r="N849" s="105"/>
      <c r="O849" s="106"/>
      <c r="P849" s="107"/>
      <c r="Q849" s="107"/>
    </row>
    <row r="850" spans="1:17" ht="14.4" x14ac:dyDescent="0.3">
      <c r="A850" s="100"/>
      <c r="B850" s="101"/>
      <c r="C850" s="102"/>
      <c r="D850" s="103"/>
      <c r="E850" s="107"/>
      <c r="F850" s="105"/>
      <c r="G850" s="113"/>
      <c r="H850" s="113"/>
      <c r="I850" s="109"/>
      <c r="J850" s="109"/>
      <c r="K850" s="105"/>
      <c r="L850" s="105"/>
      <c r="M850" s="105"/>
      <c r="N850" s="105"/>
      <c r="O850" s="106"/>
      <c r="P850" s="107"/>
      <c r="Q850" s="107"/>
    </row>
    <row r="851" spans="1:17" ht="14.4" x14ac:dyDescent="0.3">
      <c r="A851" s="100"/>
      <c r="B851" s="101"/>
      <c r="C851" s="102"/>
      <c r="D851" s="103"/>
      <c r="E851" s="107"/>
      <c r="F851" s="105"/>
      <c r="G851" s="113"/>
      <c r="H851" s="113"/>
      <c r="I851" s="109"/>
      <c r="J851" s="109"/>
      <c r="K851" s="105"/>
      <c r="L851" s="105"/>
      <c r="M851" s="105"/>
      <c r="N851" s="105"/>
      <c r="O851" s="106"/>
      <c r="P851" s="107"/>
      <c r="Q851" s="107"/>
    </row>
    <row r="852" spans="1:17" ht="14.4" x14ac:dyDescent="0.3">
      <c r="A852" s="100"/>
      <c r="B852" s="101"/>
      <c r="C852" s="102"/>
      <c r="D852" s="103"/>
      <c r="E852" s="107"/>
      <c r="F852" s="105"/>
      <c r="G852" s="113"/>
      <c r="H852" s="113"/>
      <c r="I852" s="109"/>
      <c r="J852" s="109"/>
      <c r="K852" s="105"/>
      <c r="L852" s="105"/>
      <c r="M852" s="105"/>
      <c r="N852" s="105"/>
      <c r="O852" s="106"/>
      <c r="P852" s="107"/>
      <c r="Q852" s="107"/>
    </row>
    <row r="853" spans="1:17" ht="14.4" x14ac:dyDescent="0.3">
      <c r="A853" s="100"/>
      <c r="B853" s="101"/>
      <c r="C853" s="102"/>
      <c r="D853" s="103"/>
      <c r="E853" s="107"/>
      <c r="F853" s="105"/>
      <c r="G853" s="113"/>
      <c r="H853" s="113"/>
      <c r="I853" s="109"/>
      <c r="J853" s="109"/>
      <c r="K853" s="105"/>
      <c r="L853" s="105"/>
      <c r="M853" s="105"/>
      <c r="N853" s="105"/>
      <c r="O853" s="106"/>
      <c r="P853" s="107"/>
      <c r="Q853" s="107"/>
    </row>
    <row r="854" spans="1:17" ht="14.4" x14ac:dyDescent="0.3">
      <c r="A854" s="100"/>
      <c r="B854" s="101"/>
      <c r="C854" s="102"/>
      <c r="D854" s="103"/>
      <c r="E854" s="107"/>
      <c r="F854" s="105"/>
      <c r="G854" s="113"/>
      <c r="H854" s="113"/>
      <c r="I854" s="109"/>
      <c r="J854" s="109"/>
      <c r="K854" s="105"/>
      <c r="L854" s="105"/>
      <c r="M854" s="105"/>
      <c r="N854" s="105"/>
      <c r="O854" s="106"/>
      <c r="P854" s="107"/>
      <c r="Q854" s="107"/>
    </row>
    <row r="855" spans="1:17" ht="14.4" x14ac:dyDescent="0.3">
      <c r="A855" s="100"/>
      <c r="B855" s="101"/>
      <c r="C855" s="102"/>
      <c r="D855" s="103"/>
      <c r="E855" s="107"/>
      <c r="F855" s="105"/>
      <c r="G855" s="113"/>
      <c r="H855" s="113"/>
      <c r="I855" s="109"/>
      <c r="J855" s="109"/>
      <c r="K855" s="105"/>
      <c r="L855" s="105"/>
      <c r="M855" s="105"/>
      <c r="N855" s="105"/>
      <c r="O855" s="106"/>
      <c r="P855" s="107"/>
      <c r="Q855" s="107"/>
    </row>
    <row r="856" spans="1:17" ht="14.4" x14ac:dyDescent="0.3">
      <c r="A856" s="100"/>
      <c r="B856" s="101"/>
      <c r="C856" s="102"/>
      <c r="D856" s="103"/>
      <c r="E856" s="107"/>
      <c r="F856" s="105"/>
      <c r="G856" s="113"/>
      <c r="H856" s="113"/>
      <c r="I856" s="109"/>
      <c r="J856" s="109"/>
      <c r="K856" s="105"/>
      <c r="L856" s="105"/>
      <c r="M856" s="105"/>
      <c r="N856" s="105"/>
      <c r="O856" s="106"/>
      <c r="P856" s="107"/>
      <c r="Q856" s="107"/>
    </row>
    <row r="857" spans="1:17" ht="14.4" x14ac:dyDescent="0.3">
      <c r="A857" s="100"/>
      <c r="B857" s="101"/>
      <c r="C857" s="102"/>
      <c r="D857" s="103"/>
      <c r="E857" s="107"/>
      <c r="F857" s="105"/>
      <c r="G857" s="113"/>
      <c r="H857" s="113"/>
      <c r="I857" s="109"/>
      <c r="J857" s="109"/>
      <c r="K857" s="105"/>
      <c r="L857" s="105"/>
      <c r="M857" s="105"/>
      <c r="N857" s="105"/>
      <c r="O857" s="106"/>
      <c r="P857" s="107"/>
      <c r="Q857" s="107"/>
    </row>
    <row r="858" spans="1:17" ht="14.4" x14ac:dyDescent="0.3">
      <c r="A858" s="100"/>
      <c r="B858" s="101"/>
      <c r="C858" s="102"/>
      <c r="D858" s="103"/>
      <c r="E858" s="107"/>
      <c r="F858" s="105"/>
      <c r="G858" s="113"/>
      <c r="H858" s="113"/>
      <c r="I858" s="109"/>
      <c r="J858" s="109"/>
      <c r="K858" s="105"/>
      <c r="L858" s="105"/>
      <c r="M858" s="105"/>
      <c r="N858" s="105"/>
      <c r="O858" s="106"/>
      <c r="P858" s="107"/>
      <c r="Q858" s="107"/>
    </row>
    <row r="859" spans="1:17" ht="14.4" x14ac:dyDescent="0.3">
      <c r="A859" s="100"/>
      <c r="B859" s="101"/>
      <c r="C859" s="102"/>
      <c r="D859" s="103"/>
      <c r="E859" s="107"/>
      <c r="F859" s="105"/>
      <c r="G859" s="113"/>
      <c r="H859" s="113"/>
      <c r="I859" s="109"/>
      <c r="J859" s="109"/>
      <c r="K859" s="105"/>
      <c r="L859" s="105"/>
      <c r="M859" s="105"/>
      <c r="N859" s="105"/>
      <c r="O859" s="106"/>
      <c r="P859" s="107"/>
      <c r="Q859" s="107"/>
    </row>
    <row r="860" spans="1:17" ht="14.4" x14ac:dyDescent="0.3">
      <c r="A860" s="100"/>
      <c r="B860" s="101"/>
      <c r="C860" s="102"/>
      <c r="D860" s="103"/>
      <c r="E860" s="107"/>
      <c r="F860" s="105"/>
      <c r="G860" s="113"/>
      <c r="H860" s="113"/>
      <c r="I860" s="109"/>
      <c r="J860" s="109"/>
      <c r="K860" s="105"/>
      <c r="L860" s="105"/>
      <c r="M860" s="105"/>
      <c r="N860" s="105"/>
      <c r="O860" s="106"/>
      <c r="P860" s="107"/>
      <c r="Q860" s="107"/>
    </row>
    <row r="861" spans="1:17" ht="14.4" x14ac:dyDescent="0.3">
      <c r="A861" s="100"/>
      <c r="B861" s="101"/>
      <c r="C861" s="102"/>
      <c r="D861" s="103"/>
      <c r="E861" s="107"/>
      <c r="F861" s="105"/>
      <c r="G861" s="113"/>
      <c r="H861" s="113"/>
      <c r="I861" s="109"/>
      <c r="J861" s="109"/>
      <c r="K861" s="105"/>
      <c r="L861" s="105"/>
      <c r="M861" s="105"/>
      <c r="N861" s="105"/>
      <c r="O861" s="106"/>
      <c r="P861" s="107"/>
      <c r="Q861" s="107"/>
    </row>
    <row r="862" spans="1:17" ht="14.4" x14ac:dyDescent="0.3">
      <c r="A862" s="100"/>
      <c r="B862" s="101"/>
      <c r="C862" s="102"/>
      <c r="D862" s="103"/>
      <c r="E862" s="107"/>
      <c r="F862" s="105"/>
      <c r="G862" s="113"/>
      <c r="H862" s="113"/>
      <c r="I862" s="109"/>
      <c r="J862" s="109"/>
      <c r="K862" s="105"/>
      <c r="L862" s="105"/>
      <c r="M862" s="105"/>
      <c r="N862" s="105"/>
      <c r="O862" s="106"/>
      <c r="P862" s="107"/>
      <c r="Q862" s="107"/>
    </row>
    <row r="863" spans="1:17" ht="14.4" x14ac:dyDescent="0.3">
      <c r="A863" s="100"/>
      <c r="B863" s="101"/>
      <c r="C863" s="102"/>
      <c r="D863" s="103"/>
      <c r="E863" s="107"/>
      <c r="F863" s="105"/>
      <c r="G863" s="113"/>
      <c r="H863" s="113"/>
      <c r="I863" s="109"/>
      <c r="J863" s="109"/>
      <c r="K863" s="105"/>
      <c r="L863" s="105"/>
      <c r="M863" s="105"/>
      <c r="N863" s="105"/>
      <c r="O863" s="106"/>
      <c r="P863" s="107"/>
      <c r="Q863" s="107"/>
    </row>
    <row r="864" spans="1:17" ht="14.4" x14ac:dyDescent="0.3">
      <c r="A864" s="100"/>
      <c r="B864" s="101"/>
      <c r="C864" s="102"/>
      <c r="D864" s="103"/>
      <c r="E864" s="107"/>
      <c r="F864" s="105"/>
      <c r="G864" s="113"/>
      <c r="H864" s="113"/>
      <c r="I864" s="109"/>
      <c r="J864" s="109"/>
      <c r="K864" s="105"/>
      <c r="L864" s="105"/>
      <c r="M864" s="105"/>
      <c r="N864" s="105"/>
      <c r="O864" s="106"/>
      <c r="P864" s="107"/>
      <c r="Q864" s="107"/>
    </row>
    <row r="865" spans="1:17" ht="14.4" x14ac:dyDescent="0.3">
      <c r="A865" s="100"/>
      <c r="B865" s="101"/>
      <c r="C865" s="102"/>
      <c r="D865" s="103"/>
      <c r="E865" s="107"/>
      <c r="F865" s="105"/>
      <c r="G865" s="113"/>
      <c r="H865" s="113"/>
      <c r="I865" s="109"/>
      <c r="J865" s="109"/>
      <c r="K865" s="105"/>
      <c r="L865" s="105"/>
      <c r="M865" s="105"/>
      <c r="N865" s="105"/>
      <c r="O865" s="106"/>
      <c r="P865" s="107"/>
      <c r="Q865" s="107"/>
    </row>
    <row r="866" spans="1:17" ht="14.4" x14ac:dyDescent="0.3">
      <c r="A866" s="100"/>
      <c r="B866" s="101"/>
      <c r="C866" s="102"/>
      <c r="D866" s="103"/>
      <c r="E866" s="107"/>
      <c r="F866" s="105"/>
      <c r="G866" s="113"/>
      <c r="H866" s="113"/>
      <c r="I866" s="109"/>
      <c r="J866" s="109"/>
      <c r="K866" s="105"/>
      <c r="L866" s="105"/>
      <c r="M866" s="105"/>
      <c r="N866" s="105"/>
      <c r="O866" s="106"/>
      <c r="P866" s="107"/>
      <c r="Q866" s="107"/>
    </row>
    <row r="867" spans="1:17" ht="14.4" x14ac:dyDescent="0.3">
      <c r="A867" s="100"/>
      <c r="B867" s="101"/>
      <c r="C867" s="102"/>
      <c r="D867" s="103"/>
      <c r="E867" s="107"/>
      <c r="F867" s="105"/>
      <c r="G867" s="113"/>
      <c r="H867" s="113"/>
      <c r="I867" s="109"/>
      <c r="J867" s="109"/>
      <c r="K867" s="105"/>
      <c r="L867" s="105"/>
      <c r="M867" s="105"/>
      <c r="N867" s="105"/>
      <c r="O867" s="106"/>
      <c r="P867" s="107"/>
      <c r="Q867" s="107"/>
    </row>
    <row r="868" spans="1:17" ht="14.4" x14ac:dyDescent="0.3">
      <c r="A868" s="100"/>
      <c r="B868" s="101"/>
      <c r="C868" s="102"/>
      <c r="D868" s="103"/>
      <c r="E868" s="107"/>
      <c r="F868" s="105"/>
      <c r="G868" s="113"/>
      <c r="H868" s="113"/>
      <c r="I868" s="109"/>
      <c r="J868" s="109"/>
      <c r="K868" s="105"/>
      <c r="L868" s="105"/>
      <c r="M868" s="105"/>
      <c r="N868" s="105"/>
      <c r="O868" s="106"/>
      <c r="P868" s="107"/>
      <c r="Q868" s="107"/>
    </row>
    <row r="869" spans="1:17" ht="14.4" x14ac:dyDescent="0.3">
      <c r="A869" s="100"/>
      <c r="B869" s="101"/>
      <c r="C869" s="102"/>
      <c r="D869" s="103"/>
      <c r="E869" s="107"/>
      <c r="F869" s="105"/>
      <c r="G869" s="113"/>
      <c r="H869" s="113"/>
      <c r="I869" s="109"/>
      <c r="J869" s="109"/>
      <c r="K869" s="105"/>
      <c r="L869" s="105"/>
      <c r="M869" s="105"/>
      <c r="N869" s="105"/>
      <c r="O869" s="106"/>
      <c r="P869" s="107"/>
      <c r="Q869" s="107"/>
    </row>
    <row r="870" spans="1:17" ht="14.4" x14ac:dyDescent="0.3">
      <c r="A870" s="100"/>
      <c r="B870" s="101"/>
      <c r="C870" s="102"/>
      <c r="D870" s="103"/>
      <c r="E870" s="107"/>
      <c r="F870" s="105"/>
      <c r="G870" s="113"/>
      <c r="H870" s="113"/>
      <c r="I870" s="109"/>
      <c r="J870" s="109"/>
      <c r="K870" s="105"/>
      <c r="L870" s="105"/>
      <c r="M870" s="105"/>
      <c r="N870" s="105"/>
      <c r="O870" s="106"/>
      <c r="P870" s="107"/>
      <c r="Q870" s="107"/>
    </row>
    <row r="871" spans="1:17" ht="14.4" x14ac:dyDescent="0.3">
      <c r="A871" s="100"/>
      <c r="B871" s="101"/>
      <c r="C871" s="102"/>
      <c r="D871" s="103"/>
      <c r="E871" s="107"/>
      <c r="F871" s="105"/>
      <c r="G871" s="113"/>
      <c r="H871" s="113"/>
      <c r="I871" s="109"/>
      <c r="J871" s="109"/>
      <c r="K871" s="105"/>
      <c r="L871" s="105"/>
      <c r="M871" s="105"/>
      <c r="N871" s="105"/>
      <c r="O871" s="106"/>
      <c r="P871" s="107"/>
      <c r="Q871" s="107"/>
    </row>
    <row r="872" spans="1:17" ht="14.4" x14ac:dyDescent="0.3">
      <c r="A872" s="100"/>
      <c r="B872" s="101"/>
      <c r="C872" s="102"/>
      <c r="D872" s="103"/>
      <c r="E872" s="107"/>
      <c r="F872" s="105"/>
      <c r="G872" s="113"/>
      <c r="H872" s="113"/>
      <c r="I872" s="109"/>
      <c r="J872" s="109"/>
      <c r="K872" s="105"/>
      <c r="L872" s="105"/>
      <c r="M872" s="105"/>
      <c r="N872" s="105"/>
      <c r="O872" s="106"/>
      <c r="P872" s="107"/>
      <c r="Q872" s="107"/>
    </row>
    <row r="873" spans="1:17" ht="14.4" x14ac:dyDescent="0.3">
      <c r="A873" s="100"/>
      <c r="B873" s="101"/>
      <c r="C873" s="102"/>
      <c r="D873" s="103"/>
      <c r="E873" s="107"/>
      <c r="F873" s="105"/>
      <c r="G873" s="113"/>
      <c r="H873" s="113"/>
      <c r="I873" s="109"/>
      <c r="J873" s="109"/>
      <c r="K873" s="105"/>
      <c r="L873" s="105"/>
      <c r="M873" s="105"/>
      <c r="N873" s="105"/>
      <c r="O873" s="106"/>
      <c r="P873" s="107"/>
      <c r="Q873" s="107"/>
    </row>
    <row r="874" spans="1:17" ht="14.4" x14ac:dyDescent="0.3">
      <c r="A874" s="100"/>
      <c r="B874" s="101"/>
      <c r="C874" s="102"/>
      <c r="D874" s="103"/>
      <c r="E874" s="107"/>
      <c r="F874" s="105"/>
      <c r="G874" s="113"/>
      <c r="H874" s="113"/>
      <c r="I874" s="109"/>
      <c r="J874" s="109"/>
      <c r="K874" s="105"/>
      <c r="L874" s="105"/>
      <c r="M874" s="105"/>
      <c r="N874" s="105"/>
      <c r="O874" s="106"/>
      <c r="P874" s="107"/>
      <c r="Q874" s="107"/>
    </row>
    <row r="875" spans="1:17" ht="14.4" x14ac:dyDescent="0.3">
      <c r="A875" s="100"/>
      <c r="B875" s="101"/>
      <c r="C875" s="102"/>
      <c r="D875" s="103"/>
      <c r="E875" s="107"/>
      <c r="F875" s="105"/>
      <c r="G875" s="113"/>
      <c r="H875" s="113"/>
      <c r="I875" s="109"/>
      <c r="J875" s="109"/>
      <c r="K875" s="105"/>
      <c r="L875" s="105"/>
      <c r="M875" s="105"/>
      <c r="N875" s="105"/>
      <c r="O875" s="106"/>
      <c r="P875" s="107"/>
      <c r="Q875" s="107"/>
    </row>
    <row r="876" spans="1:17" ht="14.4" x14ac:dyDescent="0.3">
      <c r="A876" s="100"/>
      <c r="B876" s="101"/>
      <c r="C876" s="102"/>
      <c r="D876" s="103"/>
      <c r="E876" s="107"/>
      <c r="F876" s="105"/>
      <c r="G876" s="113"/>
      <c r="H876" s="113"/>
      <c r="I876" s="109"/>
      <c r="J876" s="109"/>
      <c r="K876" s="105"/>
      <c r="L876" s="105"/>
      <c r="M876" s="105"/>
      <c r="N876" s="105"/>
      <c r="O876" s="106"/>
      <c r="P876" s="107"/>
      <c r="Q876" s="107"/>
    </row>
    <row r="877" spans="1:17" ht="14.4" x14ac:dyDescent="0.3">
      <c r="A877" s="100"/>
      <c r="B877" s="101"/>
      <c r="C877" s="102"/>
      <c r="D877" s="103"/>
      <c r="E877" s="107"/>
      <c r="F877" s="105"/>
      <c r="G877" s="113"/>
      <c r="H877" s="113"/>
      <c r="I877" s="109"/>
      <c r="J877" s="109"/>
      <c r="K877" s="105"/>
      <c r="L877" s="105"/>
      <c r="M877" s="105"/>
      <c r="N877" s="105"/>
      <c r="O877" s="106"/>
      <c r="P877" s="107"/>
      <c r="Q877" s="107"/>
    </row>
    <row r="878" spans="1:17" ht="14.4" x14ac:dyDescent="0.3">
      <c r="A878" s="100"/>
      <c r="B878" s="101"/>
      <c r="C878" s="102"/>
      <c r="D878" s="103"/>
      <c r="E878" s="107"/>
      <c r="F878" s="105"/>
      <c r="G878" s="113"/>
      <c r="H878" s="113"/>
      <c r="I878" s="109"/>
      <c r="J878" s="109"/>
      <c r="K878" s="105"/>
      <c r="L878" s="105"/>
      <c r="M878" s="105"/>
      <c r="N878" s="105"/>
      <c r="O878" s="106"/>
      <c r="P878" s="107"/>
      <c r="Q878" s="107"/>
    </row>
    <row r="879" spans="1:17" ht="14.4" x14ac:dyDescent="0.3">
      <c r="A879" s="100"/>
      <c r="B879" s="101"/>
      <c r="C879" s="102"/>
      <c r="D879" s="103"/>
      <c r="E879" s="107"/>
      <c r="F879" s="105"/>
      <c r="G879" s="113"/>
      <c r="H879" s="113"/>
      <c r="I879" s="109"/>
      <c r="J879" s="109"/>
      <c r="K879" s="105"/>
      <c r="L879" s="105"/>
      <c r="M879" s="105"/>
      <c r="N879" s="105"/>
      <c r="O879" s="106"/>
      <c r="P879" s="107"/>
      <c r="Q879" s="107"/>
    </row>
    <row r="880" spans="1:17" ht="14.4" x14ac:dyDescent="0.3">
      <c r="A880" s="100"/>
      <c r="B880" s="101"/>
      <c r="C880" s="102"/>
      <c r="D880" s="103"/>
      <c r="E880" s="107"/>
      <c r="F880" s="105"/>
      <c r="G880" s="113"/>
      <c r="H880" s="113"/>
      <c r="I880" s="109"/>
      <c r="J880" s="109"/>
      <c r="K880" s="105"/>
      <c r="L880" s="105"/>
      <c r="M880" s="105"/>
      <c r="N880" s="105"/>
      <c r="O880" s="106"/>
      <c r="P880" s="107"/>
      <c r="Q880" s="107"/>
    </row>
    <row r="881" spans="1:17" ht="14.4" x14ac:dyDescent="0.3">
      <c r="A881" s="100"/>
      <c r="B881" s="101"/>
      <c r="C881" s="102"/>
      <c r="D881" s="103"/>
      <c r="E881" s="107"/>
      <c r="F881" s="105"/>
      <c r="G881" s="113"/>
      <c r="H881" s="113"/>
      <c r="I881" s="109"/>
      <c r="J881" s="109"/>
      <c r="K881" s="105"/>
      <c r="L881" s="105"/>
      <c r="M881" s="105"/>
      <c r="N881" s="105"/>
      <c r="O881" s="106"/>
      <c r="P881" s="107"/>
      <c r="Q881" s="107"/>
    </row>
    <row r="882" spans="1:17" ht="14.4" x14ac:dyDescent="0.3">
      <c r="A882" s="100"/>
      <c r="B882" s="101"/>
      <c r="C882" s="102"/>
      <c r="D882" s="103"/>
      <c r="E882" s="107"/>
      <c r="F882" s="105"/>
      <c r="G882" s="113"/>
      <c r="H882" s="113"/>
      <c r="I882" s="109"/>
      <c r="J882" s="109"/>
      <c r="K882" s="105"/>
      <c r="L882" s="105"/>
      <c r="M882" s="105"/>
      <c r="N882" s="105"/>
      <c r="O882" s="106"/>
      <c r="P882" s="107"/>
      <c r="Q882" s="107"/>
    </row>
    <row r="883" spans="1:17" ht="14.4" x14ac:dyDescent="0.3">
      <c r="A883" s="100"/>
      <c r="B883" s="101"/>
      <c r="C883" s="102"/>
      <c r="D883" s="103"/>
      <c r="E883" s="107"/>
      <c r="F883" s="105"/>
      <c r="G883" s="113"/>
      <c r="H883" s="113"/>
      <c r="I883" s="109"/>
      <c r="J883" s="109"/>
      <c r="K883" s="105"/>
      <c r="L883" s="105"/>
      <c r="M883" s="105"/>
      <c r="N883" s="105"/>
      <c r="O883" s="106"/>
      <c r="P883" s="107"/>
      <c r="Q883" s="107"/>
    </row>
    <row r="884" spans="1:17" ht="14.4" x14ac:dyDescent="0.3">
      <c r="A884" s="100"/>
      <c r="B884" s="101"/>
      <c r="C884" s="102"/>
      <c r="D884" s="103"/>
      <c r="E884" s="107"/>
      <c r="F884" s="105"/>
      <c r="G884" s="113"/>
      <c r="H884" s="113"/>
      <c r="I884" s="109"/>
      <c r="J884" s="109"/>
      <c r="K884" s="105"/>
      <c r="L884" s="105"/>
      <c r="M884" s="105"/>
      <c r="N884" s="105"/>
      <c r="O884" s="106"/>
      <c r="P884" s="107"/>
      <c r="Q884" s="107"/>
    </row>
    <row r="885" spans="1:17" ht="14.4" x14ac:dyDescent="0.3">
      <c r="A885" s="100"/>
      <c r="B885" s="101"/>
      <c r="C885" s="102"/>
      <c r="D885" s="103"/>
      <c r="E885" s="107"/>
      <c r="F885" s="105"/>
      <c r="G885" s="113"/>
      <c r="H885" s="113"/>
      <c r="I885" s="109"/>
      <c r="J885" s="109"/>
      <c r="K885" s="105"/>
      <c r="L885" s="105"/>
      <c r="M885" s="105"/>
      <c r="N885" s="105"/>
      <c r="O885" s="106"/>
      <c r="P885" s="107"/>
      <c r="Q885" s="107"/>
    </row>
    <row r="886" spans="1:17" ht="14.4" x14ac:dyDescent="0.3">
      <c r="A886" s="100"/>
      <c r="B886" s="101"/>
      <c r="C886" s="102"/>
      <c r="D886" s="103"/>
      <c r="E886" s="107"/>
      <c r="F886" s="105"/>
      <c r="G886" s="113"/>
      <c r="H886" s="113"/>
      <c r="I886" s="109"/>
      <c r="J886" s="109"/>
      <c r="K886" s="105"/>
      <c r="L886" s="105"/>
      <c r="M886" s="105"/>
      <c r="N886" s="105"/>
      <c r="O886" s="106"/>
      <c r="P886" s="107"/>
      <c r="Q886" s="107"/>
    </row>
    <row r="887" spans="1:17" ht="14.4" x14ac:dyDescent="0.3">
      <c r="A887" s="100"/>
      <c r="B887" s="101"/>
      <c r="C887" s="102"/>
      <c r="D887" s="103"/>
      <c r="E887" s="107"/>
      <c r="F887" s="105"/>
      <c r="G887" s="113"/>
      <c r="H887" s="113"/>
      <c r="I887" s="109"/>
      <c r="J887" s="109"/>
      <c r="K887" s="105"/>
      <c r="L887" s="105"/>
      <c r="M887" s="105"/>
      <c r="N887" s="105"/>
      <c r="O887" s="106"/>
      <c r="P887" s="107"/>
      <c r="Q887" s="107"/>
    </row>
    <row r="888" spans="1:17" ht="14.4" x14ac:dyDescent="0.3">
      <c r="A888" s="100"/>
      <c r="B888" s="101"/>
      <c r="C888" s="102"/>
      <c r="D888" s="103"/>
      <c r="E888" s="107"/>
      <c r="F888" s="105"/>
      <c r="G888" s="113"/>
      <c r="H888" s="113"/>
      <c r="I888" s="109"/>
      <c r="J888" s="109"/>
      <c r="K888" s="105"/>
      <c r="L888" s="105"/>
      <c r="M888" s="105"/>
      <c r="N888" s="105"/>
      <c r="O888" s="106"/>
      <c r="P888" s="107"/>
      <c r="Q888" s="107"/>
    </row>
    <row r="889" spans="1:17" ht="14.4" x14ac:dyDescent="0.3">
      <c r="A889" s="100"/>
      <c r="B889" s="101"/>
      <c r="C889" s="102"/>
      <c r="D889" s="103"/>
      <c r="E889" s="107"/>
      <c r="F889" s="105"/>
      <c r="G889" s="113"/>
      <c r="H889" s="113"/>
      <c r="I889" s="109"/>
      <c r="J889" s="109"/>
      <c r="K889" s="105"/>
      <c r="L889" s="105"/>
      <c r="M889" s="105"/>
      <c r="N889" s="105"/>
      <c r="O889" s="106"/>
      <c r="P889" s="107"/>
      <c r="Q889" s="107"/>
    </row>
    <row r="890" spans="1:17" ht="14.4" x14ac:dyDescent="0.3">
      <c r="A890" s="100"/>
      <c r="B890" s="101"/>
      <c r="C890" s="102"/>
      <c r="D890" s="103"/>
      <c r="E890" s="107"/>
      <c r="F890" s="105"/>
      <c r="G890" s="113"/>
      <c r="H890" s="113"/>
      <c r="I890" s="109"/>
      <c r="J890" s="109"/>
      <c r="K890" s="105"/>
      <c r="L890" s="105"/>
      <c r="M890" s="105"/>
      <c r="N890" s="105"/>
      <c r="O890" s="106"/>
      <c r="P890" s="107"/>
      <c r="Q890" s="107"/>
    </row>
    <row r="891" spans="1:17" ht="14.4" x14ac:dyDescent="0.3">
      <c r="A891" s="100"/>
      <c r="B891" s="101"/>
      <c r="C891" s="102"/>
      <c r="D891" s="103"/>
      <c r="E891" s="107"/>
      <c r="F891" s="105"/>
      <c r="G891" s="113"/>
      <c r="H891" s="113"/>
      <c r="I891" s="109"/>
      <c r="J891" s="109"/>
      <c r="K891" s="105"/>
      <c r="L891" s="105"/>
      <c r="M891" s="105"/>
      <c r="N891" s="105"/>
      <c r="O891" s="106"/>
      <c r="P891" s="107"/>
      <c r="Q891" s="107"/>
    </row>
    <row r="892" spans="1:17" ht="14.4" x14ac:dyDescent="0.3">
      <c r="A892" s="100"/>
      <c r="B892" s="101"/>
      <c r="C892" s="102"/>
      <c r="D892" s="103"/>
      <c r="E892" s="107"/>
      <c r="F892" s="105"/>
      <c r="G892" s="113"/>
      <c r="H892" s="113"/>
      <c r="I892" s="109"/>
      <c r="J892" s="109"/>
      <c r="K892" s="105"/>
      <c r="L892" s="105"/>
      <c r="M892" s="105"/>
      <c r="N892" s="105"/>
      <c r="O892" s="106"/>
      <c r="P892" s="107"/>
      <c r="Q892" s="107"/>
    </row>
    <row r="893" spans="1:17" ht="14.4" x14ac:dyDescent="0.3">
      <c r="A893" s="100"/>
      <c r="B893" s="101"/>
      <c r="C893" s="102"/>
      <c r="D893" s="103"/>
      <c r="E893" s="107"/>
      <c r="F893" s="105"/>
      <c r="G893" s="113"/>
      <c r="H893" s="113"/>
      <c r="I893" s="109"/>
      <c r="J893" s="109"/>
      <c r="K893" s="105"/>
      <c r="L893" s="105"/>
      <c r="M893" s="105"/>
      <c r="N893" s="105"/>
      <c r="O893" s="106"/>
      <c r="P893" s="107"/>
      <c r="Q893" s="107"/>
    </row>
    <row r="894" spans="1:17" ht="14.4" x14ac:dyDescent="0.3">
      <c r="A894" s="100"/>
      <c r="B894" s="101"/>
      <c r="C894" s="102"/>
      <c r="D894" s="103"/>
      <c r="E894" s="107"/>
      <c r="F894" s="105"/>
      <c r="G894" s="113"/>
      <c r="H894" s="113"/>
      <c r="I894" s="109"/>
      <c r="J894" s="109"/>
      <c r="K894" s="105"/>
      <c r="L894" s="105"/>
      <c r="M894" s="105"/>
      <c r="N894" s="105"/>
      <c r="O894" s="106"/>
      <c r="P894" s="107"/>
      <c r="Q894" s="107"/>
    </row>
    <row r="895" spans="1:17" ht="14.4" x14ac:dyDescent="0.3">
      <c r="A895" s="100"/>
      <c r="B895" s="101"/>
      <c r="C895" s="102"/>
      <c r="D895" s="103"/>
      <c r="E895" s="107"/>
      <c r="F895" s="105"/>
      <c r="G895" s="113"/>
      <c r="H895" s="113"/>
      <c r="I895" s="109"/>
      <c r="J895" s="109"/>
      <c r="K895" s="105"/>
      <c r="L895" s="105"/>
      <c r="M895" s="105"/>
      <c r="N895" s="105"/>
      <c r="O895" s="106"/>
      <c r="P895" s="107"/>
      <c r="Q895" s="107"/>
    </row>
    <row r="896" spans="1:17" ht="14.4" x14ac:dyDescent="0.3">
      <c r="A896" s="100"/>
      <c r="B896" s="101"/>
      <c r="C896" s="102"/>
      <c r="D896" s="103"/>
      <c r="E896" s="107"/>
      <c r="F896" s="105"/>
      <c r="G896" s="113"/>
      <c r="H896" s="113"/>
      <c r="I896" s="109"/>
      <c r="J896" s="109"/>
      <c r="K896" s="105"/>
      <c r="L896" s="105"/>
      <c r="M896" s="105"/>
      <c r="N896" s="105"/>
      <c r="O896" s="106"/>
      <c r="P896" s="107"/>
      <c r="Q896" s="107"/>
    </row>
    <row r="897" spans="1:17" ht="14.4" x14ac:dyDescent="0.3">
      <c r="A897" s="100"/>
      <c r="B897" s="101"/>
      <c r="C897" s="102"/>
      <c r="D897" s="103"/>
      <c r="E897" s="107"/>
      <c r="F897" s="105"/>
      <c r="G897" s="113"/>
      <c r="H897" s="113"/>
      <c r="I897" s="109"/>
      <c r="J897" s="109"/>
      <c r="K897" s="105"/>
      <c r="L897" s="105"/>
      <c r="M897" s="105"/>
      <c r="N897" s="105"/>
      <c r="O897" s="106"/>
      <c r="P897" s="107"/>
      <c r="Q897" s="107"/>
    </row>
    <row r="898" spans="1:17" ht="14.4" x14ac:dyDescent="0.3">
      <c r="A898" s="100"/>
      <c r="B898" s="101"/>
      <c r="C898" s="102"/>
      <c r="D898" s="103"/>
      <c r="E898" s="107"/>
      <c r="F898" s="105"/>
      <c r="G898" s="113"/>
      <c r="H898" s="113"/>
      <c r="I898" s="109"/>
      <c r="J898" s="109"/>
      <c r="K898" s="105"/>
      <c r="L898" s="105"/>
      <c r="M898" s="105"/>
      <c r="N898" s="105"/>
      <c r="O898" s="106"/>
      <c r="P898" s="107"/>
      <c r="Q898" s="107"/>
    </row>
    <row r="899" spans="1:17" ht="14.4" x14ac:dyDescent="0.3">
      <c r="A899" s="100"/>
      <c r="B899" s="101"/>
      <c r="C899" s="102"/>
      <c r="D899" s="103"/>
      <c r="E899" s="107"/>
      <c r="F899" s="105"/>
      <c r="G899" s="113"/>
      <c r="H899" s="113"/>
      <c r="I899" s="109"/>
      <c r="J899" s="109"/>
      <c r="K899" s="105"/>
      <c r="L899" s="105"/>
      <c r="M899" s="105"/>
      <c r="N899" s="105"/>
      <c r="O899" s="106"/>
      <c r="P899" s="107"/>
      <c r="Q899" s="107"/>
    </row>
    <row r="900" spans="1:17" ht="14.4" x14ac:dyDescent="0.3">
      <c r="A900" s="100"/>
      <c r="B900" s="101"/>
      <c r="C900" s="102"/>
      <c r="D900" s="103"/>
      <c r="E900" s="107"/>
      <c r="F900" s="105"/>
      <c r="G900" s="113"/>
      <c r="H900" s="113"/>
      <c r="I900" s="109"/>
      <c r="J900" s="109"/>
      <c r="K900" s="105"/>
      <c r="L900" s="105"/>
      <c r="M900" s="105"/>
      <c r="N900" s="105"/>
      <c r="O900" s="106"/>
      <c r="P900" s="107"/>
      <c r="Q900" s="107"/>
    </row>
    <row r="901" spans="1:17" ht="14.4" x14ac:dyDescent="0.3">
      <c r="A901" s="100"/>
      <c r="B901" s="101"/>
      <c r="C901" s="102"/>
      <c r="D901" s="103"/>
      <c r="E901" s="107"/>
      <c r="F901" s="105"/>
      <c r="G901" s="113"/>
      <c r="H901" s="113"/>
      <c r="I901" s="109"/>
      <c r="J901" s="109"/>
      <c r="K901" s="105"/>
      <c r="L901" s="105"/>
      <c r="M901" s="105"/>
      <c r="N901" s="105"/>
      <c r="O901" s="106"/>
      <c r="P901" s="107"/>
      <c r="Q901" s="107"/>
    </row>
    <row r="902" spans="1:17" ht="14.4" x14ac:dyDescent="0.3">
      <c r="A902" s="100"/>
      <c r="B902" s="101"/>
      <c r="C902" s="102"/>
      <c r="D902" s="103"/>
      <c r="E902" s="107"/>
      <c r="F902" s="105"/>
      <c r="G902" s="113"/>
      <c r="H902" s="113"/>
      <c r="I902" s="109"/>
      <c r="J902" s="109"/>
      <c r="K902" s="105"/>
      <c r="L902" s="105"/>
      <c r="M902" s="105"/>
      <c r="N902" s="105"/>
      <c r="O902" s="106"/>
      <c r="P902" s="107"/>
      <c r="Q902" s="107"/>
    </row>
    <row r="903" spans="1:17" ht="14.4" x14ac:dyDescent="0.3">
      <c r="A903" s="100"/>
      <c r="B903" s="101"/>
      <c r="C903" s="102"/>
      <c r="D903" s="103"/>
      <c r="E903" s="107"/>
      <c r="F903" s="105"/>
      <c r="G903" s="113"/>
      <c r="H903" s="113"/>
      <c r="I903" s="109"/>
      <c r="J903" s="109"/>
      <c r="K903" s="105"/>
      <c r="L903" s="105"/>
      <c r="M903" s="105"/>
      <c r="N903" s="105"/>
      <c r="O903" s="106"/>
      <c r="P903" s="107"/>
      <c r="Q903" s="107"/>
    </row>
    <row r="904" spans="1:17" ht="14.4" x14ac:dyDescent="0.3">
      <c r="A904" s="100"/>
      <c r="B904" s="101"/>
      <c r="C904" s="102"/>
      <c r="D904" s="103"/>
      <c r="E904" s="107"/>
      <c r="F904" s="105"/>
      <c r="G904" s="113"/>
      <c r="H904" s="113"/>
      <c r="I904" s="109"/>
      <c r="J904" s="109"/>
      <c r="K904" s="105"/>
      <c r="L904" s="105"/>
      <c r="M904" s="105"/>
      <c r="N904" s="105"/>
      <c r="O904" s="106"/>
      <c r="P904" s="107"/>
      <c r="Q904" s="107"/>
    </row>
    <row r="905" spans="1:17" ht="14.4" x14ac:dyDescent="0.3">
      <c r="A905" s="100"/>
      <c r="B905" s="101"/>
      <c r="C905" s="102"/>
      <c r="D905" s="103"/>
      <c r="E905" s="107"/>
      <c r="F905" s="105"/>
      <c r="G905" s="113"/>
      <c r="H905" s="113"/>
      <c r="I905" s="109"/>
      <c r="J905" s="109"/>
      <c r="K905" s="105"/>
      <c r="L905" s="105"/>
      <c r="M905" s="105"/>
      <c r="N905" s="105"/>
      <c r="O905" s="106"/>
      <c r="P905" s="107"/>
      <c r="Q905" s="107"/>
    </row>
    <row r="906" spans="1:17" ht="14.4" x14ac:dyDescent="0.3">
      <c r="A906" s="100"/>
      <c r="B906" s="101"/>
      <c r="C906" s="102"/>
      <c r="D906" s="103"/>
      <c r="E906" s="107"/>
      <c r="F906" s="105"/>
      <c r="G906" s="113"/>
      <c r="H906" s="113"/>
      <c r="I906" s="109"/>
      <c r="J906" s="109"/>
      <c r="K906" s="105"/>
      <c r="L906" s="105"/>
      <c r="M906" s="105"/>
      <c r="N906" s="105"/>
      <c r="O906" s="106"/>
      <c r="P906" s="107"/>
      <c r="Q906" s="107"/>
    </row>
    <row r="907" spans="1:17" ht="14.4" x14ac:dyDescent="0.3">
      <c r="A907" s="100"/>
      <c r="B907" s="101"/>
      <c r="C907" s="102"/>
      <c r="D907" s="103"/>
      <c r="E907" s="107"/>
      <c r="F907" s="105"/>
      <c r="G907" s="113"/>
      <c r="H907" s="113"/>
      <c r="I907" s="109"/>
      <c r="J907" s="109"/>
      <c r="K907" s="105"/>
      <c r="L907" s="105"/>
      <c r="M907" s="105"/>
      <c r="N907" s="105"/>
      <c r="O907" s="106"/>
      <c r="P907" s="107"/>
      <c r="Q907" s="107"/>
    </row>
    <row r="908" spans="1:17" ht="14.4" x14ac:dyDescent="0.3">
      <c r="A908" s="100"/>
      <c r="B908" s="101"/>
      <c r="C908" s="102"/>
      <c r="D908" s="103"/>
      <c r="E908" s="107"/>
      <c r="F908" s="105"/>
      <c r="G908" s="113"/>
      <c r="H908" s="113"/>
      <c r="I908" s="109"/>
      <c r="J908" s="109"/>
      <c r="K908" s="105"/>
      <c r="L908" s="105"/>
      <c r="M908" s="105"/>
      <c r="N908" s="105"/>
      <c r="O908" s="106"/>
      <c r="P908" s="107"/>
      <c r="Q908" s="107"/>
    </row>
    <row r="909" spans="1:17" ht="14.4" x14ac:dyDescent="0.3">
      <c r="A909" s="100"/>
      <c r="B909" s="101"/>
      <c r="C909" s="102"/>
      <c r="D909" s="103"/>
      <c r="E909" s="107"/>
      <c r="F909" s="105"/>
      <c r="G909" s="113"/>
      <c r="H909" s="113"/>
      <c r="I909" s="109"/>
      <c r="J909" s="109"/>
      <c r="K909" s="105"/>
      <c r="L909" s="105"/>
      <c r="M909" s="105"/>
      <c r="N909" s="105"/>
      <c r="O909" s="106"/>
      <c r="P909" s="107"/>
      <c r="Q909" s="107"/>
    </row>
    <row r="910" spans="1:17" ht="14.4" x14ac:dyDescent="0.3">
      <c r="A910" s="100"/>
      <c r="B910" s="101"/>
      <c r="C910" s="102"/>
      <c r="D910" s="103"/>
      <c r="E910" s="107"/>
      <c r="F910" s="105"/>
      <c r="G910" s="113"/>
      <c r="H910" s="113"/>
      <c r="I910" s="109"/>
      <c r="J910" s="109"/>
      <c r="K910" s="105"/>
      <c r="L910" s="105"/>
      <c r="M910" s="105"/>
      <c r="N910" s="105"/>
      <c r="O910" s="106"/>
      <c r="P910" s="107"/>
      <c r="Q910" s="107"/>
    </row>
    <row r="911" spans="1:17" ht="14.4" x14ac:dyDescent="0.3">
      <c r="A911" s="100"/>
      <c r="B911" s="101"/>
      <c r="C911" s="102"/>
      <c r="D911" s="103"/>
      <c r="E911" s="107"/>
      <c r="F911" s="105"/>
      <c r="G911" s="113"/>
      <c r="H911" s="113"/>
      <c r="I911" s="109"/>
      <c r="J911" s="109"/>
      <c r="K911" s="105"/>
      <c r="L911" s="105"/>
      <c r="M911" s="105"/>
      <c r="N911" s="105"/>
      <c r="O911" s="106"/>
      <c r="P911" s="107"/>
      <c r="Q911" s="107"/>
    </row>
    <row r="912" spans="1:17" ht="14.4" x14ac:dyDescent="0.3">
      <c r="A912" s="100"/>
      <c r="B912" s="101"/>
      <c r="C912" s="102"/>
      <c r="D912" s="103"/>
      <c r="E912" s="107"/>
      <c r="F912" s="105"/>
      <c r="G912" s="113"/>
      <c r="H912" s="113"/>
      <c r="I912" s="109"/>
      <c r="J912" s="109"/>
      <c r="K912" s="105"/>
      <c r="L912" s="105"/>
      <c r="M912" s="105"/>
      <c r="N912" s="105"/>
      <c r="O912" s="106"/>
      <c r="P912" s="107"/>
      <c r="Q912" s="107"/>
    </row>
    <row r="913" spans="1:17" ht="14.4" x14ac:dyDescent="0.3">
      <c r="A913" s="100"/>
      <c r="B913" s="101"/>
      <c r="C913" s="102"/>
      <c r="D913" s="103"/>
      <c r="E913" s="107"/>
      <c r="F913" s="105"/>
      <c r="G913" s="113"/>
      <c r="H913" s="113"/>
      <c r="I913" s="109"/>
      <c r="J913" s="109"/>
      <c r="K913" s="105"/>
      <c r="L913" s="105"/>
      <c r="M913" s="105"/>
      <c r="N913" s="105"/>
      <c r="O913" s="106"/>
      <c r="P913" s="107"/>
      <c r="Q913" s="107"/>
    </row>
    <row r="914" spans="1:17" ht="14.4" x14ac:dyDescent="0.3">
      <c r="A914" s="100"/>
      <c r="B914" s="101"/>
      <c r="C914" s="102"/>
      <c r="D914" s="103"/>
      <c r="E914" s="107"/>
      <c r="F914" s="105"/>
      <c r="G914" s="113"/>
      <c r="H914" s="113"/>
      <c r="I914" s="109"/>
      <c r="J914" s="109"/>
      <c r="K914" s="105"/>
      <c r="L914" s="105"/>
      <c r="M914" s="105"/>
      <c r="N914" s="105"/>
      <c r="O914" s="106"/>
      <c r="P914" s="107"/>
      <c r="Q914" s="107"/>
    </row>
    <row r="915" spans="1:17" ht="14.4" x14ac:dyDescent="0.3">
      <c r="A915" s="100"/>
      <c r="B915" s="101"/>
      <c r="C915" s="102"/>
      <c r="D915" s="103"/>
      <c r="E915" s="107"/>
      <c r="F915" s="105"/>
      <c r="G915" s="113"/>
      <c r="H915" s="113"/>
      <c r="I915" s="109"/>
      <c r="J915" s="109"/>
      <c r="K915" s="105"/>
      <c r="L915" s="105"/>
      <c r="M915" s="105"/>
      <c r="N915" s="105"/>
      <c r="O915" s="106"/>
      <c r="P915" s="107"/>
      <c r="Q915" s="107"/>
    </row>
    <row r="916" spans="1:17" ht="14.4" x14ac:dyDescent="0.3">
      <c r="A916" s="100"/>
      <c r="B916" s="101"/>
      <c r="C916" s="102"/>
      <c r="D916" s="103"/>
      <c r="E916" s="107"/>
      <c r="F916" s="105"/>
      <c r="G916" s="113"/>
      <c r="H916" s="113"/>
      <c r="I916" s="109"/>
      <c r="J916" s="109"/>
      <c r="K916" s="105"/>
      <c r="L916" s="105"/>
      <c r="M916" s="105"/>
      <c r="N916" s="105"/>
      <c r="O916" s="106"/>
      <c r="P916" s="107"/>
      <c r="Q916" s="107"/>
    </row>
    <row r="917" spans="1:17" ht="14.4" x14ac:dyDescent="0.3">
      <c r="A917" s="100"/>
      <c r="B917" s="101"/>
      <c r="C917" s="102"/>
      <c r="D917" s="103"/>
      <c r="E917" s="107"/>
      <c r="F917" s="105"/>
      <c r="G917" s="113"/>
      <c r="H917" s="113"/>
      <c r="I917" s="109"/>
      <c r="J917" s="109"/>
      <c r="K917" s="105"/>
      <c r="L917" s="105"/>
      <c r="M917" s="105"/>
      <c r="N917" s="105"/>
      <c r="O917" s="106"/>
      <c r="P917" s="107"/>
      <c r="Q917" s="107"/>
    </row>
    <row r="918" spans="1:17" ht="14.4" x14ac:dyDescent="0.3">
      <c r="A918" s="100"/>
      <c r="B918" s="101"/>
      <c r="C918" s="102"/>
      <c r="D918" s="103"/>
      <c r="E918" s="107"/>
      <c r="F918" s="105"/>
      <c r="G918" s="113"/>
      <c r="H918" s="113"/>
      <c r="I918" s="109"/>
      <c r="J918" s="109"/>
      <c r="K918" s="105"/>
      <c r="L918" s="105"/>
      <c r="M918" s="105"/>
      <c r="N918" s="105"/>
      <c r="O918" s="106"/>
      <c r="P918" s="107"/>
      <c r="Q918" s="107"/>
    </row>
    <row r="919" spans="1:17" ht="14.4" x14ac:dyDescent="0.3">
      <c r="A919" s="100"/>
      <c r="B919" s="101"/>
      <c r="C919" s="102"/>
      <c r="D919" s="103"/>
      <c r="E919" s="107"/>
      <c r="F919" s="105"/>
      <c r="G919" s="113"/>
      <c r="H919" s="113"/>
      <c r="I919" s="109"/>
      <c r="J919" s="109"/>
      <c r="K919" s="105"/>
      <c r="L919" s="105"/>
      <c r="M919" s="105"/>
      <c r="N919" s="105"/>
      <c r="O919" s="106"/>
      <c r="P919" s="107"/>
      <c r="Q919" s="107"/>
    </row>
    <row r="920" spans="1:17" ht="14.4" x14ac:dyDescent="0.3">
      <c r="A920" s="100"/>
      <c r="B920" s="101"/>
      <c r="C920" s="102"/>
      <c r="D920" s="103"/>
      <c r="E920" s="107"/>
      <c r="F920" s="105"/>
      <c r="G920" s="113"/>
      <c r="H920" s="113"/>
      <c r="I920" s="109"/>
      <c r="J920" s="109"/>
      <c r="K920" s="105"/>
      <c r="L920" s="105"/>
      <c r="M920" s="105"/>
      <c r="N920" s="105"/>
      <c r="O920" s="106"/>
      <c r="P920" s="107"/>
      <c r="Q920" s="107"/>
    </row>
    <row r="921" spans="1:17" ht="14.4" x14ac:dyDescent="0.3">
      <c r="A921" s="100"/>
      <c r="B921" s="101"/>
      <c r="C921" s="102"/>
      <c r="D921" s="103"/>
      <c r="E921" s="107"/>
      <c r="F921" s="105"/>
      <c r="G921" s="113"/>
      <c r="H921" s="113"/>
      <c r="I921" s="109"/>
      <c r="J921" s="109"/>
      <c r="K921" s="105"/>
      <c r="L921" s="105"/>
      <c r="M921" s="105"/>
      <c r="N921" s="105"/>
      <c r="O921" s="106"/>
      <c r="P921" s="107"/>
      <c r="Q921" s="107"/>
    </row>
    <row r="922" spans="1:17" ht="14.4" x14ac:dyDescent="0.3">
      <c r="A922" s="100"/>
      <c r="B922" s="101"/>
      <c r="C922" s="102"/>
      <c r="D922" s="103"/>
      <c r="E922" s="107"/>
      <c r="F922" s="105"/>
      <c r="G922" s="113"/>
      <c r="H922" s="113"/>
      <c r="I922" s="109"/>
      <c r="J922" s="109"/>
      <c r="K922" s="105"/>
      <c r="L922" s="105"/>
      <c r="M922" s="105"/>
      <c r="N922" s="105"/>
      <c r="O922" s="106"/>
      <c r="P922" s="107"/>
      <c r="Q922" s="107"/>
    </row>
    <row r="923" spans="1:17" ht="14.4" x14ac:dyDescent="0.3">
      <c r="A923" s="100"/>
      <c r="B923" s="101"/>
      <c r="C923" s="102"/>
      <c r="D923" s="103"/>
      <c r="E923" s="107"/>
      <c r="F923" s="105"/>
      <c r="G923" s="113"/>
      <c r="H923" s="113"/>
      <c r="I923" s="109"/>
      <c r="J923" s="109"/>
      <c r="K923" s="105"/>
      <c r="L923" s="105"/>
      <c r="M923" s="105"/>
      <c r="N923" s="105"/>
      <c r="O923" s="106"/>
      <c r="P923" s="107"/>
      <c r="Q923" s="107"/>
    </row>
    <row r="924" spans="1:17" ht="14.4" x14ac:dyDescent="0.3">
      <c r="A924" s="100"/>
      <c r="B924" s="101"/>
      <c r="C924" s="102"/>
      <c r="D924" s="103"/>
      <c r="E924" s="107"/>
      <c r="F924" s="105"/>
      <c r="G924" s="113"/>
      <c r="H924" s="113"/>
      <c r="I924" s="109"/>
      <c r="J924" s="109"/>
      <c r="K924" s="105"/>
      <c r="L924" s="105"/>
      <c r="M924" s="105"/>
      <c r="N924" s="105"/>
      <c r="O924" s="106"/>
      <c r="P924" s="107"/>
      <c r="Q924" s="107"/>
    </row>
    <row r="925" spans="1:17" ht="14.4" x14ac:dyDescent="0.3">
      <c r="A925" s="100"/>
      <c r="B925" s="101"/>
      <c r="C925" s="102"/>
      <c r="D925" s="103"/>
      <c r="E925" s="107"/>
      <c r="F925" s="105"/>
      <c r="G925" s="113"/>
      <c r="H925" s="113"/>
      <c r="I925" s="109"/>
      <c r="J925" s="109"/>
      <c r="K925" s="105"/>
      <c r="L925" s="105"/>
      <c r="M925" s="105"/>
      <c r="N925" s="105"/>
      <c r="O925" s="106"/>
      <c r="P925" s="107"/>
      <c r="Q925" s="107"/>
    </row>
    <row r="926" spans="1:17" ht="14.4" x14ac:dyDescent="0.3">
      <c r="A926" s="100"/>
      <c r="B926" s="101"/>
      <c r="C926" s="102"/>
      <c r="D926" s="103"/>
      <c r="E926" s="107"/>
      <c r="F926" s="105"/>
      <c r="G926" s="113"/>
      <c r="H926" s="113"/>
      <c r="I926" s="109"/>
      <c r="J926" s="109"/>
      <c r="K926" s="105"/>
      <c r="L926" s="105"/>
      <c r="M926" s="105"/>
      <c r="N926" s="105"/>
      <c r="O926" s="106"/>
      <c r="P926" s="107"/>
      <c r="Q926" s="107"/>
    </row>
    <row r="927" spans="1:17" ht="14.4" x14ac:dyDescent="0.3">
      <c r="A927" s="100"/>
      <c r="B927" s="101"/>
      <c r="C927" s="102"/>
      <c r="D927" s="103"/>
      <c r="E927" s="107"/>
      <c r="F927" s="105"/>
      <c r="G927" s="113"/>
      <c r="H927" s="113"/>
      <c r="I927" s="109"/>
      <c r="J927" s="109"/>
      <c r="K927" s="105"/>
      <c r="L927" s="105"/>
      <c r="M927" s="105"/>
      <c r="N927" s="105"/>
      <c r="O927" s="106"/>
      <c r="P927" s="107"/>
      <c r="Q927" s="107"/>
    </row>
    <row r="928" spans="1:17" ht="14.4" x14ac:dyDescent="0.3">
      <c r="A928" s="100"/>
      <c r="B928" s="101"/>
      <c r="C928" s="102"/>
      <c r="D928" s="103"/>
      <c r="E928" s="107"/>
      <c r="F928" s="105"/>
      <c r="G928" s="113"/>
      <c r="H928" s="113"/>
      <c r="I928" s="109"/>
      <c r="J928" s="109"/>
      <c r="K928" s="105"/>
      <c r="L928" s="105"/>
      <c r="M928" s="105"/>
      <c r="N928" s="105"/>
      <c r="O928" s="106"/>
      <c r="P928" s="107"/>
      <c r="Q928" s="107"/>
    </row>
    <row r="929" spans="1:17" ht="14.4" x14ac:dyDescent="0.3">
      <c r="A929" s="100"/>
      <c r="B929" s="101"/>
      <c r="C929" s="102"/>
      <c r="D929" s="103"/>
      <c r="E929" s="107"/>
      <c r="F929" s="105"/>
      <c r="G929" s="113"/>
      <c r="H929" s="113"/>
      <c r="I929" s="109"/>
      <c r="J929" s="109"/>
      <c r="K929" s="105"/>
      <c r="L929" s="105"/>
      <c r="M929" s="105"/>
      <c r="N929" s="105"/>
      <c r="O929" s="106"/>
      <c r="P929" s="107"/>
      <c r="Q929" s="107"/>
    </row>
    <row r="930" spans="1:17" ht="14.4" x14ac:dyDescent="0.3">
      <c r="A930" s="100"/>
      <c r="B930" s="101"/>
      <c r="C930" s="102"/>
      <c r="D930" s="103"/>
      <c r="E930" s="107"/>
      <c r="F930" s="105"/>
      <c r="G930" s="113"/>
      <c r="H930" s="113"/>
      <c r="I930" s="109"/>
      <c r="J930" s="109"/>
      <c r="K930" s="105"/>
      <c r="L930" s="105"/>
      <c r="M930" s="105"/>
      <c r="N930" s="105"/>
      <c r="O930" s="106"/>
      <c r="P930" s="107"/>
      <c r="Q930" s="107"/>
    </row>
    <row r="931" spans="1:17" ht="14.4" x14ac:dyDescent="0.3">
      <c r="A931" s="100"/>
      <c r="B931" s="101"/>
      <c r="C931" s="102"/>
      <c r="D931" s="103"/>
      <c r="E931" s="107"/>
      <c r="F931" s="105"/>
      <c r="G931" s="113"/>
      <c r="H931" s="113"/>
      <c r="I931" s="109"/>
      <c r="J931" s="109"/>
      <c r="K931" s="105"/>
      <c r="L931" s="105"/>
      <c r="M931" s="105"/>
      <c r="N931" s="105"/>
      <c r="O931" s="106"/>
      <c r="P931" s="107"/>
      <c r="Q931" s="107"/>
    </row>
    <row r="932" spans="1:17" ht="14.4" x14ac:dyDescent="0.3">
      <c r="A932" s="100"/>
      <c r="B932" s="101"/>
      <c r="C932" s="102"/>
      <c r="D932" s="103"/>
      <c r="E932" s="107"/>
      <c r="F932" s="105"/>
      <c r="G932" s="113"/>
      <c r="H932" s="113"/>
      <c r="I932" s="109"/>
      <c r="J932" s="109"/>
      <c r="K932" s="105"/>
      <c r="L932" s="105"/>
      <c r="M932" s="105"/>
      <c r="N932" s="105"/>
      <c r="O932" s="106"/>
      <c r="P932" s="107"/>
      <c r="Q932" s="107"/>
    </row>
    <row r="933" spans="1:17" ht="14.4" x14ac:dyDescent="0.3">
      <c r="A933" s="100"/>
      <c r="B933" s="101"/>
      <c r="C933" s="102"/>
      <c r="D933" s="103"/>
      <c r="E933" s="107"/>
      <c r="F933" s="105"/>
      <c r="G933" s="113"/>
      <c r="H933" s="113"/>
      <c r="I933" s="109"/>
      <c r="J933" s="109"/>
      <c r="K933" s="105"/>
      <c r="L933" s="105"/>
      <c r="M933" s="105"/>
      <c r="N933" s="105"/>
      <c r="O933" s="106"/>
      <c r="P933" s="107"/>
      <c r="Q933" s="107"/>
    </row>
    <row r="934" spans="1:17" ht="14.4" x14ac:dyDescent="0.3">
      <c r="A934" s="100"/>
      <c r="B934" s="101"/>
      <c r="C934" s="102"/>
      <c r="D934" s="103"/>
      <c r="E934" s="107"/>
      <c r="F934" s="105"/>
      <c r="G934" s="113"/>
      <c r="H934" s="113"/>
      <c r="I934" s="109"/>
      <c r="J934" s="109"/>
      <c r="K934" s="105"/>
      <c r="L934" s="105"/>
      <c r="M934" s="105"/>
      <c r="N934" s="105"/>
      <c r="O934" s="106"/>
      <c r="P934" s="107"/>
      <c r="Q934" s="107"/>
    </row>
    <row r="935" spans="1:17" ht="14.4" x14ac:dyDescent="0.3">
      <c r="A935" s="100"/>
      <c r="B935" s="101"/>
      <c r="C935" s="102"/>
      <c r="D935" s="103"/>
      <c r="E935" s="107"/>
      <c r="F935" s="105"/>
      <c r="G935" s="113"/>
      <c r="H935" s="113"/>
      <c r="I935" s="109"/>
      <c r="J935" s="109"/>
      <c r="K935" s="105"/>
      <c r="L935" s="105"/>
      <c r="M935" s="105"/>
      <c r="N935" s="105"/>
      <c r="O935" s="106"/>
      <c r="P935" s="107"/>
      <c r="Q935" s="107"/>
    </row>
    <row r="936" spans="1:17" ht="14.4" x14ac:dyDescent="0.3">
      <c r="A936" s="100"/>
      <c r="B936" s="101"/>
      <c r="C936" s="102"/>
      <c r="D936" s="103"/>
      <c r="E936" s="107"/>
      <c r="F936" s="105"/>
      <c r="G936" s="113"/>
      <c r="H936" s="113"/>
      <c r="I936" s="109"/>
      <c r="J936" s="109"/>
      <c r="K936" s="105"/>
      <c r="L936" s="105"/>
      <c r="M936" s="105"/>
      <c r="N936" s="105"/>
      <c r="O936" s="106"/>
      <c r="P936" s="107"/>
      <c r="Q936" s="107"/>
    </row>
    <row r="937" spans="1:17" ht="14.4" x14ac:dyDescent="0.3">
      <c r="A937" s="100"/>
      <c r="B937" s="101"/>
      <c r="C937" s="102"/>
      <c r="D937" s="103"/>
      <c r="E937" s="107"/>
      <c r="F937" s="105"/>
      <c r="G937" s="113"/>
      <c r="H937" s="113"/>
      <c r="I937" s="109"/>
      <c r="J937" s="109"/>
      <c r="K937" s="105"/>
      <c r="L937" s="105"/>
      <c r="M937" s="105"/>
      <c r="N937" s="105"/>
      <c r="O937" s="106"/>
      <c r="P937" s="107"/>
      <c r="Q937" s="107"/>
    </row>
    <row r="938" spans="1:17" ht="14.4" x14ac:dyDescent="0.3">
      <c r="A938" s="100"/>
      <c r="B938" s="101"/>
      <c r="C938" s="102"/>
      <c r="D938" s="103"/>
      <c r="E938" s="107"/>
      <c r="F938" s="105"/>
      <c r="G938" s="113"/>
      <c r="H938" s="113"/>
      <c r="I938" s="109"/>
      <c r="J938" s="109"/>
      <c r="K938" s="105"/>
      <c r="L938" s="105"/>
      <c r="M938" s="105"/>
      <c r="N938" s="105"/>
      <c r="O938" s="106"/>
      <c r="P938" s="107"/>
      <c r="Q938" s="107"/>
    </row>
    <row r="939" spans="1:17" ht="14.4" x14ac:dyDescent="0.3">
      <c r="A939" s="100"/>
      <c r="B939" s="101"/>
      <c r="C939" s="102"/>
      <c r="D939" s="103"/>
      <c r="E939" s="107"/>
      <c r="F939" s="105"/>
      <c r="G939" s="113"/>
      <c r="H939" s="113"/>
      <c r="I939" s="109"/>
      <c r="J939" s="109"/>
      <c r="K939" s="105"/>
      <c r="L939" s="105"/>
      <c r="M939" s="105"/>
      <c r="N939" s="105"/>
      <c r="O939" s="106"/>
      <c r="P939" s="107"/>
      <c r="Q939" s="107"/>
    </row>
    <row r="940" spans="1:17" ht="14.4" x14ac:dyDescent="0.3">
      <c r="A940" s="100"/>
      <c r="B940" s="101"/>
      <c r="C940" s="102"/>
      <c r="D940" s="103"/>
      <c r="E940" s="107"/>
      <c r="F940" s="105"/>
      <c r="G940" s="113"/>
      <c r="H940" s="113"/>
      <c r="I940" s="109"/>
      <c r="J940" s="109"/>
      <c r="K940" s="105"/>
      <c r="L940" s="105"/>
      <c r="M940" s="105"/>
      <c r="N940" s="105"/>
      <c r="O940" s="106"/>
      <c r="P940" s="107"/>
      <c r="Q940" s="107"/>
    </row>
    <row r="941" spans="1:17" ht="14.4" x14ac:dyDescent="0.3">
      <c r="A941" s="100"/>
      <c r="B941" s="101"/>
      <c r="C941" s="102"/>
      <c r="D941" s="103"/>
      <c r="E941" s="107"/>
      <c r="F941" s="105"/>
      <c r="G941" s="113"/>
      <c r="H941" s="113"/>
      <c r="I941" s="109"/>
      <c r="J941" s="109"/>
      <c r="K941" s="105"/>
      <c r="L941" s="105"/>
      <c r="M941" s="105"/>
      <c r="N941" s="105"/>
      <c r="O941" s="106"/>
      <c r="P941" s="107"/>
      <c r="Q941" s="107"/>
    </row>
    <row r="942" spans="1:17" ht="14.4" x14ac:dyDescent="0.3">
      <c r="A942" s="100"/>
      <c r="B942" s="101"/>
      <c r="C942" s="102"/>
      <c r="D942" s="103"/>
      <c r="E942" s="107"/>
      <c r="F942" s="105"/>
      <c r="G942" s="113"/>
      <c r="H942" s="113"/>
      <c r="I942" s="109"/>
      <c r="J942" s="109"/>
      <c r="K942" s="105"/>
      <c r="L942" s="105"/>
      <c r="M942" s="105"/>
      <c r="N942" s="105"/>
      <c r="O942" s="106"/>
      <c r="P942" s="107"/>
      <c r="Q942" s="107"/>
    </row>
    <row r="943" spans="1:17" ht="14.4" x14ac:dyDescent="0.3">
      <c r="A943" s="100"/>
      <c r="B943" s="101"/>
      <c r="C943" s="102"/>
      <c r="D943" s="103"/>
      <c r="E943" s="107"/>
      <c r="F943" s="105"/>
      <c r="G943" s="113"/>
      <c r="H943" s="113"/>
      <c r="I943" s="109"/>
      <c r="J943" s="109"/>
      <c r="K943" s="105"/>
      <c r="L943" s="105"/>
      <c r="M943" s="105"/>
      <c r="N943" s="105"/>
      <c r="O943" s="106"/>
      <c r="P943" s="107"/>
      <c r="Q943" s="107"/>
    </row>
    <row r="944" spans="1:17" ht="14.4" x14ac:dyDescent="0.3">
      <c r="A944" s="100"/>
      <c r="B944" s="101"/>
      <c r="C944" s="102"/>
      <c r="D944" s="103"/>
      <c r="E944" s="107"/>
      <c r="F944" s="105"/>
      <c r="G944" s="113"/>
      <c r="H944" s="113"/>
      <c r="I944" s="109"/>
      <c r="J944" s="109"/>
      <c r="K944" s="105"/>
      <c r="L944" s="105"/>
      <c r="M944" s="105"/>
      <c r="N944" s="105"/>
      <c r="O944" s="106"/>
      <c r="P944" s="107"/>
      <c r="Q944" s="107"/>
    </row>
    <row r="945" spans="1:17" ht="14.4" x14ac:dyDescent="0.3">
      <c r="A945" s="100"/>
      <c r="B945" s="101"/>
      <c r="C945" s="102"/>
      <c r="D945" s="103"/>
      <c r="E945" s="107"/>
      <c r="F945" s="105"/>
      <c r="G945" s="113"/>
      <c r="H945" s="113"/>
      <c r="I945" s="109"/>
      <c r="J945" s="109"/>
      <c r="K945" s="105"/>
      <c r="L945" s="105"/>
      <c r="M945" s="105"/>
      <c r="N945" s="105"/>
      <c r="O945" s="106"/>
      <c r="P945" s="107"/>
      <c r="Q945" s="107"/>
    </row>
    <row r="946" spans="1:17" ht="14.4" x14ac:dyDescent="0.3">
      <c r="A946" s="100"/>
      <c r="B946" s="101"/>
      <c r="C946" s="102"/>
      <c r="D946" s="103"/>
      <c r="E946" s="107"/>
      <c r="F946" s="105"/>
      <c r="G946" s="113"/>
      <c r="H946" s="113"/>
      <c r="I946" s="109"/>
      <c r="J946" s="109"/>
      <c r="K946" s="105"/>
      <c r="L946" s="105"/>
      <c r="M946" s="105"/>
      <c r="N946" s="105"/>
      <c r="O946" s="106"/>
      <c r="P946" s="107"/>
      <c r="Q946" s="107"/>
    </row>
    <row r="947" spans="1:17" ht="14.4" x14ac:dyDescent="0.3">
      <c r="A947" s="100"/>
      <c r="B947" s="101"/>
      <c r="C947" s="102"/>
      <c r="D947" s="103"/>
      <c r="E947" s="107"/>
      <c r="F947" s="105"/>
      <c r="G947" s="113"/>
      <c r="H947" s="113"/>
      <c r="I947" s="109"/>
      <c r="J947" s="109"/>
      <c r="K947" s="105"/>
      <c r="L947" s="105"/>
      <c r="M947" s="105"/>
      <c r="N947" s="105"/>
      <c r="O947" s="106"/>
      <c r="P947" s="107"/>
      <c r="Q947" s="107"/>
    </row>
    <row r="948" spans="1:17" ht="14.4" x14ac:dyDescent="0.3">
      <c r="A948" s="100"/>
      <c r="B948" s="101"/>
      <c r="C948" s="102"/>
      <c r="D948" s="103"/>
      <c r="E948" s="107"/>
      <c r="F948" s="105"/>
      <c r="G948" s="113"/>
      <c r="H948" s="113"/>
      <c r="I948" s="109"/>
      <c r="J948" s="109"/>
      <c r="K948" s="105"/>
      <c r="L948" s="105"/>
      <c r="M948" s="105"/>
      <c r="N948" s="105"/>
      <c r="O948" s="106"/>
      <c r="P948" s="107"/>
      <c r="Q948" s="107"/>
    </row>
    <row r="949" spans="1:17" ht="14.4" x14ac:dyDescent="0.3">
      <c r="A949" s="100"/>
      <c r="B949" s="101"/>
      <c r="C949" s="102"/>
      <c r="D949" s="103"/>
      <c r="E949" s="107"/>
      <c r="F949" s="105"/>
      <c r="G949" s="113"/>
      <c r="H949" s="113"/>
      <c r="I949" s="109"/>
      <c r="J949" s="109"/>
      <c r="K949" s="105"/>
      <c r="L949" s="105"/>
      <c r="M949" s="105"/>
      <c r="N949" s="105"/>
      <c r="O949" s="106"/>
      <c r="P949" s="107"/>
      <c r="Q949" s="107"/>
    </row>
    <row r="950" spans="1:17" ht="14.4" x14ac:dyDescent="0.3">
      <c r="A950" s="100"/>
      <c r="B950" s="101"/>
      <c r="C950" s="102"/>
      <c r="D950" s="103"/>
      <c r="E950" s="107"/>
      <c r="F950" s="105"/>
      <c r="G950" s="113"/>
      <c r="H950" s="113"/>
      <c r="I950" s="109"/>
      <c r="J950" s="109"/>
      <c r="K950" s="105"/>
      <c r="L950" s="105"/>
      <c r="M950" s="105"/>
      <c r="N950" s="105"/>
      <c r="O950" s="106"/>
      <c r="P950" s="107"/>
      <c r="Q950" s="107"/>
    </row>
    <row r="951" spans="1:17" ht="14.4" x14ac:dyDescent="0.3">
      <c r="A951" s="100"/>
      <c r="B951" s="101"/>
      <c r="C951" s="102"/>
      <c r="D951" s="103"/>
      <c r="E951" s="107"/>
      <c r="F951" s="105"/>
      <c r="G951" s="113"/>
      <c r="H951" s="113"/>
      <c r="I951" s="109"/>
      <c r="J951" s="109"/>
      <c r="K951" s="105"/>
      <c r="L951" s="105"/>
      <c r="M951" s="105"/>
      <c r="N951" s="105"/>
      <c r="O951" s="106"/>
      <c r="P951" s="107"/>
      <c r="Q951" s="107"/>
    </row>
    <row r="952" spans="1:17" ht="14.4" x14ac:dyDescent="0.3">
      <c r="A952" s="100"/>
      <c r="B952" s="101"/>
      <c r="C952" s="102"/>
      <c r="D952" s="103"/>
      <c r="E952" s="107"/>
      <c r="F952" s="105"/>
      <c r="G952" s="113"/>
      <c r="H952" s="113"/>
      <c r="I952" s="109"/>
      <c r="J952" s="109"/>
      <c r="K952" s="105"/>
      <c r="L952" s="105"/>
      <c r="M952" s="105"/>
      <c r="N952" s="105"/>
      <c r="O952" s="106"/>
      <c r="P952" s="107"/>
      <c r="Q952" s="107"/>
    </row>
    <row r="953" spans="1:17" ht="14.4" x14ac:dyDescent="0.3">
      <c r="A953" s="100"/>
      <c r="B953" s="101"/>
      <c r="C953" s="102"/>
      <c r="D953" s="103"/>
      <c r="E953" s="107"/>
      <c r="F953" s="105"/>
      <c r="G953" s="113"/>
      <c r="H953" s="113"/>
      <c r="I953" s="109"/>
      <c r="J953" s="109"/>
      <c r="K953" s="105"/>
      <c r="L953" s="105"/>
      <c r="M953" s="105"/>
      <c r="N953" s="105"/>
      <c r="O953" s="106"/>
      <c r="P953" s="107"/>
      <c r="Q953" s="107"/>
    </row>
    <row r="954" spans="1:17" ht="14.4" x14ac:dyDescent="0.3">
      <c r="A954" s="100"/>
      <c r="B954" s="101"/>
      <c r="C954" s="102"/>
      <c r="D954" s="103"/>
      <c r="E954" s="107"/>
      <c r="F954" s="105"/>
      <c r="G954" s="113"/>
      <c r="H954" s="113"/>
      <c r="I954" s="109"/>
      <c r="J954" s="109"/>
      <c r="K954" s="105"/>
      <c r="L954" s="105"/>
      <c r="M954" s="105"/>
      <c r="N954" s="105"/>
      <c r="O954" s="106"/>
      <c r="P954" s="107"/>
      <c r="Q954" s="107"/>
    </row>
    <row r="955" spans="1:17" ht="14.4" x14ac:dyDescent="0.3">
      <c r="A955" s="100"/>
      <c r="B955" s="101"/>
      <c r="C955" s="102"/>
      <c r="D955" s="103"/>
      <c r="E955" s="107"/>
      <c r="F955" s="105"/>
      <c r="G955" s="113"/>
      <c r="H955" s="113"/>
      <c r="I955" s="109"/>
      <c r="J955" s="109"/>
      <c r="K955" s="105"/>
      <c r="L955" s="105"/>
      <c r="M955" s="105"/>
      <c r="N955" s="105"/>
      <c r="O955" s="106"/>
      <c r="P955" s="107"/>
      <c r="Q955" s="107"/>
    </row>
    <row r="956" spans="1:17" ht="14.4" x14ac:dyDescent="0.3">
      <c r="A956" s="100"/>
      <c r="B956" s="101"/>
      <c r="C956" s="102"/>
      <c r="D956" s="103"/>
      <c r="E956" s="107"/>
      <c r="F956" s="105"/>
      <c r="G956" s="113"/>
      <c r="H956" s="113"/>
      <c r="I956" s="109"/>
      <c r="J956" s="109"/>
      <c r="K956" s="105"/>
      <c r="L956" s="105"/>
      <c r="M956" s="105"/>
      <c r="N956" s="105"/>
      <c r="O956" s="106"/>
      <c r="P956" s="107"/>
      <c r="Q956" s="107"/>
    </row>
    <row r="957" spans="1:17" ht="14.4" x14ac:dyDescent="0.3">
      <c r="A957" s="100"/>
      <c r="B957" s="101"/>
      <c r="C957" s="102"/>
      <c r="D957" s="103"/>
      <c r="E957" s="107"/>
      <c r="F957" s="105"/>
      <c r="G957" s="113"/>
      <c r="H957" s="113"/>
      <c r="I957" s="109"/>
      <c r="J957" s="109"/>
      <c r="K957" s="105"/>
      <c r="L957" s="105"/>
      <c r="M957" s="105"/>
      <c r="N957" s="105"/>
      <c r="O957" s="106"/>
      <c r="P957" s="107"/>
      <c r="Q957" s="107"/>
    </row>
    <row r="958" spans="1:17" ht="14.4" x14ac:dyDescent="0.3">
      <c r="A958" s="100"/>
      <c r="B958" s="101"/>
      <c r="C958" s="102"/>
      <c r="D958" s="103"/>
      <c r="E958" s="107"/>
      <c r="F958" s="105"/>
      <c r="G958" s="113"/>
      <c r="H958" s="113"/>
      <c r="I958" s="109"/>
      <c r="J958" s="109"/>
      <c r="K958" s="105"/>
      <c r="L958" s="105"/>
      <c r="M958" s="105"/>
      <c r="N958" s="105"/>
      <c r="O958" s="106"/>
      <c r="P958" s="107"/>
      <c r="Q958" s="107"/>
    </row>
    <row r="959" spans="1:17" ht="14.4" x14ac:dyDescent="0.3">
      <c r="A959" s="100"/>
      <c r="B959" s="101"/>
      <c r="C959" s="102"/>
      <c r="D959" s="103"/>
      <c r="E959" s="107"/>
      <c r="F959" s="105"/>
      <c r="G959" s="113"/>
      <c r="H959" s="113"/>
      <c r="I959" s="109"/>
      <c r="J959" s="109"/>
      <c r="K959" s="105"/>
      <c r="L959" s="105"/>
      <c r="M959" s="105"/>
      <c r="N959" s="105"/>
      <c r="O959" s="106"/>
      <c r="P959" s="107"/>
      <c r="Q959" s="107"/>
    </row>
    <row r="960" spans="1:17" ht="14.4" x14ac:dyDescent="0.3">
      <c r="A960" s="100"/>
      <c r="B960" s="101"/>
      <c r="C960" s="102"/>
      <c r="D960" s="103"/>
      <c r="E960" s="107"/>
      <c r="F960" s="105"/>
      <c r="G960" s="113"/>
      <c r="H960" s="113"/>
      <c r="I960" s="109"/>
      <c r="J960" s="109"/>
      <c r="K960" s="105"/>
      <c r="L960" s="105"/>
      <c r="M960" s="105"/>
      <c r="N960" s="105"/>
      <c r="O960" s="106"/>
      <c r="P960" s="107"/>
      <c r="Q960" s="107"/>
    </row>
    <row r="961" spans="1:17" ht="14.4" x14ac:dyDescent="0.3">
      <c r="A961" s="100"/>
      <c r="B961" s="101"/>
      <c r="C961" s="102"/>
      <c r="D961" s="103"/>
      <c r="E961" s="107"/>
      <c r="F961" s="105"/>
      <c r="G961" s="113"/>
      <c r="H961" s="113"/>
      <c r="I961" s="109"/>
      <c r="J961" s="109"/>
      <c r="K961" s="105"/>
      <c r="L961" s="105"/>
      <c r="M961" s="105"/>
      <c r="N961" s="105"/>
      <c r="O961" s="106"/>
      <c r="P961" s="107"/>
      <c r="Q961" s="107"/>
    </row>
    <row r="962" spans="1:17" ht="14.4" x14ac:dyDescent="0.3">
      <c r="A962" s="100"/>
      <c r="B962" s="101"/>
      <c r="C962" s="102"/>
      <c r="D962" s="103"/>
      <c r="E962" s="107"/>
      <c r="F962" s="105"/>
      <c r="G962" s="113"/>
      <c r="H962" s="113"/>
      <c r="I962" s="109"/>
      <c r="J962" s="109"/>
      <c r="K962" s="105"/>
      <c r="L962" s="105"/>
      <c r="M962" s="105"/>
      <c r="N962" s="105"/>
      <c r="O962" s="106"/>
      <c r="P962" s="107"/>
      <c r="Q962" s="107"/>
    </row>
    <row r="963" spans="1:17" ht="14.4" x14ac:dyDescent="0.3">
      <c r="A963" s="100"/>
      <c r="B963" s="101"/>
      <c r="C963" s="102"/>
      <c r="D963" s="103"/>
      <c r="E963" s="107"/>
      <c r="F963" s="105"/>
      <c r="G963" s="113"/>
      <c r="H963" s="113"/>
      <c r="I963" s="109"/>
      <c r="J963" s="109"/>
      <c r="K963" s="105"/>
      <c r="L963" s="105"/>
      <c r="M963" s="105"/>
      <c r="N963" s="105"/>
      <c r="O963" s="106"/>
      <c r="P963" s="107"/>
      <c r="Q963" s="107"/>
    </row>
    <row r="964" spans="1:17" ht="14.4" x14ac:dyDescent="0.3">
      <c r="A964" s="100"/>
      <c r="B964" s="101"/>
      <c r="C964" s="102"/>
      <c r="D964" s="103"/>
      <c r="E964" s="107"/>
      <c r="F964" s="105"/>
      <c r="G964" s="113"/>
      <c r="H964" s="113"/>
      <c r="I964" s="109"/>
      <c r="J964" s="109"/>
      <c r="K964" s="105"/>
      <c r="L964" s="105"/>
      <c r="M964" s="105"/>
      <c r="N964" s="105"/>
      <c r="O964" s="106"/>
      <c r="P964" s="107"/>
      <c r="Q964" s="107"/>
    </row>
    <row r="965" spans="1:17" ht="14.4" x14ac:dyDescent="0.3">
      <c r="A965" s="100"/>
      <c r="B965" s="101"/>
      <c r="C965" s="102"/>
      <c r="D965" s="103"/>
      <c r="E965" s="107"/>
      <c r="F965" s="105"/>
      <c r="G965" s="113"/>
      <c r="H965" s="113"/>
      <c r="I965" s="109"/>
      <c r="J965" s="109"/>
      <c r="K965" s="105"/>
      <c r="L965" s="105"/>
      <c r="M965" s="105"/>
      <c r="N965" s="105"/>
      <c r="O965" s="106"/>
      <c r="P965" s="107"/>
      <c r="Q965" s="107"/>
    </row>
    <row r="966" spans="1:17" ht="14.4" x14ac:dyDescent="0.3">
      <c r="A966" s="100"/>
      <c r="B966" s="101"/>
      <c r="C966" s="102"/>
      <c r="D966" s="103"/>
      <c r="E966" s="107"/>
      <c r="F966" s="105"/>
      <c r="G966" s="113"/>
      <c r="H966" s="113"/>
      <c r="I966" s="109"/>
      <c r="J966" s="109"/>
      <c r="K966" s="105"/>
      <c r="L966" s="105"/>
      <c r="M966" s="105"/>
      <c r="N966" s="105"/>
      <c r="O966" s="106"/>
      <c r="P966" s="107"/>
      <c r="Q966" s="107"/>
    </row>
    <row r="967" spans="1:17" ht="14.4" x14ac:dyDescent="0.3">
      <c r="A967" s="100"/>
      <c r="B967" s="101"/>
      <c r="C967" s="102"/>
      <c r="D967" s="103"/>
      <c r="E967" s="107"/>
      <c r="F967" s="105"/>
      <c r="G967" s="113"/>
      <c r="H967" s="113"/>
      <c r="I967" s="109"/>
      <c r="J967" s="109"/>
      <c r="K967" s="105"/>
      <c r="L967" s="105"/>
      <c r="M967" s="105"/>
      <c r="N967" s="105"/>
      <c r="O967" s="106"/>
      <c r="P967" s="107"/>
      <c r="Q967" s="107"/>
    </row>
    <row r="968" spans="1:17" ht="14.4" x14ac:dyDescent="0.3">
      <c r="A968" s="100"/>
      <c r="B968" s="101"/>
      <c r="C968" s="102"/>
      <c r="D968" s="103"/>
      <c r="E968" s="107"/>
      <c r="F968" s="105"/>
      <c r="G968" s="113"/>
      <c r="H968" s="113"/>
      <c r="I968" s="109"/>
      <c r="J968" s="109"/>
      <c r="K968" s="105"/>
      <c r="L968" s="105"/>
      <c r="M968" s="105"/>
      <c r="N968" s="105"/>
      <c r="O968" s="106"/>
      <c r="P968" s="107"/>
      <c r="Q968" s="107"/>
    </row>
    <row r="969" spans="1:17" ht="14.4" x14ac:dyDescent="0.3">
      <c r="A969" s="100"/>
      <c r="B969" s="101"/>
      <c r="C969" s="102"/>
      <c r="D969" s="103"/>
      <c r="E969" s="107"/>
      <c r="F969" s="105"/>
      <c r="G969" s="113"/>
      <c r="H969" s="113"/>
      <c r="I969" s="109"/>
      <c r="J969" s="109"/>
      <c r="K969" s="105"/>
      <c r="L969" s="105"/>
      <c r="M969" s="105"/>
      <c r="N969" s="105"/>
      <c r="O969" s="106"/>
      <c r="P969" s="107"/>
      <c r="Q969" s="107"/>
    </row>
    <row r="970" spans="1:17" ht="14.4" x14ac:dyDescent="0.3">
      <c r="A970" s="100"/>
      <c r="B970" s="101"/>
      <c r="C970" s="102"/>
      <c r="D970" s="103"/>
      <c r="E970" s="107"/>
      <c r="F970" s="105"/>
      <c r="G970" s="113"/>
      <c r="H970" s="113"/>
      <c r="I970" s="109"/>
      <c r="J970" s="109"/>
      <c r="K970" s="105"/>
      <c r="L970" s="105"/>
      <c r="M970" s="105"/>
      <c r="N970" s="105"/>
      <c r="O970" s="106"/>
      <c r="P970" s="107"/>
      <c r="Q970" s="107"/>
    </row>
    <row r="971" spans="1:17" ht="14.4" x14ac:dyDescent="0.3">
      <c r="A971" s="100"/>
      <c r="B971" s="101"/>
      <c r="C971" s="102"/>
      <c r="D971" s="103"/>
      <c r="E971" s="107"/>
      <c r="F971" s="105"/>
      <c r="G971" s="113"/>
      <c r="H971" s="113"/>
      <c r="I971" s="109"/>
      <c r="J971" s="109"/>
      <c r="K971" s="105"/>
      <c r="L971" s="105"/>
      <c r="M971" s="105"/>
      <c r="N971" s="105"/>
      <c r="O971" s="106"/>
      <c r="P971" s="107"/>
      <c r="Q971" s="107"/>
    </row>
    <row r="972" spans="1:17" ht="14.4" x14ac:dyDescent="0.3">
      <c r="A972" s="100"/>
      <c r="B972" s="101"/>
      <c r="C972" s="102"/>
      <c r="D972" s="103"/>
      <c r="E972" s="107"/>
      <c r="F972" s="105"/>
      <c r="G972" s="113"/>
      <c r="H972" s="113"/>
      <c r="I972" s="109"/>
      <c r="J972" s="109"/>
      <c r="K972" s="105"/>
      <c r="L972" s="105"/>
      <c r="M972" s="105"/>
      <c r="N972" s="105"/>
      <c r="O972" s="106"/>
      <c r="P972" s="107"/>
      <c r="Q972" s="107"/>
    </row>
    <row r="973" spans="1:17" ht="14.4" x14ac:dyDescent="0.3">
      <c r="A973" s="100"/>
      <c r="B973" s="101"/>
      <c r="C973" s="102"/>
      <c r="D973" s="103"/>
      <c r="E973" s="107"/>
      <c r="F973" s="105"/>
      <c r="G973" s="113"/>
      <c r="H973" s="113"/>
      <c r="I973" s="109"/>
      <c r="J973" s="109"/>
      <c r="K973" s="105"/>
      <c r="L973" s="105"/>
      <c r="M973" s="105"/>
      <c r="N973" s="105"/>
      <c r="O973" s="106"/>
      <c r="P973" s="107"/>
      <c r="Q973" s="107"/>
    </row>
    <row r="974" spans="1:17" ht="14.4" x14ac:dyDescent="0.3">
      <c r="A974" s="100"/>
      <c r="B974" s="101"/>
      <c r="C974" s="102"/>
      <c r="D974" s="103"/>
      <c r="E974" s="107"/>
      <c r="F974" s="105"/>
      <c r="G974" s="113"/>
      <c r="H974" s="113"/>
      <c r="I974" s="109"/>
      <c r="J974" s="109"/>
      <c r="K974" s="105"/>
      <c r="L974" s="105"/>
      <c r="M974" s="105"/>
      <c r="N974" s="105"/>
      <c r="O974" s="106"/>
      <c r="P974" s="107"/>
      <c r="Q974" s="107"/>
    </row>
    <row r="975" spans="1:17" ht="14.4" x14ac:dyDescent="0.3">
      <c r="A975" s="100"/>
      <c r="B975" s="101"/>
      <c r="C975" s="102"/>
      <c r="D975" s="103"/>
      <c r="E975" s="107"/>
      <c r="F975" s="105"/>
      <c r="G975" s="113"/>
      <c r="H975" s="113"/>
      <c r="I975" s="109"/>
      <c r="J975" s="109"/>
      <c r="K975" s="105"/>
      <c r="L975" s="105"/>
      <c r="M975" s="105"/>
      <c r="N975" s="105"/>
      <c r="O975" s="106"/>
      <c r="P975" s="107"/>
      <c r="Q975" s="107"/>
    </row>
    <row r="976" spans="1:17" ht="14.4" x14ac:dyDescent="0.3">
      <c r="A976" s="100"/>
      <c r="B976" s="101"/>
      <c r="C976" s="102"/>
      <c r="D976" s="103"/>
      <c r="E976" s="107"/>
      <c r="F976" s="105"/>
      <c r="G976" s="113"/>
      <c r="H976" s="113"/>
      <c r="I976" s="109"/>
      <c r="J976" s="109"/>
      <c r="K976" s="105"/>
      <c r="L976" s="105"/>
      <c r="M976" s="105"/>
      <c r="N976" s="105"/>
      <c r="O976" s="106"/>
      <c r="P976" s="107"/>
      <c r="Q976" s="107"/>
    </row>
    <row r="977" spans="1:17" ht="14.4" x14ac:dyDescent="0.3">
      <c r="A977" s="100"/>
      <c r="B977" s="101"/>
      <c r="C977" s="102"/>
      <c r="D977" s="103"/>
      <c r="E977" s="107"/>
      <c r="F977" s="105"/>
      <c r="G977" s="113"/>
      <c r="H977" s="113"/>
      <c r="I977" s="109"/>
      <c r="J977" s="109"/>
      <c r="K977" s="105"/>
      <c r="L977" s="105"/>
      <c r="M977" s="105"/>
      <c r="N977" s="105"/>
      <c r="O977" s="106"/>
      <c r="P977" s="107"/>
      <c r="Q977" s="107"/>
    </row>
    <row r="978" spans="1:17" ht="14.4" x14ac:dyDescent="0.3">
      <c r="A978" s="100"/>
      <c r="B978" s="101"/>
      <c r="C978" s="102"/>
      <c r="D978" s="103"/>
      <c r="E978" s="107"/>
      <c r="F978" s="105"/>
      <c r="G978" s="113"/>
      <c r="H978" s="113"/>
      <c r="I978" s="109"/>
      <c r="J978" s="109"/>
      <c r="K978" s="105"/>
      <c r="L978" s="105"/>
      <c r="M978" s="105"/>
      <c r="N978" s="105"/>
      <c r="O978" s="106"/>
      <c r="P978" s="107"/>
      <c r="Q978" s="107"/>
    </row>
    <row r="979" spans="1:17" ht="14.4" x14ac:dyDescent="0.3">
      <c r="A979" s="100"/>
      <c r="B979" s="101"/>
      <c r="C979" s="102"/>
      <c r="D979" s="103"/>
      <c r="E979" s="107"/>
      <c r="F979" s="105"/>
      <c r="G979" s="113"/>
      <c r="H979" s="113"/>
      <c r="I979" s="109"/>
      <c r="J979" s="109"/>
      <c r="K979" s="105"/>
      <c r="L979" s="105"/>
      <c r="M979" s="105"/>
      <c r="N979" s="105"/>
      <c r="O979" s="106"/>
      <c r="P979" s="107"/>
      <c r="Q979" s="107"/>
    </row>
    <row r="980" spans="1:17" ht="14.4" x14ac:dyDescent="0.3">
      <c r="A980" s="100"/>
      <c r="B980" s="101"/>
      <c r="C980" s="102"/>
      <c r="D980" s="103"/>
      <c r="E980" s="107"/>
      <c r="F980" s="105"/>
      <c r="G980" s="113"/>
      <c r="H980" s="113"/>
      <c r="I980" s="109"/>
      <c r="J980" s="109"/>
      <c r="K980" s="105"/>
      <c r="L980" s="105"/>
      <c r="M980" s="105"/>
      <c r="N980" s="105"/>
      <c r="O980" s="106"/>
      <c r="P980" s="107"/>
      <c r="Q980" s="107"/>
    </row>
    <row r="981" spans="1:17" ht="14.4" x14ac:dyDescent="0.3">
      <c r="A981" s="100"/>
      <c r="B981" s="101"/>
      <c r="C981" s="102"/>
      <c r="D981" s="103"/>
      <c r="E981" s="107"/>
      <c r="F981" s="105"/>
      <c r="G981" s="113"/>
      <c r="H981" s="113"/>
      <c r="I981" s="109"/>
      <c r="J981" s="109"/>
      <c r="K981" s="105"/>
      <c r="L981" s="105"/>
      <c r="M981" s="105"/>
      <c r="N981" s="105"/>
      <c r="O981" s="106"/>
      <c r="P981" s="107"/>
      <c r="Q981" s="107"/>
    </row>
    <row r="982" spans="1:17" ht="14.4" x14ac:dyDescent="0.3">
      <c r="A982" s="100"/>
      <c r="B982" s="101"/>
      <c r="C982" s="102"/>
      <c r="D982" s="103"/>
      <c r="E982" s="107"/>
      <c r="F982" s="105"/>
      <c r="G982" s="113"/>
      <c r="H982" s="113"/>
      <c r="I982" s="109"/>
      <c r="J982" s="109"/>
      <c r="K982" s="105"/>
      <c r="L982" s="105"/>
      <c r="M982" s="105"/>
      <c r="N982" s="105"/>
      <c r="O982" s="106"/>
      <c r="P982" s="107"/>
      <c r="Q982" s="107"/>
    </row>
    <row r="983" spans="1:17" ht="14.4" x14ac:dyDescent="0.3">
      <c r="A983" s="100"/>
      <c r="B983" s="101"/>
      <c r="C983" s="102"/>
      <c r="D983" s="103"/>
      <c r="E983" s="107"/>
      <c r="F983" s="105"/>
      <c r="G983" s="113"/>
      <c r="H983" s="113"/>
      <c r="I983" s="109"/>
      <c r="J983" s="109"/>
      <c r="K983" s="105"/>
      <c r="L983" s="105"/>
      <c r="M983" s="105"/>
      <c r="N983" s="105"/>
      <c r="O983" s="106"/>
      <c r="P983" s="107"/>
      <c r="Q983" s="107"/>
    </row>
    <row r="984" spans="1:17" ht="14.4" x14ac:dyDescent="0.3">
      <c r="A984" s="100"/>
      <c r="B984" s="101"/>
      <c r="C984" s="102"/>
      <c r="D984" s="103"/>
      <c r="E984" s="107"/>
      <c r="F984" s="105"/>
      <c r="G984" s="113"/>
      <c r="H984" s="113"/>
      <c r="I984" s="109"/>
      <c r="J984" s="109"/>
      <c r="K984" s="105"/>
      <c r="L984" s="105"/>
      <c r="M984" s="105"/>
      <c r="N984" s="105"/>
      <c r="O984" s="106"/>
      <c r="P984" s="107"/>
      <c r="Q984" s="107"/>
    </row>
    <row r="985" spans="1:17" ht="14.4" x14ac:dyDescent="0.3">
      <c r="A985" s="100"/>
      <c r="B985" s="101"/>
      <c r="C985" s="102"/>
      <c r="D985" s="103"/>
      <c r="E985" s="107"/>
      <c r="F985" s="105"/>
      <c r="G985" s="113"/>
      <c r="H985" s="113"/>
      <c r="I985" s="109"/>
      <c r="J985" s="109"/>
      <c r="K985" s="105"/>
      <c r="L985" s="105"/>
      <c r="M985" s="105"/>
      <c r="N985" s="105"/>
      <c r="O985" s="106"/>
      <c r="P985" s="107"/>
      <c r="Q985" s="107"/>
    </row>
    <row r="986" spans="1:17" ht="14.4" x14ac:dyDescent="0.3">
      <c r="A986" s="100"/>
      <c r="B986" s="101"/>
      <c r="C986" s="102"/>
      <c r="D986" s="103"/>
      <c r="E986" s="107"/>
      <c r="F986" s="105"/>
      <c r="G986" s="113"/>
      <c r="H986" s="113"/>
      <c r="I986" s="109"/>
      <c r="J986" s="109"/>
      <c r="K986" s="105"/>
      <c r="L986" s="105"/>
      <c r="M986" s="105"/>
      <c r="N986" s="105"/>
      <c r="O986" s="106"/>
      <c r="P986" s="107"/>
      <c r="Q986" s="107"/>
    </row>
    <row r="987" spans="1:17" ht="14.4" x14ac:dyDescent="0.3">
      <c r="A987" s="100"/>
      <c r="B987" s="101"/>
      <c r="C987" s="102"/>
      <c r="D987" s="103"/>
      <c r="E987" s="107"/>
      <c r="F987" s="105"/>
      <c r="G987" s="113"/>
      <c r="H987" s="113"/>
      <c r="I987" s="109"/>
      <c r="J987" s="109"/>
      <c r="K987" s="105"/>
      <c r="L987" s="105"/>
      <c r="M987" s="105"/>
      <c r="N987" s="105"/>
      <c r="O987" s="106"/>
      <c r="P987" s="107"/>
      <c r="Q987" s="107"/>
    </row>
    <row r="988" spans="1:17" ht="14.4" x14ac:dyDescent="0.3">
      <c r="A988" s="100"/>
      <c r="B988" s="101"/>
      <c r="C988" s="102"/>
      <c r="D988" s="103"/>
      <c r="E988" s="107"/>
      <c r="F988" s="105"/>
      <c r="G988" s="113"/>
      <c r="H988" s="113"/>
      <c r="I988" s="109"/>
      <c r="J988" s="109"/>
      <c r="K988" s="105"/>
      <c r="L988" s="105"/>
      <c r="M988" s="105"/>
      <c r="N988" s="105"/>
      <c r="O988" s="106"/>
      <c r="P988" s="107"/>
      <c r="Q988" s="107"/>
    </row>
    <row r="989" spans="1:17" ht="14.4" x14ac:dyDescent="0.3">
      <c r="A989" s="100"/>
      <c r="B989" s="101"/>
      <c r="C989" s="102"/>
      <c r="D989" s="103"/>
      <c r="E989" s="107"/>
      <c r="F989" s="105"/>
      <c r="G989" s="113"/>
      <c r="H989" s="113"/>
      <c r="I989" s="109"/>
      <c r="J989" s="109"/>
      <c r="K989" s="105"/>
      <c r="L989" s="105"/>
      <c r="M989" s="105"/>
      <c r="N989" s="105"/>
      <c r="O989" s="106"/>
      <c r="P989" s="107"/>
      <c r="Q989" s="107"/>
    </row>
    <row r="990" spans="1:17" ht="14.4" x14ac:dyDescent="0.3">
      <c r="A990" s="100"/>
      <c r="B990" s="101"/>
      <c r="C990" s="102"/>
      <c r="D990" s="103"/>
      <c r="E990" s="107"/>
      <c r="F990" s="105"/>
      <c r="G990" s="113"/>
      <c r="H990" s="113"/>
      <c r="I990" s="109"/>
      <c r="J990" s="109"/>
      <c r="K990" s="105"/>
      <c r="L990" s="105"/>
      <c r="M990" s="105"/>
      <c r="N990" s="105"/>
      <c r="O990" s="106"/>
      <c r="P990" s="107"/>
      <c r="Q990" s="107"/>
    </row>
    <row r="991" spans="1:17" ht="14.4" x14ac:dyDescent="0.3">
      <c r="A991" s="100"/>
      <c r="B991" s="101"/>
      <c r="C991" s="102"/>
      <c r="D991" s="103"/>
      <c r="E991" s="107"/>
      <c r="F991" s="105"/>
      <c r="G991" s="113"/>
      <c r="H991" s="113"/>
      <c r="I991" s="109"/>
      <c r="J991" s="109"/>
      <c r="K991" s="105"/>
      <c r="L991" s="105"/>
      <c r="M991" s="105"/>
      <c r="N991" s="105"/>
      <c r="O991" s="106"/>
      <c r="P991" s="107"/>
      <c r="Q991" s="107"/>
    </row>
    <row r="992" spans="1:17" ht="14.4" x14ac:dyDescent="0.3">
      <c r="A992" s="100"/>
      <c r="B992" s="101"/>
      <c r="C992" s="102"/>
      <c r="D992" s="103"/>
      <c r="E992" s="107"/>
      <c r="F992" s="105"/>
      <c r="G992" s="113"/>
      <c r="H992" s="113"/>
      <c r="I992" s="109"/>
      <c r="J992" s="109"/>
      <c r="K992" s="105"/>
      <c r="L992" s="105"/>
      <c r="M992" s="105"/>
      <c r="N992" s="105"/>
      <c r="O992" s="106"/>
      <c r="P992" s="107"/>
      <c r="Q992" s="107"/>
    </row>
    <row r="993" spans="1:17" ht="14.4" x14ac:dyDescent="0.3">
      <c r="A993" s="100"/>
      <c r="B993" s="101"/>
      <c r="C993" s="102"/>
      <c r="D993" s="103"/>
      <c r="E993" s="107"/>
      <c r="F993" s="105"/>
      <c r="G993" s="113"/>
      <c r="H993" s="113"/>
      <c r="I993" s="109"/>
      <c r="J993" s="109"/>
      <c r="K993" s="105"/>
      <c r="L993" s="105"/>
      <c r="M993" s="105"/>
      <c r="N993" s="105"/>
      <c r="O993" s="106"/>
      <c r="P993" s="107"/>
      <c r="Q993" s="107"/>
    </row>
    <row r="994" spans="1:17" ht="14.4" x14ac:dyDescent="0.3">
      <c r="A994" s="100"/>
      <c r="B994" s="101"/>
      <c r="C994" s="102"/>
      <c r="D994" s="103"/>
      <c r="E994" s="107"/>
      <c r="F994" s="105"/>
      <c r="G994" s="113"/>
      <c r="H994" s="113"/>
      <c r="I994" s="109"/>
      <c r="J994" s="109"/>
      <c r="K994" s="105"/>
      <c r="L994" s="105"/>
      <c r="M994" s="105"/>
      <c r="N994" s="105"/>
      <c r="O994" s="106"/>
      <c r="P994" s="107"/>
      <c r="Q994" s="107"/>
    </row>
    <row r="995" spans="1:17" ht="14.4" x14ac:dyDescent="0.3">
      <c r="A995" s="100"/>
      <c r="B995" s="101"/>
      <c r="C995" s="102"/>
      <c r="D995" s="103"/>
      <c r="E995" s="107"/>
      <c r="F995" s="105"/>
      <c r="G995" s="113"/>
      <c r="H995" s="113"/>
      <c r="I995" s="109"/>
      <c r="J995" s="109"/>
      <c r="K995" s="105"/>
      <c r="L995" s="105"/>
      <c r="M995" s="105"/>
      <c r="N995" s="105"/>
      <c r="O995" s="106"/>
      <c r="P995" s="107"/>
      <c r="Q995" s="107"/>
    </row>
    <row r="996" spans="1:17" ht="14.4" x14ac:dyDescent="0.3">
      <c r="A996" s="100"/>
      <c r="B996" s="101"/>
      <c r="C996" s="102"/>
      <c r="D996" s="103"/>
      <c r="E996" s="107"/>
      <c r="F996" s="105"/>
      <c r="G996" s="113"/>
      <c r="H996" s="113"/>
      <c r="I996" s="109"/>
      <c r="J996" s="109"/>
      <c r="K996" s="105"/>
      <c r="L996" s="105"/>
      <c r="M996" s="105"/>
      <c r="N996" s="105"/>
      <c r="O996" s="106"/>
      <c r="P996" s="107"/>
      <c r="Q996" s="107"/>
    </row>
    <row r="997" spans="1:17" ht="14.4" x14ac:dyDescent="0.3">
      <c r="A997" s="100"/>
      <c r="B997" s="101"/>
      <c r="C997" s="102"/>
      <c r="D997" s="103"/>
      <c r="E997" s="107"/>
      <c r="F997" s="105"/>
      <c r="G997" s="113"/>
      <c r="H997" s="113"/>
      <c r="I997" s="109"/>
      <c r="J997" s="109"/>
      <c r="K997" s="105"/>
      <c r="L997" s="105"/>
      <c r="M997" s="105"/>
      <c r="N997" s="105"/>
      <c r="O997" s="106"/>
      <c r="P997" s="107"/>
      <c r="Q997" s="107"/>
    </row>
    <row r="998" spans="1:17" ht="14.4" x14ac:dyDescent="0.3">
      <c r="A998" s="100"/>
      <c r="B998" s="101"/>
      <c r="C998" s="102"/>
      <c r="D998" s="103"/>
      <c r="E998" s="107"/>
      <c r="F998" s="105"/>
      <c r="G998" s="113"/>
      <c r="H998" s="113"/>
      <c r="I998" s="109"/>
      <c r="J998" s="109"/>
      <c r="K998" s="105"/>
      <c r="L998" s="105"/>
      <c r="M998" s="105"/>
      <c r="N998" s="105"/>
      <c r="O998" s="106"/>
      <c r="P998" s="107"/>
      <c r="Q998" s="107"/>
    </row>
    <row r="999" spans="1:17" ht="14.4" x14ac:dyDescent="0.3">
      <c r="A999" s="100"/>
      <c r="B999" s="101"/>
      <c r="C999" s="102"/>
      <c r="D999" s="103"/>
      <c r="E999" s="107"/>
      <c r="F999" s="105"/>
      <c r="G999" s="113"/>
      <c r="H999" s="113"/>
      <c r="I999" s="109"/>
      <c r="J999" s="109"/>
      <c r="K999" s="105"/>
      <c r="L999" s="105"/>
      <c r="M999" s="105"/>
      <c r="N999" s="105"/>
      <c r="O999" s="106"/>
      <c r="P999" s="107"/>
      <c r="Q999" s="107"/>
    </row>
    <row r="1000" spans="1:17" ht="14.4" x14ac:dyDescent="0.3">
      <c r="A1000" s="100"/>
      <c r="B1000" s="101"/>
      <c r="C1000" s="102"/>
      <c r="D1000" s="103"/>
      <c r="E1000" s="107"/>
      <c r="F1000" s="105"/>
      <c r="G1000" s="113"/>
      <c r="H1000" s="113"/>
      <c r="I1000" s="109"/>
      <c r="J1000" s="109"/>
      <c r="K1000" s="105"/>
      <c r="L1000" s="105"/>
      <c r="M1000" s="105"/>
      <c r="N1000" s="105"/>
      <c r="O1000" s="106"/>
      <c r="P1000" s="107"/>
      <c r="Q1000" s="107"/>
    </row>
    <row r="1001" spans="1:17" ht="14.4" x14ac:dyDescent="0.3">
      <c r="A1001" s="100"/>
      <c r="B1001" s="101"/>
      <c r="C1001" s="102"/>
      <c r="D1001" s="103"/>
      <c r="E1001" s="107"/>
      <c r="F1001" s="105"/>
      <c r="G1001" s="113"/>
      <c r="H1001" s="113"/>
      <c r="I1001" s="109"/>
      <c r="J1001" s="109"/>
      <c r="K1001" s="105"/>
      <c r="L1001" s="105"/>
      <c r="M1001" s="105"/>
      <c r="N1001" s="105"/>
      <c r="O1001" s="106"/>
      <c r="P1001" s="107"/>
      <c r="Q1001" s="107"/>
    </row>
    <row r="1002" spans="1:17" ht="14.4" x14ac:dyDescent="0.3">
      <c r="A1002" s="100"/>
      <c r="B1002" s="101"/>
      <c r="C1002" s="102"/>
      <c r="D1002" s="103"/>
      <c r="E1002" s="107"/>
      <c r="F1002" s="105"/>
      <c r="G1002" s="113"/>
      <c r="H1002" s="113"/>
      <c r="I1002" s="109"/>
      <c r="J1002" s="109"/>
      <c r="K1002" s="105"/>
      <c r="L1002" s="105"/>
      <c r="M1002" s="105"/>
      <c r="N1002" s="105"/>
      <c r="O1002" s="106"/>
      <c r="P1002" s="107"/>
      <c r="Q1002" s="107"/>
    </row>
    <row r="1003" spans="1:17" ht="14.4" x14ac:dyDescent="0.3">
      <c r="A1003" s="100"/>
      <c r="B1003" s="101"/>
      <c r="C1003" s="102"/>
      <c r="D1003" s="103"/>
      <c r="E1003" s="107"/>
      <c r="F1003" s="105"/>
      <c r="G1003" s="113"/>
      <c r="H1003" s="113"/>
      <c r="I1003" s="109"/>
      <c r="J1003" s="109"/>
      <c r="K1003" s="105"/>
      <c r="L1003" s="105"/>
      <c r="M1003" s="105"/>
      <c r="N1003" s="105"/>
      <c r="O1003" s="106"/>
      <c r="P1003" s="107"/>
      <c r="Q1003" s="107"/>
    </row>
    <row r="1004" spans="1:17" ht="14.4" x14ac:dyDescent="0.3">
      <c r="A1004" s="100"/>
      <c r="B1004" s="101"/>
      <c r="C1004" s="102"/>
      <c r="D1004" s="103"/>
      <c r="E1004" s="107"/>
      <c r="F1004" s="105"/>
      <c r="G1004" s="113"/>
      <c r="H1004" s="113"/>
      <c r="I1004" s="109"/>
      <c r="J1004" s="109"/>
      <c r="K1004" s="105"/>
      <c r="L1004" s="105"/>
      <c r="M1004" s="105"/>
      <c r="N1004" s="105"/>
      <c r="O1004" s="106"/>
      <c r="P1004" s="107"/>
      <c r="Q1004" s="107"/>
    </row>
    <row r="1005" spans="1:17" ht="14.4" x14ac:dyDescent="0.3">
      <c r="A1005" s="100"/>
      <c r="B1005" s="101"/>
      <c r="C1005" s="102"/>
      <c r="D1005" s="103"/>
      <c r="E1005" s="107"/>
      <c r="F1005" s="105"/>
      <c r="G1005" s="113"/>
      <c r="H1005" s="113"/>
      <c r="I1005" s="109"/>
      <c r="J1005" s="109"/>
      <c r="K1005" s="105"/>
      <c r="L1005" s="105"/>
      <c r="M1005" s="105"/>
      <c r="N1005" s="105"/>
      <c r="O1005" s="106"/>
      <c r="P1005" s="107"/>
      <c r="Q1005" s="107"/>
    </row>
    <row r="1006" spans="1:17" ht="14.4" x14ac:dyDescent="0.3">
      <c r="A1006" s="100"/>
      <c r="B1006" s="101"/>
      <c r="C1006" s="102"/>
      <c r="D1006" s="103"/>
      <c r="E1006" s="107"/>
      <c r="F1006" s="105"/>
      <c r="G1006" s="113"/>
      <c r="H1006" s="113"/>
      <c r="I1006" s="109"/>
      <c r="J1006" s="109"/>
      <c r="K1006" s="105"/>
      <c r="L1006" s="105"/>
      <c r="M1006" s="105"/>
      <c r="N1006" s="105"/>
      <c r="O1006" s="106"/>
      <c r="P1006" s="107"/>
      <c r="Q1006" s="107"/>
    </row>
    <row r="1007" spans="1:17" ht="14.4" x14ac:dyDescent="0.3">
      <c r="A1007" s="100"/>
      <c r="B1007" s="101"/>
      <c r="C1007" s="102"/>
      <c r="D1007" s="103"/>
      <c r="E1007" s="107"/>
      <c r="F1007" s="105"/>
      <c r="G1007" s="113"/>
      <c r="H1007" s="113"/>
      <c r="I1007" s="109"/>
      <c r="J1007" s="109"/>
      <c r="K1007" s="105"/>
      <c r="L1007" s="105"/>
      <c r="M1007" s="105"/>
      <c r="N1007" s="105"/>
      <c r="O1007" s="106"/>
      <c r="P1007" s="107"/>
      <c r="Q1007" s="107"/>
    </row>
    <row r="1008" spans="1:17" ht="14.4" x14ac:dyDescent="0.3">
      <c r="A1008" s="100"/>
      <c r="B1008" s="101"/>
      <c r="C1008" s="102"/>
      <c r="D1008" s="103"/>
      <c r="E1008" s="107"/>
      <c r="F1008" s="105"/>
      <c r="G1008" s="113"/>
      <c r="H1008" s="113"/>
      <c r="I1008" s="109"/>
      <c r="J1008" s="109"/>
      <c r="K1008" s="105"/>
      <c r="L1008" s="105"/>
      <c r="M1008" s="105"/>
      <c r="N1008" s="105"/>
      <c r="O1008" s="106"/>
      <c r="P1008" s="107"/>
      <c r="Q1008" s="107"/>
    </row>
    <row r="1009" spans="1:17" ht="14.4" x14ac:dyDescent="0.3">
      <c r="A1009" s="100"/>
      <c r="B1009" s="101"/>
      <c r="C1009" s="102"/>
      <c r="D1009" s="103"/>
      <c r="E1009" s="107"/>
      <c r="F1009" s="105"/>
      <c r="G1009" s="113"/>
      <c r="H1009" s="113"/>
      <c r="I1009" s="109"/>
      <c r="J1009" s="109"/>
      <c r="K1009" s="105"/>
      <c r="L1009" s="105"/>
      <c r="M1009" s="105"/>
      <c r="N1009" s="105"/>
      <c r="O1009" s="106"/>
      <c r="P1009" s="107"/>
      <c r="Q1009" s="107"/>
    </row>
    <row r="1010" spans="1:17" ht="14.4" x14ac:dyDescent="0.3">
      <c r="A1010" s="100"/>
      <c r="B1010" s="101"/>
      <c r="C1010" s="102"/>
      <c r="D1010" s="103"/>
      <c r="E1010" s="107"/>
      <c r="F1010" s="105"/>
      <c r="G1010" s="113"/>
      <c r="H1010" s="113"/>
      <c r="I1010" s="109"/>
      <c r="J1010" s="109"/>
      <c r="K1010" s="105"/>
      <c r="L1010" s="105"/>
      <c r="M1010" s="105"/>
      <c r="N1010" s="105"/>
      <c r="O1010" s="106"/>
      <c r="P1010" s="107"/>
      <c r="Q1010" s="107"/>
    </row>
    <row r="1011" spans="1:17" ht="14.4" x14ac:dyDescent="0.3">
      <c r="A1011" s="100"/>
      <c r="B1011" s="101"/>
      <c r="C1011" s="102"/>
      <c r="D1011" s="103"/>
      <c r="E1011" s="107"/>
      <c r="F1011" s="105"/>
      <c r="G1011" s="113"/>
      <c r="H1011" s="113"/>
      <c r="I1011" s="109"/>
      <c r="J1011" s="109"/>
      <c r="K1011" s="105"/>
      <c r="L1011" s="105"/>
      <c r="M1011" s="105"/>
      <c r="N1011" s="105"/>
      <c r="O1011" s="106"/>
      <c r="P1011" s="107"/>
      <c r="Q1011" s="107"/>
    </row>
    <row r="1012" spans="1:17" ht="14.4" x14ac:dyDescent="0.3">
      <c r="A1012" s="100"/>
      <c r="B1012" s="101"/>
      <c r="C1012" s="102"/>
      <c r="D1012" s="103"/>
      <c r="E1012" s="107"/>
      <c r="F1012" s="105"/>
      <c r="G1012" s="113"/>
      <c r="H1012" s="113"/>
      <c r="I1012" s="109"/>
      <c r="J1012" s="109"/>
      <c r="K1012" s="105"/>
      <c r="L1012" s="105"/>
      <c r="M1012" s="105"/>
      <c r="N1012" s="105"/>
      <c r="O1012" s="106"/>
      <c r="P1012" s="107"/>
      <c r="Q1012" s="107"/>
    </row>
  </sheetData>
  <customSheetViews>
    <customSheetView guid="{DDA416F9-2CE8-46CB-B0BC-91CC43B1F966}" filter="1" showAutoFilter="1">
      <pageMargins left="0" right="0" top="0" bottom="0" header="0" footer="0"/>
      <autoFilter ref="A1:Z1012" xr:uid="{9E4A1FD3-03EF-49AE-8DDA-87BC1380B815}"/>
      <extLst>
        <ext uri="GoogleSheetsCustomDataVersion1">
          <go:sheetsCustomData xmlns:go="http://customooxmlschemas.google.com/" filterViewId="870234490"/>
        </ext>
      </extLst>
    </customSheetView>
    <customSheetView guid="{461C3D97-3D6C-4107-A91B-77303E26A07D}" filter="1" showAutoFilter="1">
      <pageMargins left="0" right="0" top="0" bottom="0" header="0" footer="0"/>
      <autoFilter ref="A1:Q47" xr:uid="{6CA5D333-AC9B-43E4-AB62-E1B8782F4604}">
        <filterColumn colId="2">
          <filters>
            <filter val="Coahuila"/>
          </filters>
        </filterColumn>
      </autoFilter>
      <extLst>
        <ext uri="GoogleSheetsCustomDataVersion1">
          <go:sheetsCustomData xmlns:go="http://customooxmlschemas.google.com/" filterViewId="732213899"/>
        </ext>
      </extLst>
    </customSheetView>
    <customSheetView guid="{51C0C232-6E03-4EB7-972D-3BE456B526E3}" filter="1" showAutoFilter="1">
      <pageMargins left="0" right="0" top="0" bottom="0" header="0" footer="0"/>
      <autoFilter ref="A1:Q40" xr:uid="{029532ED-5B57-4878-82DD-4C65A8C34ED0}">
        <filterColumn colId="2">
          <filters>
            <filter val="Coahuila"/>
          </filters>
        </filterColumn>
        <filterColumn colId="5">
          <filters>
            <filter val="Candidaturas"/>
          </filters>
        </filterColumn>
      </autoFilter>
      <extLst>
        <ext uri="GoogleSheetsCustomDataVersion1">
          <go:sheetsCustomData xmlns:go="http://customooxmlschemas.google.com/" filterViewId="180101227"/>
        </ext>
      </extLst>
    </customSheetView>
    <customSheetView guid="{09F96E7B-7787-47EF-96CB-F45B6B45E807}" filter="1" showAutoFilter="1">
      <pageMargins left="0" right="0" top="0" bottom="0" header="0" footer="0"/>
      <autoFilter ref="A1:Q47" xr:uid="{D47A0B09-2C46-41B5-B35F-9183FFDB4042}">
        <filterColumn colId="2">
          <filters>
            <filter val="Estado de México"/>
          </filters>
        </filterColumn>
      </autoFilter>
      <extLst>
        <ext uri="GoogleSheetsCustomDataVersion1">
          <go:sheetsCustomData xmlns:go="http://customooxmlschemas.google.com/" filterViewId="1474561547"/>
        </ext>
      </extLst>
    </customSheetView>
  </customSheetView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
  <sheetViews>
    <sheetView workbookViewId="0"/>
  </sheetViews>
  <sheetFormatPr baseColWidth="10" defaultColWidth="14.44140625" defaultRowHeight="15" customHeight="1" x14ac:dyDescent="0.3"/>
  <cols>
    <col min="1" max="1" width="23" customWidth="1"/>
  </cols>
  <sheetData>
    <row r="1" spans="1:1" ht="15" customHeight="1" x14ac:dyDescent="0.3">
      <c r="A1" s="130">
        <f ca="1">TODAY()</f>
        <v>44888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22:F38"/>
  <sheetViews>
    <sheetView workbookViewId="0"/>
  </sheetViews>
  <sheetFormatPr baseColWidth="10" defaultColWidth="14.44140625" defaultRowHeight="15" customHeight="1" x14ac:dyDescent="0.3"/>
  <cols>
    <col min="1" max="1" width="19.44140625" customWidth="1"/>
    <col min="5" max="5" width="19.6640625" customWidth="1"/>
  </cols>
  <sheetData>
    <row r="22" spans="1:6" ht="15" customHeight="1" x14ac:dyDescent="0.3">
      <c r="E22" s="241" t="s">
        <v>604</v>
      </c>
      <c r="F22" s="242" t="s">
        <v>770</v>
      </c>
    </row>
    <row r="23" spans="1:6" ht="14.4" x14ac:dyDescent="0.3">
      <c r="A23" s="191" t="s">
        <v>771</v>
      </c>
      <c r="B23" s="186"/>
      <c r="C23" s="186"/>
      <c r="E23" s="191" t="s">
        <v>772</v>
      </c>
      <c r="F23" s="186"/>
    </row>
    <row r="24" spans="1:6" ht="14.4" x14ac:dyDescent="0.3">
      <c r="A24" s="229" t="s">
        <v>773</v>
      </c>
      <c r="B24" s="229" t="s">
        <v>604</v>
      </c>
      <c r="C24" s="230"/>
      <c r="E24" s="229" t="s">
        <v>594</v>
      </c>
      <c r="F24" s="232" t="s">
        <v>773</v>
      </c>
    </row>
    <row r="25" spans="1:6" ht="14.4" x14ac:dyDescent="0.3">
      <c r="A25" s="229" t="s">
        <v>594</v>
      </c>
      <c r="B25" s="231" t="s">
        <v>770</v>
      </c>
      <c r="C25" s="232" t="s">
        <v>774</v>
      </c>
      <c r="E25" s="231" t="s">
        <v>14</v>
      </c>
      <c r="F25" s="234">
        <v>167</v>
      </c>
    </row>
    <row r="26" spans="1:6" ht="14.4" x14ac:dyDescent="0.3">
      <c r="A26" s="231" t="s">
        <v>14</v>
      </c>
      <c r="B26" s="233">
        <v>167</v>
      </c>
      <c r="C26" s="234">
        <v>167</v>
      </c>
      <c r="E26" s="235" t="s">
        <v>685</v>
      </c>
      <c r="F26" s="237">
        <v>157</v>
      </c>
    </row>
    <row r="27" spans="1:6" ht="14.4" x14ac:dyDescent="0.3">
      <c r="A27" s="235" t="s">
        <v>685</v>
      </c>
      <c r="B27" s="236">
        <v>157</v>
      </c>
      <c r="C27" s="237">
        <v>157</v>
      </c>
      <c r="E27" s="238" t="s">
        <v>774</v>
      </c>
      <c r="F27" s="240">
        <v>324</v>
      </c>
    </row>
    <row r="28" spans="1:6" ht="14.4" x14ac:dyDescent="0.3">
      <c r="A28" s="238" t="s">
        <v>774</v>
      </c>
      <c r="B28" s="239">
        <v>324</v>
      </c>
      <c r="C28" s="240">
        <v>324</v>
      </c>
    </row>
    <row r="29" spans="1:6" ht="15" customHeight="1" x14ac:dyDescent="0.3">
      <c r="A29" s="241" t="s">
        <v>604</v>
      </c>
      <c r="B29" s="242" t="s">
        <v>770</v>
      </c>
      <c r="E29" s="241" t="s">
        <v>604</v>
      </c>
      <c r="F29" s="242" t="s">
        <v>770</v>
      </c>
    </row>
    <row r="30" spans="1:6" ht="14.4" x14ac:dyDescent="0.3">
      <c r="A30" s="191" t="s">
        <v>775</v>
      </c>
      <c r="B30" s="186"/>
      <c r="E30" s="191" t="s">
        <v>776</v>
      </c>
      <c r="F30" s="186"/>
    </row>
    <row r="31" spans="1:6" ht="14.4" x14ac:dyDescent="0.3">
      <c r="A31" s="229" t="s">
        <v>594</v>
      </c>
      <c r="B31" s="232" t="s">
        <v>773</v>
      </c>
      <c r="E31" s="229" t="s">
        <v>594</v>
      </c>
      <c r="F31" s="232" t="s">
        <v>773</v>
      </c>
    </row>
    <row r="32" spans="1:6" ht="14.4" x14ac:dyDescent="0.3">
      <c r="A32" s="231" t="s">
        <v>14</v>
      </c>
      <c r="B32" s="234">
        <v>167</v>
      </c>
      <c r="E32" s="231" t="s">
        <v>14</v>
      </c>
      <c r="F32" s="234">
        <v>167</v>
      </c>
    </row>
    <row r="33" spans="1:6" ht="14.4" x14ac:dyDescent="0.3">
      <c r="A33" s="235" t="s">
        <v>685</v>
      </c>
      <c r="B33" s="237">
        <v>157</v>
      </c>
      <c r="E33" s="235" t="s">
        <v>685</v>
      </c>
      <c r="F33" s="237">
        <v>157</v>
      </c>
    </row>
    <row r="34" spans="1:6" ht="14.4" x14ac:dyDescent="0.3">
      <c r="A34" s="238" t="s">
        <v>774</v>
      </c>
      <c r="B34" s="240">
        <v>324</v>
      </c>
      <c r="E34" s="238" t="s">
        <v>774</v>
      </c>
      <c r="F34" s="240">
        <v>324</v>
      </c>
    </row>
    <row r="38" spans="1:6" ht="14.4" x14ac:dyDescent="0.3">
      <c r="F38" s="131" t="s">
        <v>777</v>
      </c>
    </row>
  </sheetData>
  <mergeCells count="4">
    <mergeCell ref="A23:C23"/>
    <mergeCell ref="E23:F23"/>
    <mergeCell ref="A30:B30"/>
    <mergeCell ref="E30:F30"/>
  </mergeCells>
  <pageMargins left="0.7" right="0.7" top="0.75" bottom="0.75" header="0.3" footer="0.3"/>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P20"/>
  <sheetViews>
    <sheetView workbookViewId="0"/>
  </sheetViews>
  <sheetFormatPr baseColWidth="10" defaultColWidth="14.44140625" defaultRowHeight="15" customHeight="1" x14ac:dyDescent="0.3"/>
  <cols>
    <col min="1" max="1" width="8.33203125" customWidth="1"/>
    <col min="2" max="2" width="18.33203125" customWidth="1"/>
    <col min="4" max="4" width="5.6640625" customWidth="1"/>
    <col min="5" max="5" width="6.33203125" customWidth="1"/>
    <col min="6" max="6" width="15.44140625" customWidth="1"/>
    <col min="7" max="8" width="13.88671875" customWidth="1"/>
    <col min="10" max="10" width="12.6640625" customWidth="1"/>
    <col min="11" max="11" width="12.33203125" customWidth="1"/>
    <col min="12" max="12" width="15.44140625" customWidth="1"/>
    <col min="13" max="13" width="11.109375" customWidth="1"/>
  </cols>
  <sheetData>
    <row r="1" spans="1:16" ht="15" customHeight="1" x14ac:dyDescent="0.3">
      <c r="A1" s="209" t="s">
        <v>778</v>
      </c>
      <c r="B1" s="210"/>
      <c r="C1" s="210"/>
      <c r="D1" s="210"/>
      <c r="E1" s="210"/>
      <c r="F1" s="210"/>
      <c r="G1" s="210"/>
      <c r="H1" s="210"/>
      <c r="I1" s="210"/>
      <c r="J1" s="210"/>
      <c r="K1" s="210"/>
      <c r="L1" s="210"/>
      <c r="M1" s="210"/>
      <c r="N1" s="210"/>
      <c r="O1" s="210"/>
      <c r="P1" s="210"/>
    </row>
    <row r="2" spans="1:16" ht="15" customHeight="1" x14ac:dyDescent="0.3">
      <c r="A2" s="211" t="s">
        <v>779</v>
      </c>
      <c r="B2" s="211" t="s">
        <v>780</v>
      </c>
      <c r="C2" s="212" t="s">
        <v>781</v>
      </c>
      <c r="D2" s="213"/>
      <c r="E2" s="201"/>
      <c r="F2" s="215" t="s">
        <v>782</v>
      </c>
      <c r="G2" s="216"/>
      <c r="H2" s="216"/>
      <c r="I2" s="216"/>
      <c r="J2" s="216"/>
      <c r="K2" s="216"/>
      <c r="L2" s="216"/>
      <c r="M2" s="216"/>
      <c r="N2" s="216"/>
      <c r="O2" s="216"/>
      <c r="P2" s="193"/>
    </row>
    <row r="3" spans="1:16" ht="15" customHeight="1" x14ac:dyDescent="0.3">
      <c r="A3" s="197"/>
      <c r="B3" s="197"/>
      <c r="C3" s="202"/>
      <c r="D3" s="186"/>
      <c r="E3" s="203"/>
      <c r="F3" s="217" t="s">
        <v>783</v>
      </c>
      <c r="G3" s="193"/>
      <c r="H3" s="215" t="s">
        <v>784</v>
      </c>
      <c r="I3" s="193"/>
      <c r="J3" s="215" t="s">
        <v>785</v>
      </c>
      <c r="K3" s="193"/>
      <c r="L3" s="215" t="s">
        <v>786</v>
      </c>
      <c r="M3" s="193"/>
      <c r="N3" s="218" t="s">
        <v>787</v>
      </c>
      <c r="O3" s="215" t="s">
        <v>788</v>
      </c>
      <c r="P3" s="193"/>
    </row>
    <row r="4" spans="1:16" ht="15" customHeight="1" x14ac:dyDescent="0.3">
      <c r="A4" s="198"/>
      <c r="B4" s="198"/>
      <c r="C4" s="204"/>
      <c r="D4" s="214"/>
      <c r="E4" s="205"/>
      <c r="F4" s="132" t="s">
        <v>789</v>
      </c>
      <c r="G4" s="132" t="s">
        <v>790</v>
      </c>
      <c r="H4" s="132" t="s">
        <v>789</v>
      </c>
      <c r="I4" s="132" t="s">
        <v>790</v>
      </c>
      <c r="J4" s="132" t="s">
        <v>789</v>
      </c>
      <c r="K4" s="132" t="s">
        <v>790</v>
      </c>
      <c r="L4" s="132" t="s">
        <v>789</v>
      </c>
      <c r="M4" s="132" t="s">
        <v>790</v>
      </c>
      <c r="N4" s="198"/>
      <c r="O4" s="132" t="s">
        <v>789</v>
      </c>
      <c r="P4" s="132" t="s">
        <v>790</v>
      </c>
    </row>
    <row r="5" spans="1:16" ht="15" customHeight="1" x14ac:dyDescent="0.3">
      <c r="A5" s="196">
        <v>1</v>
      </c>
      <c r="B5" s="199" t="s">
        <v>14</v>
      </c>
      <c r="C5" s="192" t="s">
        <v>791</v>
      </c>
      <c r="D5" s="193"/>
      <c r="E5" s="34">
        <v>1</v>
      </c>
      <c r="F5" s="200">
        <v>44927</v>
      </c>
      <c r="G5" s="201"/>
      <c r="H5" s="206">
        <v>44967</v>
      </c>
      <c r="I5" s="196" t="s">
        <v>792</v>
      </c>
      <c r="J5" s="206">
        <v>44967</v>
      </c>
      <c r="K5" s="196" t="s">
        <v>792</v>
      </c>
      <c r="L5" s="206">
        <v>45018</v>
      </c>
      <c r="M5" s="207">
        <v>45077</v>
      </c>
      <c r="N5" s="206">
        <v>45081</v>
      </c>
      <c r="O5" s="219">
        <v>45261</v>
      </c>
      <c r="P5" s="193"/>
    </row>
    <row r="6" spans="1:16" ht="15" customHeight="1" x14ac:dyDescent="0.3">
      <c r="A6" s="197"/>
      <c r="B6" s="197"/>
      <c r="C6" s="208" t="s">
        <v>793</v>
      </c>
      <c r="D6" s="133" t="s">
        <v>794</v>
      </c>
      <c r="E6" s="34">
        <v>16</v>
      </c>
      <c r="F6" s="202"/>
      <c r="G6" s="203"/>
      <c r="H6" s="197"/>
      <c r="I6" s="197"/>
      <c r="J6" s="197"/>
      <c r="K6" s="197"/>
      <c r="L6" s="197"/>
      <c r="M6" s="197"/>
      <c r="N6" s="197"/>
      <c r="O6" s="200">
        <v>45292</v>
      </c>
      <c r="P6" s="201"/>
    </row>
    <row r="7" spans="1:16" ht="15" customHeight="1" x14ac:dyDescent="0.3">
      <c r="A7" s="198"/>
      <c r="B7" s="198"/>
      <c r="C7" s="198"/>
      <c r="D7" s="133" t="s">
        <v>795</v>
      </c>
      <c r="E7" s="34">
        <v>9</v>
      </c>
      <c r="F7" s="204"/>
      <c r="G7" s="205"/>
      <c r="H7" s="198"/>
      <c r="I7" s="198"/>
      <c r="J7" s="198"/>
      <c r="K7" s="198"/>
      <c r="L7" s="198"/>
      <c r="M7" s="197"/>
      <c r="N7" s="197"/>
      <c r="O7" s="204"/>
      <c r="P7" s="205"/>
    </row>
    <row r="8" spans="1:16" ht="15" customHeight="1" x14ac:dyDescent="0.3">
      <c r="A8" s="34">
        <v>2</v>
      </c>
      <c r="B8" s="134" t="s">
        <v>685</v>
      </c>
      <c r="C8" s="192" t="s">
        <v>791</v>
      </c>
      <c r="D8" s="193"/>
      <c r="E8" s="34">
        <v>1</v>
      </c>
      <c r="F8" s="135">
        <v>44927</v>
      </c>
      <c r="G8" s="135">
        <v>44933</v>
      </c>
      <c r="H8" s="133"/>
      <c r="I8" s="133" t="s">
        <v>796</v>
      </c>
      <c r="J8" s="135">
        <v>44953</v>
      </c>
      <c r="K8" s="135">
        <v>44992</v>
      </c>
      <c r="L8" s="136">
        <v>45019</v>
      </c>
      <c r="M8" s="198"/>
      <c r="N8" s="198"/>
      <c r="O8" s="136">
        <v>45184</v>
      </c>
      <c r="P8" s="136">
        <v>45184</v>
      </c>
    </row>
    <row r="9" spans="1:16" ht="15" customHeight="1" x14ac:dyDescent="0.3">
      <c r="C9" s="192" t="s">
        <v>797</v>
      </c>
      <c r="D9" s="193"/>
      <c r="E9" s="137">
        <v>27</v>
      </c>
    </row>
    <row r="10" spans="1:16" ht="15" customHeight="1" x14ac:dyDescent="0.3">
      <c r="B10" s="1" t="s">
        <v>798</v>
      </c>
    </row>
    <row r="11" spans="1:16" ht="15" customHeight="1" x14ac:dyDescent="0.3">
      <c r="B11" s="194" t="s">
        <v>799</v>
      </c>
      <c r="C11" s="186"/>
      <c r="D11" s="186"/>
      <c r="E11" s="186"/>
      <c r="F11" s="186"/>
      <c r="G11" s="186"/>
      <c r="H11" s="186"/>
      <c r="I11" s="186"/>
      <c r="J11" s="186"/>
      <c r="K11" s="186"/>
      <c r="L11" s="186"/>
      <c r="M11" s="186"/>
      <c r="N11" s="186"/>
      <c r="O11" s="186"/>
      <c r="P11" s="186"/>
    </row>
    <row r="12" spans="1:16" ht="15" customHeight="1" x14ac:dyDescent="0.3">
      <c r="B12" s="195" t="s">
        <v>800</v>
      </c>
      <c r="C12" s="186"/>
      <c r="D12" s="186"/>
      <c r="E12" s="186"/>
      <c r="F12" s="186"/>
      <c r="G12" s="186"/>
      <c r="H12" s="186"/>
      <c r="I12" s="186"/>
      <c r="J12" s="186"/>
      <c r="K12" s="186"/>
      <c r="L12" s="186"/>
      <c r="M12" s="186"/>
    </row>
    <row r="13" spans="1:16" ht="15" customHeight="1" x14ac:dyDescent="0.3">
      <c r="B13" s="1"/>
      <c r="C13" s="1"/>
      <c r="D13" s="1"/>
      <c r="E13" s="1"/>
      <c r="F13" s="1"/>
      <c r="G13" s="1"/>
      <c r="H13" s="1"/>
      <c r="I13" s="1"/>
      <c r="J13" s="1"/>
      <c r="K13" s="1"/>
      <c r="L13" s="1"/>
      <c r="M13" s="1"/>
    </row>
    <row r="15" spans="1:16" ht="15" customHeight="1" x14ac:dyDescent="0.3">
      <c r="B15" s="1" t="s">
        <v>801</v>
      </c>
    </row>
    <row r="18" spans="2:2" ht="15" customHeight="1" x14ac:dyDescent="0.3">
      <c r="B18" s="1" t="s">
        <v>685</v>
      </c>
    </row>
    <row r="19" spans="2:2" ht="15" customHeight="1" x14ac:dyDescent="0.3">
      <c r="B19" s="1" t="s">
        <v>802</v>
      </c>
    </row>
    <row r="20" spans="2:2" ht="15" customHeight="1" x14ac:dyDescent="0.3">
      <c r="B20" s="1" t="s">
        <v>803</v>
      </c>
    </row>
  </sheetData>
  <mergeCells count="29">
    <mergeCell ref="C8:D8"/>
    <mergeCell ref="J3:K3"/>
    <mergeCell ref="L3:M3"/>
    <mergeCell ref="N3:N4"/>
    <mergeCell ref="O3:P3"/>
    <mergeCell ref="O5:P5"/>
    <mergeCell ref="A1:P1"/>
    <mergeCell ref="A2:A4"/>
    <mergeCell ref="B2:B4"/>
    <mergeCell ref="C2:E4"/>
    <mergeCell ref="F2:P2"/>
    <mergeCell ref="F3:G3"/>
    <mergeCell ref="H3:I3"/>
    <mergeCell ref="C9:D9"/>
    <mergeCell ref="B11:P11"/>
    <mergeCell ref="B12:M12"/>
    <mergeCell ref="A5:A7"/>
    <mergeCell ref="B5:B7"/>
    <mergeCell ref="C5:D5"/>
    <mergeCell ref="F5:G7"/>
    <mergeCell ref="H5:H7"/>
    <mergeCell ref="I5:I7"/>
    <mergeCell ref="J5:J7"/>
    <mergeCell ref="O6:P7"/>
    <mergeCell ref="K5:K7"/>
    <mergeCell ref="L5:L7"/>
    <mergeCell ref="M5:M8"/>
    <mergeCell ref="N5:N8"/>
    <mergeCell ref="C6:C7"/>
  </mergeCell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C3:N24"/>
  <sheetViews>
    <sheetView workbookViewId="0"/>
  </sheetViews>
  <sheetFormatPr baseColWidth="10" defaultColWidth="14.44140625" defaultRowHeight="15" customHeight="1" x14ac:dyDescent="0.3"/>
  <cols>
    <col min="4" max="4" width="14.6640625" customWidth="1"/>
    <col min="5" max="5" width="18.33203125" customWidth="1"/>
    <col min="6" max="6" width="17.44140625" customWidth="1"/>
  </cols>
  <sheetData>
    <row r="3" spans="3:14" ht="14.4" x14ac:dyDescent="0.3">
      <c r="C3" s="220" t="s">
        <v>780</v>
      </c>
      <c r="D3" s="220" t="s">
        <v>804</v>
      </c>
      <c r="E3" s="226" t="s">
        <v>805</v>
      </c>
      <c r="F3" s="193"/>
      <c r="G3" s="227" t="s">
        <v>806</v>
      </c>
      <c r="H3" s="193"/>
      <c r="I3" s="228" t="s">
        <v>807</v>
      </c>
      <c r="J3" s="193"/>
      <c r="K3" s="223" t="s">
        <v>808</v>
      </c>
      <c r="L3" s="193"/>
      <c r="M3" s="224" t="s">
        <v>809</v>
      </c>
      <c r="N3" s="193"/>
    </row>
    <row r="4" spans="3:14" ht="15.6" x14ac:dyDescent="0.3">
      <c r="C4" s="198"/>
      <c r="D4" s="198"/>
      <c r="E4" s="138" t="s">
        <v>599</v>
      </c>
      <c r="F4" s="139" t="s">
        <v>600</v>
      </c>
      <c r="G4" s="138" t="s">
        <v>599</v>
      </c>
      <c r="H4" s="139" t="s">
        <v>600</v>
      </c>
      <c r="I4" s="138" t="s">
        <v>599</v>
      </c>
      <c r="J4" s="139" t="s">
        <v>600</v>
      </c>
      <c r="K4" s="138" t="s">
        <v>599</v>
      </c>
      <c r="L4" s="139" t="s">
        <v>600</v>
      </c>
      <c r="M4" s="138" t="s">
        <v>599</v>
      </c>
      <c r="N4" s="139" t="s">
        <v>600</v>
      </c>
    </row>
    <row r="5" spans="3:14" ht="14.4" x14ac:dyDescent="0.3">
      <c r="C5" s="199" t="s">
        <v>14</v>
      </c>
      <c r="D5" s="133" t="s">
        <v>791</v>
      </c>
      <c r="E5" s="136">
        <v>44967</v>
      </c>
      <c r="F5" s="136">
        <v>45006</v>
      </c>
      <c r="G5" s="136">
        <v>44967</v>
      </c>
      <c r="H5" s="136">
        <v>45006</v>
      </c>
      <c r="I5" s="136">
        <v>45008</v>
      </c>
      <c r="J5" s="136">
        <v>45012</v>
      </c>
      <c r="K5" s="136">
        <v>45013</v>
      </c>
      <c r="L5" s="136">
        <v>45017</v>
      </c>
      <c r="M5" s="136">
        <v>45018</v>
      </c>
      <c r="N5" s="136">
        <v>45077</v>
      </c>
    </row>
    <row r="6" spans="3:14" ht="14.4" x14ac:dyDescent="0.3">
      <c r="C6" s="198"/>
      <c r="D6" s="133" t="s">
        <v>793</v>
      </c>
      <c r="E6" s="136">
        <v>44967</v>
      </c>
      <c r="F6" s="136">
        <v>45006</v>
      </c>
      <c r="G6" s="136">
        <v>44967</v>
      </c>
      <c r="H6" s="136">
        <v>45006</v>
      </c>
      <c r="I6" s="136">
        <v>45008</v>
      </c>
      <c r="J6" s="136">
        <v>45012</v>
      </c>
      <c r="K6" s="136">
        <v>45013</v>
      </c>
      <c r="L6" s="136">
        <v>45017</v>
      </c>
      <c r="M6" s="136">
        <v>45018</v>
      </c>
      <c r="N6" s="136">
        <v>45077</v>
      </c>
    </row>
    <row r="7" spans="3:14" ht="28.8" x14ac:dyDescent="0.3">
      <c r="C7" s="140" t="s">
        <v>685</v>
      </c>
      <c r="D7" s="133" t="s">
        <v>791</v>
      </c>
      <c r="E7" s="141">
        <v>44942</v>
      </c>
      <c r="F7" s="141">
        <v>45001</v>
      </c>
      <c r="G7" s="141">
        <v>44935</v>
      </c>
      <c r="H7" s="141">
        <v>44974</v>
      </c>
      <c r="I7" s="141">
        <v>45000</v>
      </c>
      <c r="J7" s="141">
        <v>45014</v>
      </c>
      <c r="K7" s="141">
        <v>45017</v>
      </c>
      <c r="L7" s="141">
        <v>45017</v>
      </c>
      <c r="M7" s="141">
        <v>45018</v>
      </c>
      <c r="N7" s="141">
        <v>45077</v>
      </c>
    </row>
    <row r="12" spans="3:14" ht="14.4" x14ac:dyDescent="0.3">
      <c r="F12" s="17"/>
    </row>
    <row r="13" spans="3:14" ht="31.5" customHeight="1" x14ac:dyDescent="0.3">
      <c r="C13" s="220" t="s">
        <v>780</v>
      </c>
      <c r="D13" s="220" t="s">
        <v>804</v>
      </c>
      <c r="E13" s="221" t="s">
        <v>810</v>
      </c>
      <c r="F13" s="222" t="s">
        <v>811</v>
      </c>
      <c r="I13" s="220" t="s">
        <v>780</v>
      </c>
      <c r="J13" s="220" t="s">
        <v>804</v>
      </c>
      <c r="K13" s="225" t="s">
        <v>812</v>
      </c>
      <c r="L13" s="222" t="s">
        <v>813</v>
      </c>
    </row>
    <row r="14" spans="3:14" ht="48.75" customHeight="1" x14ac:dyDescent="0.3">
      <c r="C14" s="198"/>
      <c r="D14" s="198"/>
      <c r="E14" s="198"/>
      <c r="F14" s="198"/>
      <c r="I14" s="198"/>
      <c r="J14" s="198"/>
      <c r="K14" s="198"/>
      <c r="L14" s="198"/>
    </row>
    <row r="15" spans="3:14" ht="14.4" x14ac:dyDescent="0.3">
      <c r="C15" s="199" t="s">
        <v>14</v>
      </c>
      <c r="D15" s="133" t="s">
        <v>791</v>
      </c>
      <c r="E15" s="137">
        <f t="shared" ref="E15:E17" si="0">(L5-F5)</f>
        <v>11</v>
      </c>
      <c r="F15" s="137">
        <f t="shared" ref="F15:F17" si="1">(L5-H5)</f>
        <v>11</v>
      </c>
      <c r="I15" s="199" t="s">
        <v>14</v>
      </c>
      <c r="J15" s="133" t="s">
        <v>791</v>
      </c>
      <c r="K15" s="137">
        <f t="shared" ref="K15:K17" si="2">(M5-F5)</f>
        <v>12</v>
      </c>
      <c r="L15" s="137">
        <f t="shared" ref="L15:L17" si="3">(M5-H5)</f>
        <v>12</v>
      </c>
    </row>
    <row r="16" spans="3:14" ht="14.4" x14ac:dyDescent="0.3">
      <c r="C16" s="198"/>
      <c r="D16" s="133" t="s">
        <v>793</v>
      </c>
      <c r="E16" s="137">
        <f t="shared" si="0"/>
        <v>11</v>
      </c>
      <c r="F16" s="137">
        <f t="shared" si="1"/>
        <v>11</v>
      </c>
      <c r="I16" s="198"/>
      <c r="J16" s="133" t="s">
        <v>793</v>
      </c>
      <c r="K16" s="137">
        <f t="shared" si="2"/>
        <v>12</v>
      </c>
      <c r="L16" s="137">
        <f t="shared" si="3"/>
        <v>12</v>
      </c>
    </row>
    <row r="17" spans="3:12" ht="28.8" x14ac:dyDescent="0.3">
      <c r="C17" s="140" t="s">
        <v>685</v>
      </c>
      <c r="D17" s="133" t="s">
        <v>791</v>
      </c>
      <c r="E17" s="137">
        <f t="shared" si="0"/>
        <v>16</v>
      </c>
      <c r="F17" s="137">
        <f t="shared" si="1"/>
        <v>43</v>
      </c>
      <c r="I17" s="140" t="s">
        <v>685</v>
      </c>
      <c r="J17" s="133" t="s">
        <v>791</v>
      </c>
      <c r="K17" s="137">
        <f t="shared" si="2"/>
        <v>17</v>
      </c>
      <c r="L17" s="137">
        <f t="shared" si="3"/>
        <v>44</v>
      </c>
    </row>
    <row r="21" spans="3:12" ht="14.4" x14ac:dyDescent="0.3">
      <c r="C21" s="1" t="s">
        <v>814</v>
      </c>
    </row>
    <row r="22" spans="3:12" ht="25.5" customHeight="1" x14ac:dyDescent="0.3">
      <c r="C22" s="194" t="s">
        <v>815</v>
      </c>
      <c r="D22" s="186"/>
      <c r="E22" s="186"/>
      <c r="F22" s="186"/>
    </row>
    <row r="23" spans="3:12" ht="38.25" customHeight="1" x14ac:dyDescent="0.3">
      <c r="C23" s="186"/>
      <c r="D23" s="186"/>
      <c r="E23" s="186"/>
      <c r="F23" s="186"/>
    </row>
    <row r="24" spans="3:12" ht="42" customHeight="1" x14ac:dyDescent="0.3">
      <c r="C24" s="186"/>
      <c r="D24" s="186"/>
      <c r="E24" s="186"/>
      <c r="F24" s="186"/>
    </row>
  </sheetData>
  <mergeCells count="19">
    <mergeCell ref="C3:C4"/>
    <mergeCell ref="D3:D4"/>
    <mergeCell ref="E3:F3"/>
    <mergeCell ref="G3:H3"/>
    <mergeCell ref="I3:J3"/>
    <mergeCell ref="K3:L3"/>
    <mergeCell ref="M3:N3"/>
    <mergeCell ref="K13:K14"/>
    <mergeCell ref="L13:L14"/>
    <mergeCell ref="I13:I14"/>
    <mergeCell ref="J13:J14"/>
    <mergeCell ref="C22:F24"/>
    <mergeCell ref="I15:I16"/>
    <mergeCell ref="C5:C6"/>
    <mergeCell ref="C13:C14"/>
    <mergeCell ref="D13:D14"/>
    <mergeCell ref="E13:E14"/>
    <mergeCell ref="F13:F14"/>
    <mergeCell ref="C15:C16"/>
  </mergeCells>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Mapa</vt:lpstr>
      <vt:lpstr>Catálogo de actividades</vt:lpstr>
      <vt:lpstr>Concentrado</vt:lpstr>
      <vt:lpstr>Numeralia</vt:lpstr>
      <vt:lpstr>Modificaciones</vt:lpstr>
      <vt:lpstr>Fecha</vt:lpstr>
      <vt:lpstr>Gráficas</vt:lpstr>
      <vt:lpstr>fechas importantes</vt:lpstr>
      <vt:lpstr>homologación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123</cp:lastModifiedBy>
  <cp:revision/>
  <dcterms:created xsi:type="dcterms:W3CDTF">2022-04-13T18:44:44Z</dcterms:created>
  <dcterms:modified xsi:type="dcterms:W3CDTF">2022-11-23T16:45:47Z</dcterms:modified>
  <cp:category/>
  <cp:contentStatus/>
</cp:coreProperties>
</file>