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riel.pacheco\Desktop\PAAASINE 2022\PARA ENVÍO\"/>
    </mc:Choice>
  </mc:AlternateContent>
  <xr:revisionPtr revIDLastSave="0" documentId="13_ncr:1_{39CBCACC-737B-4127-83CA-8238F1361C7F}" xr6:coauthVersionLast="47" xr6:coauthVersionMax="47" xr10:uidLastSave="{00000000-0000-0000-0000-000000000000}"/>
  <bookViews>
    <workbookView xWindow="-28920" yWindow="-120" windowWidth="29040" windowHeight="15840" xr2:uid="{ED5C267C-6FE6-4ACE-9783-E5CA779C23D5}"/>
  </bookViews>
  <sheets>
    <sheet name="AGOSTO" sheetId="1" r:id="rId1"/>
  </sheets>
  <definedNames>
    <definedName name="_xlnm._FilterDatabase" localSheetId="0" hidden="1">AGOSTO!$A$10:$V$86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599" i="1" l="1"/>
  <c r="R591" i="1"/>
  <c r="R582" i="1"/>
  <c r="R580" i="1"/>
  <c r="R571" i="1"/>
  <c r="R564" i="1"/>
  <c r="R563" i="1"/>
  <c r="R562" i="1"/>
  <c r="R561" i="1"/>
  <c r="R560" i="1"/>
  <c r="R559" i="1"/>
  <c r="R558" i="1"/>
  <c r="R557" i="1"/>
  <c r="R556" i="1"/>
  <c r="R555" i="1"/>
  <c r="R554" i="1"/>
  <c r="R553" i="1"/>
  <c r="R552" i="1"/>
  <c r="R551" i="1" l="1"/>
  <c r="R550" i="1"/>
  <c r="R549" i="1"/>
  <c r="O548" i="1"/>
  <c r="R548" i="1" s="1"/>
  <c r="R547" i="1"/>
  <c r="R546" i="1"/>
  <c r="R545" i="1"/>
  <c r="R544" i="1"/>
  <c r="O544" i="1"/>
  <c r="O543" i="1"/>
  <c r="R543" i="1" s="1"/>
  <c r="O542" i="1"/>
  <c r="R542" i="1" s="1"/>
  <c r="O541" i="1"/>
  <c r="R541" i="1" s="1"/>
  <c r="R540" i="1"/>
  <c r="O540" i="1"/>
  <c r="O539" i="1"/>
  <c r="R539" i="1" s="1"/>
  <c r="O538" i="1"/>
  <c r="R538" i="1" s="1"/>
  <c r="R537" i="1"/>
  <c r="O536" i="1"/>
  <c r="R536" i="1" s="1"/>
  <c r="O535" i="1"/>
  <c r="R535" i="1" s="1"/>
  <c r="R534" i="1"/>
  <c r="O534" i="1"/>
  <c r="R533" i="1"/>
  <c r="O533" i="1"/>
  <c r="O532" i="1"/>
  <c r="R532" i="1" s="1"/>
  <c r="O531" i="1"/>
  <c r="R531" i="1" s="1"/>
  <c r="R530" i="1"/>
  <c r="O530" i="1"/>
  <c r="R529" i="1"/>
  <c r="O529" i="1"/>
  <c r="O528" i="1"/>
  <c r="R528" i="1" s="1"/>
  <c r="O527" i="1"/>
  <c r="R527" i="1" s="1"/>
  <c r="R526" i="1"/>
  <c r="O526" i="1"/>
  <c r="R525" i="1"/>
  <c r="O525" i="1"/>
  <c r="R524" i="1"/>
  <c r="R523" i="1"/>
  <c r="O523" i="1"/>
  <c r="R522" i="1"/>
  <c r="R521" i="1"/>
  <c r="O521" i="1"/>
  <c r="R520" i="1"/>
  <c r="R519" i="1"/>
  <c r="R518" i="1"/>
  <c r="R517" i="1"/>
  <c r="O516" i="1"/>
  <c r="R516" i="1" s="1"/>
  <c r="O515" i="1"/>
  <c r="O514" i="1"/>
  <c r="R514" i="1" s="1"/>
  <c r="O513" i="1"/>
  <c r="R513" i="1" s="1"/>
  <c r="R512" i="1"/>
  <c r="O512" i="1"/>
  <c r="O511" i="1"/>
  <c r="R510" i="1"/>
  <c r="O510" i="1"/>
  <c r="R509" i="1"/>
  <c r="O508" i="1"/>
  <c r="R508" i="1" s="1"/>
  <c r="R507" i="1"/>
  <c r="O507" i="1"/>
  <c r="O506" i="1"/>
  <c r="R506" i="1" s="1"/>
  <c r="R505" i="1"/>
  <c r="R504" i="1"/>
  <c r="O504" i="1"/>
  <c r="O503" i="1"/>
  <c r="R503" i="1" s="1"/>
  <c r="O502" i="1"/>
  <c r="R502" i="1" s="1"/>
  <c r="R501" i="1"/>
  <c r="O501" i="1"/>
  <c r="R500" i="1"/>
  <c r="O500" i="1"/>
  <c r="O499" i="1"/>
  <c r="R499" i="1" s="1"/>
  <c r="O498" i="1"/>
  <c r="O497" i="1"/>
  <c r="O496" i="1"/>
  <c r="O495" i="1"/>
  <c r="R494" i="1"/>
  <c r="O494" i="1"/>
  <c r="O493" i="1"/>
  <c r="R493" i="1" s="1"/>
  <c r="O492" i="1"/>
  <c r="R492" i="1" s="1"/>
  <c r="R491" i="1"/>
  <c r="O491" i="1"/>
  <c r="R490" i="1"/>
  <c r="O490" i="1"/>
  <c r="R489" i="1"/>
  <c r="R488" i="1"/>
  <c r="R487" i="1"/>
  <c r="O486" i="1"/>
  <c r="R486" i="1" s="1"/>
  <c r="R485" i="1"/>
  <c r="R484" i="1"/>
  <c r="R483" i="1"/>
  <c r="R482" i="1"/>
  <c r="R481" i="1"/>
  <c r="P481" i="1" s="1"/>
  <c r="R480" i="1"/>
  <c r="R479" i="1"/>
  <c r="R478" i="1"/>
  <c r="R477" i="1"/>
  <c r="O477" i="1"/>
  <c r="O476" i="1"/>
  <c r="R476" i="1" s="1"/>
  <c r="O475" i="1"/>
  <c r="R475" i="1" s="1"/>
  <c r="R474" i="1"/>
  <c r="R473" i="1"/>
  <c r="R472" i="1"/>
  <c r="O472" i="1"/>
  <c r="R471" i="1"/>
  <c r="R470" i="1"/>
  <c r="O470" i="1"/>
  <c r="O469" i="1"/>
  <c r="R469" i="1" s="1"/>
  <c r="R468" i="1"/>
  <c r="R467" i="1"/>
  <c r="O467" i="1"/>
  <c r="O466" i="1"/>
  <c r="R466" i="1" s="1"/>
  <c r="O465" i="1"/>
  <c r="R465" i="1" s="1"/>
  <c r="R464" i="1"/>
  <c r="O464" i="1"/>
  <c r="R463" i="1"/>
  <c r="O463" i="1"/>
  <c r="O462" i="1"/>
  <c r="R462" i="1" s="1"/>
  <c r="O461" i="1"/>
  <c r="R461" i="1" s="1"/>
  <c r="R460" i="1"/>
  <c r="O460" i="1"/>
  <c r="R459" i="1"/>
  <c r="O459" i="1"/>
  <c r="O458" i="1"/>
  <c r="R458" i="1" s="1"/>
  <c r="O457" i="1"/>
  <c r="R457" i="1" s="1"/>
  <c r="R456" i="1"/>
  <c r="O456" i="1"/>
  <c r="S455" i="1" l="1"/>
  <c r="R455" i="1"/>
  <c r="S454" i="1"/>
  <c r="R454" i="1"/>
  <c r="S453" i="1"/>
  <c r="R453" i="1"/>
  <c r="S452" i="1"/>
  <c r="R452" i="1"/>
  <c r="S451" i="1"/>
  <c r="R451" i="1"/>
  <c r="S450" i="1"/>
  <c r="R450" i="1"/>
  <c r="S449" i="1"/>
  <c r="R449" i="1"/>
  <c r="S448" i="1"/>
  <c r="R448" i="1"/>
  <c r="S447" i="1"/>
  <c r="R447" i="1"/>
  <c r="S446" i="1"/>
  <c r="R446" i="1"/>
  <c r="S445" i="1"/>
  <c r="R445" i="1"/>
  <c r="S444" i="1"/>
  <c r="R444" i="1"/>
  <c r="S443" i="1"/>
  <c r="R443" i="1"/>
  <c r="S442" i="1"/>
  <c r="R442" i="1"/>
  <c r="S441" i="1"/>
  <c r="R441" i="1"/>
  <c r="S440" i="1"/>
  <c r="R440" i="1"/>
  <c r="S439" i="1"/>
  <c r="R439" i="1"/>
  <c r="S438" i="1"/>
  <c r="R438" i="1"/>
  <c r="S437" i="1"/>
  <c r="R437" i="1"/>
  <c r="S436" i="1"/>
  <c r="R436" i="1"/>
  <c r="S435" i="1"/>
  <c r="R435" i="1"/>
  <c r="S434" i="1"/>
  <c r="R434" i="1"/>
  <c r="S433" i="1"/>
  <c r="R433" i="1"/>
  <c r="S432" i="1"/>
  <c r="R432" i="1"/>
  <c r="S431" i="1"/>
  <c r="R431" i="1"/>
  <c r="S430" i="1"/>
  <c r="R430" i="1"/>
  <c r="S429" i="1"/>
  <c r="R429" i="1"/>
  <c r="S428" i="1"/>
  <c r="R428" i="1"/>
  <c r="S427" i="1"/>
  <c r="R427" i="1"/>
  <c r="S426" i="1"/>
  <c r="R426" i="1"/>
  <c r="S425" i="1"/>
  <c r="R425" i="1"/>
  <c r="S424" i="1"/>
  <c r="R424" i="1"/>
  <c r="O423" i="1"/>
  <c r="R423" i="1" s="1"/>
  <c r="R422" i="1"/>
  <c r="O422" i="1"/>
  <c r="O421" i="1"/>
  <c r="R421" i="1" s="1"/>
  <c r="O420" i="1"/>
  <c r="R420" i="1" s="1"/>
  <c r="O419" i="1"/>
  <c r="R419" i="1" s="1"/>
  <c r="R418" i="1"/>
  <c r="O418" i="1"/>
  <c r="O417" i="1"/>
  <c r="R417" i="1" s="1"/>
  <c r="O416" i="1"/>
  <c r="R416" i="1" s="1"/>
  <c r="O415" i="1"/>
  <c r="R415" i="1" s="1"/>
  <c r="R414" i="1"/>
  <c r="O414" i="1"/>
  <c r="O413" i="1"/>
  <c r="R413" i="1" s="1"/>
  <c r="O412" i="1"/>
  <c r="R412" i="1" s="1"/>
  <c r="O411" i="1"/>
  <c r="R411" i="1" s="1"/>
  <c r="R410" i="1"/>
  <c r="O410" i="1"/>
  <c r="O409" i="1"/>
  <c r="R409" i="1" s="1"/>
  <c r="O408" i="1"/>
  <c r="R408" i="1" s="1"/>
  <c r="O407" i="1"/>
  <c r="R407" i="1" s="1"/>
  <c r="R406" i="1"/>
  <c r="O406" i="1"/>
  <c r="O405" i="1"/>
  <c r="R405" i="1" s="1"/>
  <c r="O404" i="1"/>
  <c r="R404" i="1" s="1"/>
  <c r="O403" i="1"/>
  <c r="R403" i="1" s="1"/>
  <c r="R402" i="1"/>
  <c r="O402" i="1"/>
  <c r="O401" i="1"/>
  <c r="R401" i="1" s="1"/>
  <c r="O400" i="1"/>
  <c r="R400" i="1" s="1"/>
  <c r="O399" i="1"/>
  <c r="R399" i="1" s="1"/>
  <c r="R398" i="1"/>
  <c r="O398" i="1"/>
  <c r="O397" i="1"/>
  <c r="R397" i="1" s="1"/>
  <c r="O396" i="1"/>
  <c r="R396" i="1" s="1"/>
  <c r="O395" i="1"/>
  <c r="R395" i="1" s="1"/>
  <c r="R394" i="1"/>
  <c r="O394" i="1"/>
  <c r="O393" i="1"/>
  <c r="R393" i="1" s="1"/>
  <c r="O392" i="1"/>
  <c r="R392" i="1" s="1"/>
  <c r="O391" i="1"/>
  <c r="R391" i="1" s="1"/>
  <c r="R390" i="1"/>
  <c r="O390" i="1"/>
  <c r="O389" i="1"/>
  <c r="R389" i="1" s="1"/>
  <c r="R388" i="1"/>
  <c r="O388" i="1"/>
  <c r="O387" i="1"/>
  <c r="R387" i="1" s="1"/>
  <c r="R386" i="1"/>
  <c r="O386" i="1"/>
  <c r="O385" i="1"/>
  <c r="R385" i="1" s="1"/>
  <c r="O384" i="1"/>
  <c r="R384" i="1" s="1"/>
  <c r="O383" i="1"/>
  <c r="R383" i="1" s="1"/>
  <c r="R382" i="1"/>
  <c r="O382" i="1"/>
  <c r="O381" i="1"/>
  <c r="R381" i="1" s="1"/>
  <c r="O380" i="1"/>
  <c r="R380" i="1" s="1"/>
  <c r="O379" i="1"/>
  <c r="R379" i="1" s="1"/>
  <c r="R378" i="1"/>
  <c r="O378" i="1"/>
  <c r="O377" i="1"/>
  <c r="R377" i="1" s="1"/>
  <c r="O376" i="1"/>
  <c r="R376" i="1" s="1"/>
  <c r="O375" i="1"/>
  <c r="R375" i="1" s="1"/>
  <c r="R374" i="1"/>
  <c r="O374" i="1"/>
  <c r="O373" i="1"/>
  <c r="R373" i="1" s="1"/>
  <c r="O372" i="1"/>
  <c r="R372" i="1" s="1"/>
  <c r="R371" i="1"/>
  <c r="O371" i="1"/>
  <c r="R370" i="1"/>
  <c r="O370" i="1"/>
  <c r="R369" i="1" l="1"/>
  <c r="O369" i="1"/>
  <c r="O368" i="1"/>
  <c r="R368" i="1" s="1"/>
  <c r="O367" i="1"/>
  <c r="R367" i="1" s="1"/>
  <c r="O366" i="1"/>
  <c r="R366" i="1" s="1"/>
  <c r="R365" i="1"/>
  <c r="O365" i="1"/>
  <c r="O364" i="1"/>
  <c r="R364" i="1" s="1"/>
  <c r="O363" i="1"/>
  <c r="R363" i="1" s="1"/>
  <c r="O362" i="1"/>
  <c r="R362" i="1" s="1"/>
  <c r="R361" i="1"/>
  <c r="O361" i="1"/>
  <c r="O360" i="1"/>
  <c r="R360" i="1" s="1"/>
  <c r="O359" i="1"/>
  <c r="R359" i="1" s="1"/>
  <c r="O358" i="1"/>
  <c r="R358" i="1" s="1"/>
  <c r="R357" i="1"/>
  <c r="O357" i="1"/>
  <c r="O356" i="1"/>
  <c r="R356" i="1" s="1"/>
  <c r="O355" i="1"/>
  <c r="R355" i="1" s="1"/>
  <c r="O354" i="1"/>
  <c r="R354" i="1" s="1"/>
  <c r="R353" i="1"/>
  <c r="O353" i="1"/>
  <c r="O352" i="1"/>
  <c r="R352" i="1" s="1"/>
  <c r="O351" i="1"/>
  <c r="R351" i="1" s="1"/>
  <c r="O350" i="1"/>
  <c r="R350" i="1" s="1"/>
  <c r="R349" i="1"/>
  <c r="O349" i="1"/>
  <c r="O348" i="1"/>
  <c r="R348" i="1" s="1"/>
  <c r="O347" i="1"/>
  <c r="R347" i="1" s="1"/>
  <c r="O346" i="1"/>
  <c r="R346" i="1" s="1"/>
  <c r="R345" i="1"/>
  <c r="O345" i="1"/>
  <c r="O344" i="1"/>
  <c r="R344" i="1" s="1"/>
  <c r="O343" i="1"/>
  <c r="R343" i="1" s="1"/>
  <c r="O342" i="1"/>
  <c r="R342" i="1" s="1"/>
  <c r="R341" i="1"/>
  <c r="O341" i="1"/>
  <c r="O340" i="1"/>
  <c r="R340" i="1" s="1"/>
  <c r="O339" i="1"/>
  <c r="R339" i="1" s="1"/>
  <c r="O338" i="1"/>
  <c r="R338" i="1" s="1"/>
  <c r="R337" i="1"/>
  <c r="O337" i="1"/>
  <c r="O336" i="1"/>
  <c r="R336" i="1" s="1"/>
  <c r="O335" i="1"/>
  <c r="R335" i="1" s="1"/>
  <c r="O334" i="1"/>
  <c r="R334" i="1" s="1"/>
  <c r="R333" i="1"/>
  <c r="O333" i="1"/>
  <c r="O332" i="1"/>
  <c r="R332" i="1" s="1"/>
  <c r="O331" i="1"/>
  <c r="R331" i="1" s="1"/>
  <c r="O330" i="1"/>
  <c r="R330" i="1" s="1"/>
  <c r="R329" i="1"/>
  <c r="O329" i="1"/>
  <c r="O328" i="1"/>
  <c r="R328" i="1" s="1"/>
  <c r="O327" i="1"/>
  <c r="R327" i="1" s="1"/>
  <c r="O326" i="1"/>
  <c r="R326" i="1" s="1"/>
  <c r="R325" i="1"/>
  <c r="O325" i="1"/>
  <c r="O324" i="1"/>
  <c r="R324" i="1" s="1"/>
  <c r="O323" i="1"/>
  <c r="R323" i="1" s="1"/>
  <c r="O322" i="1"/>
  <c r="R322" i="1" s="1"/>
  <c r="R321" i="1"/>
  <c r="O321" i="1"/>
  <c r="O320" i="1"/>
  <c r="R320" i="1" s="1"/>
  <c r="O319" i="1"/>
  <c r="R319" i="1" s="1"/>
  <c r="O318" i="1"/>
  <c r="R318" i="1" s="1"/>
  <c r="R317" i="1"/>
  <c r="O317" i="1"/>
  <c r="O316" i="1"/>
  <c r="R316" i="1" s="1"/>
  <c r="O315" i="1"/>
  <c r="R315" i="1" s="1"/>
  <c r="O314" i="1"/>
  <c r="R314" i="1" s="1"/>
  <c r="R313" i="1"/>
  <c r="O313" i="1"/>
  <c r="O312" i="1"/>
  <c r="R312" i="1" s="1"/>
  <c r="O311" i="1"/>
  <c r="R311" i="1" s="1"/>
  <c r="O310" i="1"/>
  <c r="R310" i="1" s="1"/>
  <c r="R309" i="1"/>
  <c r="O309" i="1"/>
  <c r="O308" i="1"/>
  <c r="R308" i="1" s="1"/>
  <c r="O307" i="1"/>
  <c r="R307" i="1" s="1"/>
  <c r="O306" i="1"/>
  <c r="R306" i="1" s="1"/>
  <c r="R305" i="1"/>
  <c r="O305" i="1"/>
  <c r="O304" i="1"/>
  <c r="R304" i="1" s="1"/>
  <c r="O303" i="1"/>
  <c r="R303" i="1" s="1"/>
  <c r="O302" i="1"/>
  <c r="R302" i="1" s="1"/>
  <c r="R301" i="1"/>
  <c r="O301" i="1"/>
  <c r="O300" i="1"/>
  <c r="R300" i="1" s="1"/>
  <c r="O299" i="1"/>
  <c r="R299" i="1" s="1"/>
  <c r="O298" i="1"/>
  <c r="R298" i="1" s="1"/>
  <c r="R297" i="1"/>
  <c r="O297" i="1"/>
  <c r="O296" i="1"/>
  <c r="R296" i="1" s="1"/>
  <c r="O295" i="1"/>
  <c r="R295" i="1" s="1"/>
  <c r="O294" i="1"/>
  <c r="R294" i="1" s="1"/>
  <c r="R293" i="1"/>
  <c r="O293" i="1"/>
  <c r="O292" i="1"/>
  <c r="R292" i="1" s="1"/>
  <c r="O291" i="1"/>
  <c r="R291" i="1" s="1"/>
  <c r="O290" i="1"/>
  <c r="R290" i="1" s="1"/>
  <c r="R289" i="1"/>
  <c r="O289" i="1"/>
  <c r="O288" i="1"/>
  <c r="R288" i="1" s="1"/>
  <c r="O287" i="1"/>
  <c r="R287" i="1" s="1"/>
  <c r="O286" i="1"/>
  <c r="R286" i="1" s="1"/>
  <c r="R285" i="1"/>
  <c r="O285" i="1"/>
  <c r="O284" i="1"/>
  <c r="R284" i="1" s="1"/>
  <c r="O283" i="1"/>
  <c r="R283" i="1" s="1"/>
  <c r="O282" i="1"/>
  <c r="R282" i="1" s="1"/>
  <c r="R281" i="1"/>
  <c r="O281" i="1"/>
  <c r="O280" i="1"/>
  <c r="R280" i="1" s="1"/>
  <c r="O279" i="1"/>
  <c r="R279" i="1" s="1"/>
  <c r="O278" i="1"/>
  <c r="R278" i="1" s="1"/>
  <c r="R277" i="1"/>
  <c r="O277" i="1"/>
  <c r="O276" i="1"/>
  <c r="R276" i="1" s="1"/>
  <c r="O275" i="1"/>
  <c r="R275" i="1" s="1"/>
  <c r="O274" i="1"/>
  <c r="R274" i="1" s="1"/>
  <c r="R273" i="1"/>
  <c r="O273" i="1"/>
  <c r="O272" i="1"/>
  <c r="R272" i="1" s="1"/>
  <c r="O271" i="1"/>
  <c r="R271" i="1" s="1"/>
  <c r="O270" i="1"/>
  <c r="R270" i="1" s="1"/>
  <c r="R269" i="1"/>
  <c r="O269" i="1"/>
  <c r="O268" i="1"/>
  <c r="R268" i="1" s="1"/>
  <c r="O267" i="1"/>
  <c r="R267" i="1" s="1"/>
  <c r="O266" i="1"/>
  <c r="R266" i="1" s="1"/>
  <c r="R265" i="1"/>
  <c r="O265" i="1"/>
  <c r="O264" i="1"/>
  <c r="R264" i="1" s="1"/>
  <c r="O263" i="1"/>
  <c r="R263" i="1" s="1"/>
  <c r="O262" i="1"/>
  <c r="R262" i="1" s="1"/>
  <c r="R261" i="1"/>
  <c r="O261" i="1"/>
  <c r="O260" i="1"/>
  <c r="R260" i="1" s="1"/>
  <c r="O259" i="1"/>
  <c r="R259" i="1" s="1"/>
  <c r="O258" i="1"/>
  <c r="R258" i="1" s="1"/>
  <c r="R257" i="1"/>
  <c r="O257" i="1"/>
  <c r="O256" i="1"/>
  <c r="R256" i="1" s="1"/>
  <c r="O255" i="1"/>
  <c r="R255" i="1" s="1"/>
  <c r="O254" i="1"/>
  <c r="R254" i="1" s="1"/>
  <c r="R253" i="1"/>
  <c r="O253" i="1"/>
  <c r="O252" i="1"/>
  <c r="R252" i="1" s="1"/>
  <c r="O251" i="1"/>
  <c r="R251" i="1" s="1"/>
  <c r="O250" i="1"/>
  <c r="R250" i="1" s="1"/>
  <c r="R249" i="1"/>
  <c r="O249" i="1"/>
  <c r="O248" i="1"/>
  <c r="R248" i="1" s="1"/>
  <c r="O247" i="1"/>
  <c r="R247" i="1" s="1"/>
  <c r="O246" i="1"/>
  <c r="R246" i="1" s="1"/>
  <c r="R245" i="1"/>
  <c r="O245" i="1"/>
  <c r="O244" i="1"/>
  <c r="R244" i="1" s="1"/>
  <c r="O243" i="1"/>
  <c r="R243" i="1" s="1"/>
  <c r="O242" i="1"/>
  <c r="R242" i="1" s="1"/>
  <c r="R241" i="1"/>
  <c r="O241" i="1"/>
  <c r="O240" i="1"/>
  <c r="R240" i="1" s="1"/>
  <c r="O239" i="1"/>
  <c r="R239" i="1" s="1"/>
  <c r="O238" i="1"/>
  <c r="R238" i="1" s="1"/>
  <c r="R237" i="1"/>
  <c r="O237" i="1"/>
  <c r="O236" i="1"/>
  <c r="R236" i="1" s="1"/>
  <c r="O235" i="1"/>
  <c r="R235" i="1" s="1"/>
  <c r="O234" i="1"/>
  <c r="R234" i="1" s="1"/>
  <c r="R233" i="1"/>
  <c r="O233" i="1"/>
  <c r="R232" i="1" l="1"/>
  <c r="R231" i="1"/>
  <c r="R230" i="1"/>
  <c r="R229" i="1"/>
  <c r="I229" i="1"/>
  <c r="R228" i="1"/>
  <c r="I228" i="1"/>
  <c r="R227" i="1"/>
  <c r="I227" i="1"/>
  <c r="R226" i="1"/>
  <c r="R225" i="1"/>
  <c r="R224" i="1"/>
  <c r="R223" i="1"/>
  <c r="R222" i="1"/>
  <c r="R221" i="1"/>
  <c r="R220" i="1"/>
  <c r="R219" i="1"/>
  <c r="R218" i="1"/>
  <c r="R217" i="1"/>
  <c r="I217" i="1"/>
  <c r="R216" i="1"/>
  <c r="I216" i="1"/>
  <c r="R215" i="1"/>
  <c r="I215" i="1"/>
  <c r="R214" i="1"/>
  <c r="I214" i="1"/>
  <c r="R213" i="1"/>
  <c r="I213" i="1"/>
  <c r="R212" i="1"/>
  <c r="I212" i="1"/>
  <c r="R211" i="1"/>
  <c r="R210" i="1"/>
  <c r="I210" i="1"/>
  <c r="R209" i="1"/>
  <c r="I209" i="1"/>
  <c r="R208" i="1"/>
  <c r="I208" i="1"/>
  <c r="R207" i="1"/>
  <c r="I207" i="1"/>
  <c r="R206" i="1"/>
  <c r="I206" i="1"/>
  <c r="R205" i="1"/>
  <c r="I205" i="1"/>
  <c r="R204" i="1"/>
  <c r="I204" i="1"/>
  <c r="R203" i="1"/>
  <c r="R202" i="1"/>
  <c r="R201" i="1"/>
  <c r="R200" i="1"/>
  <c r="R199" i="1"/>
  <c r="I199" i="1"/>
  <c r="R198" i="1"/>
  <c r="I198" i="1"/>
  <c r="R197" i="1"/>
  <c r="I197" i="1"/>
  <c r="R196" i="1"/>
  <c r="I196" i="1"/>
  <c r="R195" i="1"/>
  <c r="I195" i="1"/>
  <c r="R194" i="1"/>
  <c r="I194" i="1"/>
  <c r="R193" i="1"/>
  <c r="I193" i="1"/>
  <c r="R192" i="1"/>
  <c r="I192" i="1"/>
  <c r="R191" i="1"/>
  <c r="R190" i="1"/>
  <c r="R189" i="1"/>
  <c r="R188" i="1"/>
  <c r="R187" i="1"/>
  <c r="I187" i="1"/>
  <c r="R186" i="1"/>
  <c r="I186" i="1"/>
  <c r="R185" i="1"/>
  <c r="I185" i="1"/>
  <c r="R184" i="1"/>
  <c r="I184" i="1"/>
  <c r="R183" i="1"/>
  <c r="I183" i="1"/>
  <c r="R182" i="1"/>
  <c r="I182" i="1"/>
  <c r="R181" i="1"/>
  <c r="I181" i="1"/>
  <c r="R180" i="1"/>
  <c r="I180" i="1"/>
  <c r="R179" i="1"/>
  <c r="I179" i="1"/>
  <c r="R178" i="1"/>
  <c r="I178" i="1"/>
  <c r="R177" i="1"/>
  <c r="I177" i="1"/>
  <c r="R176" i="1"/>
  <c r="R175" i="1"/>
  <c r="R174" i="1"/>
  <c r="R173" i="1"/>
  <c r="R172" i="1"/>
  <c r="R171" i="1"/>
  <c r="R170" i="1"/>
  <c r="R169" i="1"/>
  <c r="R168" i="1"/>
  <c r="R167" i="1"/>
  <c r="R166" i="1"/>
  <c r="R165" i="1"/>
  <c r="R164" i="1"/>
  <c r="R163" i="1"/>
  <c r="R162" i="1"/>
  <c r="R161" i="1"/>
  <c r="R160" i="1"/>
  <c r="R159" i="1"/>
  <c r="R158" i="1"/>
  <c r="R157" i="1"/>
  <c r="R156" i="1"/>
  <c r="R155" i="1"/>
  <c r="R154" i="1"/>
  <c r="R153" i="1"/>
  <c r="R152" i="1"/>
  <c r="R151" i="1"/>
  <c r="R150" i="1"/>
  <c r="R149" i="1"/>
  <c r="R148" i="1"/>
  <c r="R147" i="1"/>
  <c r="R146" i="1"/>
  <c r="R145" i="1"/>
  <c r="R144" i="1"/>
  <c r="R143" i="1"/>
  <c r="R142" i="1"/>
  <c r="R141" i="1"/>
  <c r="R140" i="1"/>
  <c r="R139" i="1"/>
  <c r="R138" i="1"/>
  <c r="R137" i="1"/>
  <c r="R136" i="1"/>
  <c r="R135" i="1"/>
  <c r="R134" i="1"/>
  <c r="R133" i="1"/>
  <c r="R132" i="1"/>
  <c r="R131" i="1"/>
  <c r="R130" i="1"/>
  <c r="R129" i="1"/>
  <c r="R128" i="1"/>
  <c r="R127" i="1"/>
  <c r="R126" i="1"/>
  <c r="R125" i="1"/>
  <c r="R124" i="1"/>
  <c r="R123" i="1"/>
  <c r="R122" i="1"/>
  <c r="R121" i="1"/>
  <c r="R120" i="1"/>
  <c r="R119" i="1"/>
  <c r="R118" i="1"/>
  <c r="R117" i="1"/>
  <c r="R116" i="1"/>
  <c r="R115" i="1"/>
  <c r="R114" i="1"/>
  <c r="R113" i="1"/>
  <c r="R112" i="1"/>
  <c r="R111" i="1"/>
  <c r="R110" i="1"/>
  <c r="R109" i="1"/>
  <c r="R108" i="1"/>
  <c r="R107" i="1"/>
  <c r="R106" i="1"/>
  <c r="R105" i="1"/>
  <c r="R104" i="1"/>
  <c r="R103" i="1"/>
  <c r="R102" i="1"/>
  <c r="R101" i="1"/>
  <c r="R100" i="1"/>
  <c r="R99" i="1"/>
  <c r="R98" i="1"/>
  <c r="R97" i="1"/>
  <c r="R96" i="1"/>
  <c r="R95" i="1"/>
  <c r="R94" i="1"/>
  <c r="R93" i="1"/>
  <c r="R92" i="1"/>
  <c r="R91" i="1"/>
  <c r="R90" i="1"/>
  <c r="R89" i="1"/>
  <c r="R88" i="1"/>
  <c r="R87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</calcChain>
</file>

<file path=xl/sharedStrings.xml><?xml version="1.0" encoding="utf-8"?>
<sst xmlns="http://schemas.openxmlformats.org/spreadsheetml/2006/main" count="7009" uniqueCount="776">
  <si>
    <t>COMPRA MENOR</t>
  </si>
  <si>
    <t>MONTO</t>
  </si>
  <si>
    <t>SERVICIOS</t>
  </si>
  <si>
    <t>PASAJE AEREO NACL REP DE PARTIDO DEL MORAL ALBERTO ASISTENCIA A LA PRESENTACION DE ARGUMENTOS DE LAS OBSERVACIONES DE LOS PARTIDOS POLITICOS AL SEGUNDO ESCENARIO FEDERAL Y LOCAL DE SONORA EN CD DE MEXICO EL DIA 9 AGO 2022</t>
  </si>
  <si>
    <t>Apoyo financiero a la Comisión Nacional de Vigilancia Locales y Distritales del Registro Federal de Electores</t>
  </si>
  <si>
    <t>R11311Q</t>
  </si>
  <si>
    <t>R005</t>
  </si>
  <si>
    <t>SR00</t>
  </si>
  <si>
    <t>DELEGACIONAL</t>
  </si>
  <si>
    <t>PASAJES AEREOS Y NACIONALES PARA FUNCIONARIO PIERRE CATINAT BELIZAIRE LEON INE SONORA REUNION NACIONAL CON VOCALES DE ORGANIZACION ELECTORAL LOCALES EN LA CD DE MERIDA YUCATAN EL DIA VIERNES 8 DE JULIO DE 2022</t>
  </si>
  <si>
    <t>Pasajes Aéreos Nacionales Para Servidores Públicos de Mando en el Desempeño de Comisiones y Funciones Oficiales</t>
  </si>
  <si>
    <t>L13311Q</t>
  </si>
  <si>
    <t>R002</t>
  </si>
  <si>
    <t>SERVICIO DE JARDINERIA EN TODAS LAS AREAS Y MACETEROS DE EDIFICIO DE JLE SONORA MES AGOSTO DE 2022</t>
  </si>
  <si>
    <t>Subcontratación de servicios con terceros</t>
  </si>
  <si>
    <t>B00OD02</t>
  </si>
  <si>
    <t>M001</t>
  </si>
  <si>
    <t>SERVICIO DE RECOLECCION DE BASURA DEL EDIFICIO SEDE CORRESP AL MES DE JULIO 2022 JLE SONORA</t>
  </si>
  <si>
    <t>Servicios de lavandería, limpieza e higiene</t>
  </si>
  <si>
    <t>ADJUDICACION DIRECTA</t>
  </si>
  <si>
    <t>SERVICIO DE LIMPIEZA EDIFICIO MES DE JULIO 2022 CON DOS ELEMENTOS  INCLUYE MATERIALES</t>
  </si>
  <si>
    <t>SERVICIO DE SANITIZACION Y DESINFECCION CONTRA COVID-19 CON DESINFECTANTE VIREX 256 2 VECES POR MES PARA EDIFICIO EDIFICIO SEDE JLE SONORA INCLUYE SOTANO Y ESTACIONAMIENTOS CORRESP AL MES DE AGOSTO 2022</t>
  </si>
  <si>
    <t>B00CV01</t>
  </si>
  <si>
    <t>SERVICIO DE MANTENIMIENTO PREVENTIVO AL SISTEMA DE AIRE ACOND CHILLER MARCA TRANE 225 TON 6 FAN &amp; COIL DOS BOMBAS Y 4 EXTRACTORES DE EDIFICIO SEDE JLE SONORA CORRESP AL MES DE JULIO 2022</t>
  </si>
  <si>
    <t>Mantenimiento y conservación de maquinaria y equipo</t>
  </si>
  <si>
    <t>B00OD01</t>
  </si>
  <si>
    <t>SERVICIO DE MANTENIMIENTO PREVENTIVO DE ELEVADOR DE TRACCION PARA PASAJEROS MARCA ORONA 6 1125 KG DE EDIFICIO SEDE JLE SONORA CORRESP AL MES DE JULIO 2022</t>
  </si>
  <si>
    <t>MANTENIMIENTO PREVENTIVO PLANTA TRATADORA DE AGUAS RESIDUALES 03 LPS DE EDIFICIO SEDE JLE SONORA CORRESP AL MES DE JULIO 2022</t>
  </si>
  <si>
    <t>CUATRO LLANTAS 195 70 R14 PARA  PICK UP NISSAN DC 2007 VB 43213 BALANCEO Y MONTAJE  JLE SONORA AGO 2022</t>
  </si>
  <si>
    <t>Mantenimiento y conservación de vehículos terrestres, aéreos, marítimos, lacustres y fluviales</t>
  </si>
  <si>
    <t>ACUMULADOR PARA PICK UP NISSAN DC 2003 Y ACUMULADOR PARA TOYOTA RAV4 2008 Y DESPONCHE DE LLANTA JLE SONORA AGO 2022</t>
  </si>
  <si>
    <t xml:space="preserve"> SERVICIO DE FRENOS 4 RUEDAS DISCOS TORNO AFINACION MAYOR LUBRICACION Y REPARACION DE PALANCA DE CAMBIOS PICK UP NISSAN DC 2010 VB432108 JLE SONORA AGO 2022</t>
  </si>
  <si>
    <t>SOLICITUD PARA SUMINISTRO Y APLICACIÓN DE PINTURA A BASE DE RESINAS DE HULE CLORADO ACUAPOOL COLOR AZUL CLARO EN CISTERNA DE ALMACENAMIENTO DE AGUA POTABLE EN EDIFICIO INE JLE SONORA AGO 2022</t>
  </si>
  <si>
    <t>Mantenimiento y conservación de inmuebles</t>
  </si>
  <si>
    <t>APLICACIÓN DE PINTURA ESMALTE EN BASES, PISOS Y ÁREA DELIMITANTE DEL CUARTO DE BOMBAS DE JLE SONORA AGOSTO 2022</t>
  </si>
  <si>
    <t>REPARACIÓN DE PLAFONES EN BAÑO DE MUJERES DE PLANTA BAJA Y OFICINA DE CARTOGRAFÍA, Y SELLADO DE JUNTAS DE ALUMINIO E INSTALACIÓN DE SPOTS LEDS</t>
  </si>
  <si>
    <t>LIMPIEZA Y DESASOLVE EN AZOTEA DE COMEDOR DE EDIFICIO JLE SONORA AGOSTO 2022</t>
  </si>
  <si>
    <t>SERVICIO DE AVALUO PARA BIENES A DESINCORPORAR DE ESTA JLE SONORA AGOSTO 2022</t>
  </si>
  <si>
    <t>SERVICIO DE SEGURIDAD Y VIGILANCIA 2 ELEMENTOS EN DOS TURNOS DE 12 HRS PARA EDIFICIO SEDE DE LA JUNTA LOCAL EJECUTIVA SONORA CORRESP AL MES DE JULIO PAGO MES VENCIDO 2022</t>
  </si>
  <si>
    <t>Servicios de Vigilancia</t>
  </si>
  <si>
    <t>SERVICIO DE FOTOCOPIADO EN COLOR DE REUNION CON MARTIN FAZ MORA CONSEJERO DEL INE AGENDA INCLUYENTE DE LAS INFANCIAS Y ADOLECENCIAS EN SONORA JUL 13 2022</t>
  </si>
  <si>
    <t>Otros Servicios Comerciales</t>
  </si>
  <si>
    <t>SERVICIO RENTA DE FOTOCOPIADO RENTA FIJA Y VARIABLE DE JLE SONORA CORRESPONDIENTE AL MES DE JULIO DE 2022</t>
  </si>
  <si>
    <t>Arrendamiento de Maquinaria y Equipo</t>
  </si>
  <si>
    <t>SERVICIO POSTAL DE PAQUETERIA Y MENSAJERIA ENVIO DE  CARTELES Y REPORTES DE RESULTADOS DE LA CIJ CAPACITACION ELECTORAL  PARA JUNTAS DISTRITALES 01 02 04 06 Y 07 EN SONORA AGOSTO 2022</t>
  </si>
  <si>
    <t>Servicio Postal</t>
  </si>
  <si>
    <t>Pieza</t>
  </si>
  <si>
    <t>BIENES</t>
  </si>
  <si>
    <t>MEMORIA USB 64 GB</t>
  </si>
  <si>
    <t>29401001-0078</t>
  </si>
  <si>
    <t>Refacciones y Accesorios para Equipo de Cómputo y Telecomunicaciones</t>
  </si>
  <si>
    <t>BASE METALICA P/ROTAFOLIO</t>
  </si>
  <si>
    <t>29301001-0271</t>
  </si>
  <si>
    <t>Refacciones y Accesorios Menores de Mobiliario y Equipo de Administración, Educacional y Recreativo</t>
  </si>
  <si>
    <t>ARCHIVERO - GASTO</t>
  </si>
  <si>
    <t>29301001-0102</t>
  </si>
  <si>
    <t>SILLON SEMIEJECUTIVO - GASTO</t>
  </si>
  <si>
    <t>29301001-0012</t>
  </si>
  <si>
    <t>DEMOSTAND</t>
  </si>
  <si>
    <t>29301001-0219</t>
  </si>
  <si>
    <t>R003</t>
  </si>
  <si>
    <t>SILLON EJECUTIVO CON RODAJAS - GASTO</t>
  </si>
  <si>
    <t>29301001-0008</t>
  </si>
  <si>
    <t>CAJA</t>
  </si>
  <si>
    <t>BANDITAS ADHESIVAS</t>
  </si>
  <si>
    <t>25401001-0150</t>
  </si>
  <si>
    <t>Materiales, accesorios y suministros médicos</t>
  </si>
  <si>
    <t>ROLLO</t>
  </si>
  <si>
    <t>MICROPORE</t>
  </si>
  <si>
    <t>25401001-0253</t>
  </si>
  <si>
    <t>VENDA ELASTICA V/M</t>
  </si>
  <si>
    <t>25401001-0252</t>
  </si>
  <si>
    <t>CUBRE BOCAS</t>
  </si>
  <si>
    <t>25401001-0202</t>
  </si>
  <si>
    <t>R11051Q</t>
  </si>
  <si>
    <t>GEL ANTIBACTERIAL</t>
  </si>
  <si>
    <t>25401001-0139</t>
  </si>
  <si>
    <t>PARACETAMOL/COFEINA COMPRIMIDOS</t>
  </si>
  <si>
    <t>25301001-0190</t>
  </si>
  <si>
    <t>Medicinas y Productos Farmacéuticos</t>
  </si>
  <si>
    <t>PARACETAMOL TABLETAS</t>
  </si>
  <si>
    <t>25301001-0033</t>
  </si>
  <si>
    <t>LOPERAMIDA</t>
  </si>
  <si>
    <t>25301001-0054</t>
  </si>
  <si>
    <t>IBUPROFENO TABLETAS</t>
  </si>
  <si>
    <t>25300002-0138</t>
  </si>
  <si>
    <t>OMEPRAZOL 20 MG</t>
  </si>
  <si>
    <t>25301001-0053</t>
  </si>
  <si>
    <t>BUTILHIOSCINA 10 MG</t>
  </si>
  <si>
    <t>25301001-0049</t>
  </si>
  <si>
    <t>PRUEBA PCR COVID-19</t>
  </si>
  <si>
    <t>25301001-0256</t>
  </si>
  <si>
    <t>G16191Q</t>
  </si>
  <si>
    <t>PRUEBA DE ANTIGENO COVID-19</t>
  </si>
  <si>
    <t>25301001-0274</t>
  </si>
  <si>
    <t>AGUA PURIFICADA 500 ml.</t>
  </si>
  <si>
    <t>22104001-0087</t>
  </si>
  <si>
    <t>Productos alimenticios para el personal en las instalaciones de las Unidades Responsables</t>
  </si>
  <si>
    <t>PAPAS ( BOTANA )</t>
  </si>
  <si>
    <t>22104001-0079</t>
  </si>
  <si>
    <t>PAQUETE</t>
  </si>
  <si>
    <t>GALLETAS</t>
  </si>
  <si>
    <t>22104001-0152</t>
  </si>
  <si>
    <t>BOTE</t>
  </si>
  <si>
    <t>CAFE MOLIDO</t>
  </si>
  <si>
    <t>22104001-0096</t>
  </si>
  <si>
    <t>R008</t>
  </si>
  <si>
    <t>SOBRE</t>
  </si>
  <si>
    <t>SUSTITUTO DE AZUCAR</t>
  </si>
  <si>
    <t>22104001-0092</t>
  </si>
  <si>
    <t>SUSCRIPCIONES DE PERIODICOS Y/O REVISTAS</t>
  </si>
  <si>
    <t>21501001-0002</t>
  </si>
  <si>
    <t>Material de Apoyo Informativo</t>
  </si>
  <si>
    <t>PAPEL BOND T/CARTA C/5000 hjs.</t>
  </si>
  <si>
    <t>21100087-0015</t>
  </si>
  <si>
    <t>Materiales y útiles de oficina</t>
  </si>
  <si>
    <t>SERVILLETAS DESECHABLES</t>
  </si>
  <si>
    <t>21101001-0333</t>
  </si>
  <si>
    <t>VASO THERMICO DESECHABLE</t>
  </si>
  <si>
    <t>21100132-0007</t>
  </si>
  <si>
    <t>TIJERA DEL  # 6</t>
  </si>
  <si>
    <t>21100127-0003</t>
  </si>
  <si>
    <t>FOLDER COLGANTE T/O</t>
  </si>
  <si>
    <t>21101001-0379</t>
  </si>
  <si>
    <t>CARTULINA DE OPALINA PAQ 100 PIEZAS</t>
  </si>
  <si>
    <t>21101001-0215</t>
  </si>
  <si>
    <t>BLOC</t>
  </si>
  <si>
    <t>BLOCK DE NOTAS POST-IT POP-UP CONTINUOS</t>
  </si>
  <si>
    <t>21101001-0397</t>
  </si>
  <si>
    <t>MARCADOR DE TINTA FUGAZ AZUL</t>
  </si>
  <si>
    <t>21100013-0059</t>
  </si>
  <si>
    <t>MARCADOR DE TINTA FUGAZ C/NEGRO</t>
  </si>
  <si>
    <t>21100013-0063</t>
  </si>
  <si>
    <t>CAJA DE ARCHIVO MUERTO T/CARTA</t>
  </si>
  <si>
    <t>21100017-0002</t>
  </si>
  <si>
    <t>CAJA DE ARCHIVO MUERTO T/OFICIO</t>
  </si>
  <si>
    <t>21100017-0003</t>
  </si>
  <si>
    <t>BICOLOR</t>
  </si>
  <si>
    <t>21100074-0001</t>
  </si>
  <si>
    <t>MARCATEXTO AMARILLO</t>
  </si>
  <si>
    <t>21100013-0025</t>
  </si>
  <si>
    <t>BORRADOR DE MIGAJON M-20</t>
  </si>
  <si>
    <t>21100014-0006</t>
  </si>
  <si>
    <t>LAPIZ</t>
  </si>
  <si>
    <t>21101001-0176</t>
  </si>
  <si>
    <t>BOLIGRAFO PUNTO MEDIANO</t>
  </si>
  <si>
    <t>21101001-0256</t>
  </si>
  <si>
    <t>ETIQUETA AUTOADHERIBLE AVERY 5160</t>
  </si>
  <si>
    <t>21101001-0122</t>
  </si>
  <si>
    <t>SELLO AUTOENTINTABLE</t>
  </si>
  <si>
    <t>21101001-0318</t>
  </si>
  <si>
    <t>FILTRO PARA CAFETERA C/500</t>
  </si>
  <si>
    <t>21101001-0217</t>
  </si>
  <si>
    <t>LIBRETA PROFESIONAL DE RAYA 200 hjs.</t>
  </si>
  <si>
    <t>21100041-0050</t>
  </si>
  <si>
    <t>BOLIGRAFO TINTA AZUL</t>
  </si>
  <si>
    <t>21100013-0005</t>
  </si>
  <si>
    <t>Agosto</t>
  </si>
  <si>
    <t>Total</t>
  </si>
  <si>
    <t>Procedimiento de Contratación</t>
  </si>
  <si>
    <t>Precio Unitario con IVA</t>
  </si>
  <si>
    <t>Cantidad</t>
  </si>
  <si>
    <t>Unidad de Medida</t>
  </si>
  <si>
    <t>Tipo de Contrato</t>
  </si>
  <si>
    <t>Contrato</t>
  </si>
  <si>
    <t>Descripción del Bien o Servicio</t>
  </si>
  <si>
    <t>CUC</t>
  </si>
  <si>
    <t>Descripción de la  partida</t>
  </si>
  <si>
    <t>Partida</t>
  </si>
  <si>
    <t>Proyecto</t>
  </si>
  <si>
    <t>Subprograma</t>
  </si>
  <si>
    <t>PP</t>
  </si>
  <si>
    <t>A I</t>
  </si>
  <si>
    <t>UR EJERCE</t>
  </si>
  <si>
    <t>UR PRESUPUESTA</t>
  </si>
  <si>
    <t>Órgano</t>
  </si>
  <si>
    <t>Programa Anual de Adquisiciones, Arrendamientos y Servicios del INE  2022(PAAASINE) (AGOSTO 2022)</t>
  </si>
  <si>
    <t>JUNTA LOCAL EJECUTIVA DEL INE EN SONORA</t>
  </si>
  <si>
    <t xml:space="preserve"> </t>
  </si>
  <si>
    <t>Subdirección de Adquisiciones</t>
  </si>
  <si>
    <t>Dirección de Recursos Materiales y Servicios</t>
  </si>
  <si>
    <t>Dirección Ejecutiva de Administración</t>
  </si>
  <si>
    <t>SUBDELEGACIONALES</t>
  </si>
  <si>
    <t>SR01</t>
  </si>
  <si>
    <t>001</t>
  </si>
  <si>
    <t>088</t>
  </si>
  <si>
    <t>B00MO02</t>
  </si>
  <si>
    <t>21101</t>
  </si>
  <si>
    <t>21100053-0003</t>
  </si>
  <si>
    <t>CERA PARA CONTAR (CUENTA FACIL)</t>
  </si>
  <si>
    <t>ADJUDICACIÓN DIRECTA</t>
  </si>
  <si>
    <t>21100036-0006</t>
  </si>
  <si>
    <t>CLIPS JUMBO</t>
  </si>
  <si>
    <t>21100087-0013</t>
  </si>
  <si>
    <t>PAPEL BOND T/CARTA 500 hjs.</t>
  </si>
  <si>
    <t>21100087-0021</t>
  </si>
  <si>
    <t>PAPEL BOND T/OFICIO  C/500 hjs.</t>
  </si>
  <si>
    <t>21100123-0004</t>
  </si>
  <si>
    <t>SOBRE BOLSA T/DOBLE CARTA S/IMP.</t>
  </si>
  <si>
    <t>21101001-0086</t>
  </si>
  <si>
    <t>FOLDER T/C</t>
  </si>
  <si>
    <t>21101001-0234</t>
  </si>
  <si>
    <t>PLUMA PUNTO MEDIANO</t>
  </si>
  <si>
    <t>21100083-0001</t>
  </si>
  <si>
    <t>PAÑUELOS KLEENEX C/100 hjs.</t>
  </si>
  <si>
    <t>21100083-0009</t>
  </si>
  <si>
    <t>SERVILLETAS DESECHABLES 500 PiezaS</t>
  </si>
  <si>
    <t>21100132-0002</t>
  </si>
  <si>
    <t>CUCHARA DESECHABLE</t>
  </si>
  <si>
    <t>21100132-0004</t>
  </si>
  <si>
    <t>PLATO DESECHABLE</t>
  </si>
  <si>
    <t>21101001-0316</t>
  </si>
  <si>
    <t>PLATO GRANDE DESECHABLE</t>
  </si>
  <si>
    <t>043</t>
  </si>
  <si>
    <t>21100127-0005</t>
  </si>
  <si>
    <t>TIJERA DEL  # 8</t>
  </si>
  <si>
    <t>21100041-0005</t>
  </si>
  <si>
    <t>BLOCK DE NOTAS POST-IT CHICO</t>
  </si>
  <si>
    <t>21100045-0003</t>
  </si>
  <si>
    <t>DESPACHADOR P/CINTA DIUREX 12 X 33</t>
  </si>
  <si>
    <t>21101001-0010</t>
  </si>
  <si>
    <t>FOLDER T/O CON BROCHE DE PALANCA</t>
  </si>
  <si>
    <t>21101001-0347</t>
  </si>
  <si>
    <t>FOLDER T/C CON BROCHE DE PALANCA</t>
  </si>
  <si>
    <t>045</t>
  </si>
  <si>
    <t>119</t>
  </si>
  <si>
    <t>21401</t>
  </si>
  <si>
    <t>Materiales y útiles para el procesamiento en equipos y bienes informáticos</t>
  </si>
  <si>
    <t>21401001-0155</t>
  </si>
  <si>
    <t>ALCOHOL ISOPROPILICO PARA LIMPIEZA DE EQUIPO DE COMPUTO</t>
  </si>
  <si>
    <t>21601</t>
  </si>
  <si>
    <t>Material de limpieza</t>
  </si>
  <si>
    <t>21601001-0108</t>
  </si>
  <si>
    <t>PISTOLA TERMONEBULIZADORA SANITIZANTE</t>
  </si>
  <si>
    <t>21601001-0065</t>
  </si>
  <si>
    <t>TOALLAS HUMEDAS DESINFECTANTES</t>
  </si>
  <si>
    <t>21600006-0016</t>
  </si>
  <si>
    <t>BOLSA CHICA PARA BASURA</t>
  </si>
  <si>
    <t>21600007-0003</t>
  </si>
  <si>
    <t>DESINFECTANTE LIMPIADOR  (FABULOSO)</t>
  </si>
  <si>
    <t>21600007-0004</t>
  </si>
  <si>
    <t>PASTILLA P/TANQUE W.C.</t>
  </si>
  <si>
    <t>21600008-0002</t>
  </si>
  <si>
    <t>AROMATIZANTE (VARIOS)</t>
  </si>
  <si>
    <t>21601001-0016</t>
  </si>
  <si>
    <t>PAPEL HIGIENICO</t>
  </si>
  <si>
    <t>21601001-0018</t>
  </si>
  <si>
    <t>PAPEL TOALLA  EN ROLLO</t>
  </si>
  <si>
    <t>21601001-0019</t>
  </si>
  <si>
    <t>TOALLA INTERDOBLADA</t>
  </si>
  <si>
    <t>B00MO03</t>
  </si>
  <si>
    <t>21600022-0009</t>
  </si>
  <si>
    <t>JABON LIQUIDO P/UTENCILIOS DE COCINA</t>
  </si>
  <si>
    <t>21600025-0001</t>
  </si>
  <si>
    <t>CERA LIQUIDA P/MUEBLES</t>
  </si>
  <si>
    <t>21601001-0002</t>
  </si>
  <si>
    <t>CLORO</t>
  </si>
  <si>
    <t>21601001-0026</t>
  </si>
  <si>
    <t>TOALLA DE MICROFIBRA</t>
  </si>
  <si>
    <t>21600005-0001</t>
  </si>
  <si>
    <t>CUBETA DE METAL C/EXPRIMIDOR</t>
  </si>
  <si>
    <t>22104</t>
  </si>
  <si>
    <t>22104001-0069</t>
  </si>
  <si>
    <t>AZUCAR</t>
  </si>
  <si>
    <t>KILOGRAMO</t>
  </si>
  <si>
    <t>22104001-0072</t>
  </si>
  <si>
    <t>CREMA EN POLVO</t>
  </si>
  <si>
    <t>FRASCO</t>
  </si>
  <si>
    <t>22104001-0094</t>
  </si>
  <si>
    <t>25401</t>
  </si>
  <si>
    <t>25401001-0142</t>
  </si>
  <si>
    <t>CUBREBOCAS</t>
  </si>
  <si>
    <t>25401001-0153</t>
  </si>
  <si>
    <t>B00CA01</t>
  </si>
  <si>
    <t>26102</t>
  </si>
  <si>
    <t>Combustibles, lubricantes y aditivos para vehículos terrestres, aéreos, marítimos, lacustres y fluviales destinados a servicios públicos y la operación de programas públicos</t>
  </si>
  <si>
    <t>26102001-0005</t>
  </si>
  <si>
    <t>VALE DE GASOLINA DE $100 PESOS - SERVICIOS PUBLICOS</t>
  </si>
  <si>
    <t>26104</t>
  </si>
  <si>
    <t>Combustibles, lubricantes y aditivos para vehículos terrestres, aéreos, marítimos, lacustres y fluviales asignados a servidores públicos</t>
  </si>
  <si>
    <t>26104001-0004</t>
  </si>
  <si>
    <t>VALE DE GASOLINA DE $100 PESOS - SERVIDORES PUBLICOS</t>
  </si>
  <si>
    <t>044</t>
  </si>
  <si>
    <t>R009</t>
  </si>
  <si>
    <t>067</t>
  </si>
  <si>
    <t>31301</t>
  </si>
  <si>
    <t>Servicio de agua</t>
  </si>
  <si>
    <t>Servicio de agua potable y alcantarillado del R.F.E. y J.D.E., correspondiente al periodo del mes de Julio del 2022, y servicio de de reemplazo de medidores y llaves de paso.</t>
  </si>
  <si>
    <t>31401</t>
  </si>
  <si>
    <t>Servicio telefónico convencional</t>
  </si>
  <si>
    <t>Servicio de líneas telefónicas de J.D.E. y del R.F.E., correspondiente al mes de Julio 2022</t>
  </si>
  <si>
    <t>31602</t>
  </si>
  <si>
    <t>Servicios de telecomunicaciones</t>
  </si>
  <si>
    <t>Servicio de sistema de televisión restringida, para monitoreo de señales radiodifundidas, por el periodo del mes de Agosto del 2022. (Mega Cable)</t>
  </si>
  <si>
    <t>32601</t>
  </si>
  <si>
    <t>Arrendamiento de maquinaria y equipo</t>
  </si>
  <si>
    <t>Servicio de fotocopiadoras en vocalía ejecutiva, área administrativa, vocalía de capacitación y en vocalía de organización, correspondiente al periodo del 20/07/2022 al 20/08/2022.</t>
  </si>
  <si>
    <t>35501</t>
  </si>
  <si>
    <t>Reparación de llantas y enderezado de rines con balanceo a Pick Up Nissan 2009 Placas: VB38517.</t>
  </si>
  <si>
    <t>35801</t>
  </si>
  <si>
    <t>Servicio</t>
  </si>
  <si>
    <t>SR02</t>
  </si>
  <si>
    <t>Material eléctrico y electrónico</t>
  </si>
  <si>
    <t>24601001-0160</t>
  </si>
  <si>
    <t>PLUG DE AUDIO 3.5 ESTEREO</t>
  </si>
  <si>
    <t>24600031-0002</t>
  </si>
  <si>
    <t>PILA AAA</t>
  </si>
  <si>
    <t>24601001-0225</t>
  </si>
  <si>
    <t>PILA DC 2.4 V</t>
  </si>
  <si>
    <t>Refacciones y accesorios menores de mobiliario y equipo de administración, educacional y recreativo</t>
  </si>
  <si>
    <t>29301001-0013</t>
  </si>
  <si>
    <t>AMPLIFICADOR DE SONIDO - GASTO</t>
  </si>
  <si>
    <t>Refacciones y accesorios para equipo de cómputo y telecomunicaciones.</t>
  </si>
  <si>
    <t>29400009-0004</t>
  </si>
  <si>
    <t>CONECTOR RJ-45 4 PARES P/REDES</t>
  </si>
  <si>
    <t>29400009-0032</t>
  </si>
  <si>
    <t>ADAPTADOR JAZZ</t>
  </si>
  <si>
    <t>29401001-0049</t>
  </si>
  <si>
    <t>CARGADOR PARA LAPTOP - GASTO</t>
  </si>
  <si>
    <t>29401001-0052</t>
  </si>
  <si>
    <t>HUB - GASTO</t>
  </si>
  <si>
    <t>29401001-0080</t>
  </si>
  <si>
    <t>SWITCH 8 PUERTOS - GASTO</t>
  </si>
  <si>
    <t>29401001-0094</t>
  </si>
  <si>
    <t>ADAPTADOR USB A RED ETHERNET</t>
  </si>
  <si>
    <t>29401001-0105</t>
  </si>
  <si>
    <t>DIVISOR VGA 2 VIAS</t>
  </si>
  <si>
    <t>29401001-0129</t>
  </si>
  <si>
    <t>ADAPTADOR DE VGA A RCA</t>
  </si>
  <si>
    <t>29401001-0219</t>
  </si>
  <si>
    <t>CABLE DE RED</t>
  </si>
  <si>
    <t>29401001-0067</t>
  </si>
  <si>
    <t>EXTENSION USB MACHO - HEMBRA</t>
  </si>
  <si>
    <t>pago de saldo prepago</t>
  </si>
  <si>
    <t>ENVIOS DE PAQUETERIA</t>
  </si>
  <si>
    <t>SERVICIO DE FOTOCOPIADO</t>
  </si>
  <si>
    <t>MANTENIMIENTO NISSAN 2007</t>
  </si>
  <si>
    <t>COMISISON COMBUSTIBLE</t>
  </si>
  <si>
    <t>PAGO DE AGUA POTABLE</t>
  </si>
  <si>
    <t>MANTENIMIENTO A EDIFICIO</t>
  </si>
  <si>
    <t>MANTENIMIENTO VEHICULAR</t>
  </si>
  <si>
    <t>21600032-0002</t>
  </si>
  <si>
    <t>TRAPEADOR TIPO MECHUDO</t>
  </si>
  <si>
    <t>21601001-0030</t>
  </si>
  <si>
    <t>ACEITE PARA MOP</t>
  </si>
  <si>
    <t>21601001-0031</t>
  </si>
  <si>
    <t>BASE PARA MOP</t>
  </si>
  <si>
    <t>21101001-0166</t>
  </si>
  <si>
    <t>CINTA DIUREX</t>
  </si>
  <si>
    <t>21600007-0002</t>
  </si>
  <si>
    <t>CLORO 1 LITRO</t>
  </si>
  <si>
    <t>21601001-0008</t>
  </si>
  <si>
    <t>ABRILLANTADOR Y QUITA POLVO PARA MUEBLES</t>
  </si>
  <si>
    <t>25401001-0193</t>
  </si>
  <si>
    <t>CARETA PROTECTORA</t>
  </si>
  <si>
    <t>COMBUSTIBLES, LUBRICANTES Y ADITIVOS PARA VEHÍCULOS TERRESTRES, AÉREOS, MARÍTIMOS, LACUSTRES Y FLUVIALES DESTINADOS A SERVICIOS PÚBLICOS Y LA OPERACIÓN DE PROGRAMAS PÚBLICOS</t>
  </si>
  <si>
    <t>26103001-0007</t>
  </si>
  <si>
    <t>VALE DE GASOLINA DE $100 PESOS - SERVICIOS ADMINISTRATIVOS</t>
  </si>
  <si>
    <t>26103001-0014</t>
  </si>
  <si>
    <t>VALE DE GASOLINA DE $2 PESOS - SERVICIOS ADMINISTRATIVOS</t>
  </si>
  <si>
    <t>B00PE01</t>
  </si>
  <si>
    <t>21600006-0012</t>
  </si>
  <si>
    <t>BOLSA DE PLASTICO P/BASURA 90 X 1.20 mts.</t>
  </si>
  <si>
    <t>21600007-0008</t>
  </si>
  <si>
    <t>PINOL 1 GALON</t>
  </si>
  <si>
    <t>21600022-0013</t>
  </si>
  <si>
    <t>LIMPIA VIDRIOS</t>
  </si>
  <si>
    <t>21601001-0116</t>
  </si>
  <si>
    <t>TRAPO MICROFIBRA</t>
  </si>
  <si>
    <t>21100033-0026</t>
  </si>
  <si>
    <t>CINTA MAGICA 18 X 33</t>
  </si>
  <si>
    <t>21100041-0049</t>
  </si>
  <si>
    <t>LIBRETA PROFESIONAL DE RAYA 100 hjs.</t>
  </si>
  <si>
    <t>21100087-0022</t>
  </si>
  <si>
    <t>PAPEL BOND T/OFICIO  C/5000 hjs.</t>
  </si>
  <si>
    <t>21100017-0010</t>
  </si>
  <si>
    <t>CAJA DE PLASTICO (VARIAS MEDIDAS)</t>
  </si>
  <si>
    <t>26102001-0011</t>
  </si>
  <si>
    <t>VALE DE GASOLINA DE $1 PESO - SERVICIOS PUBLICOS</t>
  </si>
  <si>
    <t>29400001-0001</t>
  </si>
  <si>
    <t>AUDIFONOS P/COMPUTADORA T/DIADEMA</t>
  </si>
  <si>
    <t>29400015-0001</t>
  </si>
  <si>
    <t>MOUSE (RATON ACCESORIO DE COMPUTACION)</t>
  </si>
  <si>
    <t>29400033-0001</t>
  </si>
  <si>
    <t>VENTILADOR PARA UNIDAD CENTRAL DE PROCESO</t>
  </si>
  <si>
    <t>29401001-0055</t>
  </si>
  <si>
    <t>KIT MOUSE Y TECLADO USB</t>
  </si>
  <si>
    <t>JUEGO</t>
  </si>
  <si>
    <t>29401001-0118</t>
  </si>
  <si>
    <t>SWITCH 5 PUERTOS - GASTO</t>
  </si>
  <si>
    <t>TELEFONO</t>
  </si>
  <si>
    <t>Impresión y elaboración de material informativo derivado de la operación y administración de las Unidades Responsables</t>
  </si>
  <si>
    <t>ELABORACION DE CARTELES</t>
  </si>
  <si>
    <t>21600030-0001</t>
  </si>
  <si>
    <t>DESPACHADOR P/TOALLA HIGIENICA INTERDOBLA</t>
  </si>
  <si>
    <t>PAGO DE CABLE DE CEVEM</t>
  </si>
  <si>
    <t>SR03</t>
  </si>
  <si>
    <t xml:space="preserve">Materiales y útiles de oficina </t>
  </si>
  <si>
    <t>PIEZA</t>
  </si>
  <si>
    <t>21100013-0006</t>
  </si>
  <si>
    <t>BOLIGRAFO TINTA NEGRO</t>
  </si>
  <si>
    <t>21100044-0002</t>
  </si>
  <si>
    <t>ENGRAPADORA</t>
  </si>
  <si>
    <t>21100065-0001</t>
  </si>
  <si>
    <t>GRAPA STANDAR</t>
  </si>
  <si>
    <t>21100081-0011</t>
  </si>
  <si>
    <t>BLOCK DE NOTAS POST-IT NEON 2027</t>
  </si>
  <si>
    <t>21100127-0004</t>
  </si>
  <si>
    <t>TIJERA DEL  # 7</t>
  </si>
  <si>
    <t>21100091-0001</t>
  </si>
  <si>
    <t>PEGAMENTO ADHESIVO T/ LAPIZ</t>
  </si>
  <si>
    <t>21100033-0006</t>
  </si>
  <si>
    <t>CINTA CANELA 48 X 50</t>
  </si>
  <si>
    <t>21100033-0007</t>
  </si>
  <si>
    <t>CINTA CANELA TRANSPARENTE</t>
  </si>
  <si>
    <t>21100014-0002</t>
  </si>
  <si>
    <t>BORRADOR (VARIOS)</t>
  </si>
  <si>
    <t>21100036-0001</t>
  </si>
  <si>
    <t>CLIP ESTANDAR # 1</t>
  </si>
  <si>
    <t>21100036-0002</t>
  </si>
  <si>
    <t>CLIP ESTANDAR # 2</t>
  </si>
  <si>
    <t>21100074-0013</t>
  </si>
  <si>
    <t xml:space="preserve">LAPIZ </t>
  </si>
  <si>
    <t>21100040-0005</t>
  </si>
  <si>
    <t>CORRECTOR LIQUIDO T/LAPIZ</t>
  </si>
  <si>
    <t>21100022-0015</t>
  </si>
  <si>
    <t>CARPETA CON PALANCA T/CARTA</t>
  </si>
  <si>
    <t>21100044-0001</t>
  </si>
  <si>
    <t>DESENGRAPADORA</t>
  </si>
  <si>
    <t>21100105-0003</t>
  </si>
  <si>
    <t>PORTAMINAS y/o LAPICERO 0.5 m.m. (PLASTIC</t>
  </si>
  <si>
    <t>21100111-0002</t>
  </si>
  <si>
    <t>MINAS ¾ PUNTILLAS 0.5 m.m.</t>
  </si>
  <si>
    <t>ESTUCHE</t>
  </si>
  <si>
    <t>21100114-0011</t>
  </si>
  <si>
    <t>REGLA METALICA   30cm.</t>
  </si>
  <si>
    <t>21100123-0002</t>
  </si>
  <si>
    <t>SOBRE BOLSA T/CARTA S/IMP.</t>
  </si>
  <si>
    <t>21100025-0015</t>
  </si>
  <si>
    <t>PAPEL OPALINA T/C</t>
  </si>
  <si>
    <t>21100013-0022</t>
  </si>
  <si>
    <t>MARCADOR TINTA PERMANENTE NEGRO</t>
  </si>
  <si>
    <t>21100036-0008</t>
  </si>
  <si>
    <t>SUJETADOR DE DOCUMENTOS PRES. CHICO</t>
  </si>
  <si>
    <t>21100072-0003</t>
  </si>
  <si>
    <t>LIGAS NUMERO  18 BOLSA</t>
  </si>
  <si>
    <t>BOLSA</t>
  </si>
  <si>
    <t>21100094-0001</t>
  </si>
  <si>
    <t>PERFORADORA DOBLE ORIFICIO</t>
  </si>
  <si>
    <t>21100081-0001</t>
  </si>
  <si>
    <t>BANDERITAS POST-IT (VARIAS)</t>
  </si>
  <si>
    <t>21100132-0008</t>
  </si>
  <si>
    <t>VASO DE PLASTICO DESECHABLE</t>
  </si>
  <si>
    <t>21100132-0006</t>
  </si>
  <si>
    <t>TENEDOR DESECHABLE</t>
  </si>
  <si>
    <t>21101001-0154</t>
  </si>
  <si>
    <t>SERVILLETAS DESECHABLES 6000 PZAS</t>
  </si>
  <si>
    <t xml:space="preserve">Materiales y útiles para el procesamiento en equipos y bienes informáticos </t>
  </si>
  <si>
    <t>21400008-0002</t>
  </si>
  <si>
    <t>SPRAY ESPUMA P/COMPUTADORA</t>
  </si>
  <si>
    <t>21400012-0050</t>
  </si>
  <si>
    <t>TOALLA DE LIMPieza NP 855535981</t>
  </si>
  <si>
    <t>21400004-0003</t>
  </si>
  <si>
    <t>DISCO COMPACTO ( C.D. ) REGRABABLE CD/RW</t>
  </si>
  <si>
    <t>21400009-0006</t>
  </si>
  <si>
    <t>PORTA CD'S (PAPEL)</t>
  </si>
  <si>
    <t xml:space="preserve">Material de limpieza </t>
  </si>
  <si>
    <t>21600010-0005</t>
  </si>
  <si>
    <t>LIMPIADOR LIQUIDO</t>
  </si>
  <si>
    <t>21600006-0022</t>
  </si>
  <si>
    <t>BOLSA DE PLASTICO P/BASURA 90X1.20</t>
  </si>
  <si>
    <t>21600007-0006</t>
  </si>
  <si>
    <t>PINOL 1 LITRO</t>
  </si>
  <si>
    <t>21600008-0003</t>
  </si>
  <si>
    <t>AROMATIZANTE DE AMBIENTE EN SPRAY GLADE</t>
  </si>
  <si>
    <t>21600010-0004</t>
  </si>
  <si>
    <t>DETERGENTE EN POLVO</t>
  </si>
  <si>
    <t>21600012-0002</t>
  </si>
  <si>
    <t>ESCOBA DE PLASTICO</t>
  </si>
  <si>
    <t>21600013-0007</t>
  </si>
  <si>
    <t>CEPILLO P/W.C.</t>
  </si>
  <si>
    <t>21600015-0001</t>
  </si>
  <si>
    <t>ACIDO MURIATICO DE 1 LT.</t>
  </si>
  <si>
    <t>21600017-0002</t>
  </si>
  <si>
    <t>FIBRA VERDE SCOTCH - BRITE</t>
  </si>
  <si>
    <t>21600018-0001</t>
  </si>
  <si>
    <t>TELA MAGITEL</t>
  </si>
  <si>
    <t>21600018-0005</t>
  </si>
  <si>
    <t>FRANELA</t>
  </si>
  <si>
    <t>METRO</t>
  </si>
  <si>
    <t>21600019-0001</t>
  </si>
  <si>
    <t>GUANTES DE HULE P/LIMPieza</t>
  </si>
  <si>
    <t>PAR</t>
  </si>
  <si>
    <t>21600022-0016</t>
  </si>
  <si>
    <t>JABON P/MANOS (SHAMPOO) 1 GALON</t>
  </si>
  <si>
    <t>21601001-0017</t>
  </si>
  <si>
    <t>DESINFECTANTE LIMPIADOR  (FABULOSO)</t>
  </si>
  <si>
    <t>22104001-0068</t>
  </si>
  <si>
    <t>SUMINISTRO DE AGUA EMBOTELLADA ( GARRAFON )</t>
  </si>
  <si>
    <t>22104001-0076</t>
  </si>
  <si>
    <t>AGUA EMBOTELLADA</t>
  </si>
  <si>
    <t>22104001-0097</t>
  </si>
  <si>
    <t>22104001-0074</t>
  </si>
  <si>
    <t>GALLETA SURTUDO ESPECIAL</t>
  </si>
  <si>
    <t>22104001-0080</t>
  </si>
  <si>
    <t>REFRESCO 600 ML</t>
  </si>
  <si>
    <t>servicio</t>
  </si>
  <si>
    <t>26104001-0010</t>
  </si>
  <si>
    <t>VALE DE GASOLINA DE $1 PESO - SERVIDORES PUBLICOS</t>
  </si>
  <si>
    <t>LITRO</t>
  </si>
  <si>
    <t>Refacciones y accesorios para equipo de cómputo</t>
  </si>
  <si>
    <t>29400013-0033</t>
  </si>
  <si>
    <t>MEMORIA USB DE 32 GB</t>
  </si>
  <si>
    <t>Arrendamiento Maquinaria y Equipo</t>
  </si>
  <si>
    <t>Fletes y maniobras</t>
  </si>
  <si>
    <t>SERVICOS</t>
  </si>
  <si>
    <t>Mantenimiento y conservación de mobiliario y equipo de administración</t>
  </si>
  <si>
    <t>Viáticos nacionales para servidores públicos en el desempeño de funciones oficiales</t>
  </si>
  <si>
    <t>Otros impuestos y derechos</t>
  </si>
  <si>
    <t>CONTRATO</t>
  </si>
  <si>
    <t>SERVICIO</t>
  </si>
  <si>
    <t>Servicio telefonico convencional</t>
  </si>
  <si>
    <t>Arrendamiento de edificios y locales</t>
  </si>
  <si>
    <t>Servicios de vigilancia</t>
  </si>
  <si>
    <t xml:space="preserve">Mantenimiento y conservación de inmuebles </t>
  </si>
  <si>
    <t>Servicios de jardinería y fumigación</t>
  </si>
  <si>
    <t>21601001-0036</t>
  </si>
  <si>
    <t>GEL SANITIZANTE PARA MANOS</t>
  </si>
  <si>
    <t>GALON</t>
  </si>
  <si>
    <t>21600010-0008</t>
  </si>
  <si>
    <t>TOALLAS DESINFECTANTES CON CLORO</t>
  </si>
  <si>
    <t>21601001-0006</t>
  </si>
  <si>
    <t>DESINFECTANTE EN AEROSOL</t>
  </si>
  <si>
    <t>21601001-0067</t>
  </si>
  <si>
    <t>LIQUIDO DESINFECTANTE Y SANITIZANTE</t>
  </si>
  <si>
    <t>21600006-0001</t>
  </si>
  <si>
    <t>BOLSA DE PLASTICO P/BASURA .80 X 1.20 mt</t>
  </si>
  <si>
    <t>material medico</t>
  </si>
  <si>
    <t>25401001-0148</t>
  </si>
  <si>
    <t>VALE</t>
  </si>
  <si>
    <t>PAPEL BOND T/OFICIO  C/500 hjs.</t>
  </si>
  <si>
    <t>VALES</t>
  </si>
  <si>
    <t>B00PE02</t>
  </si>
  <si>
    <t>Refacciones y Accesorios para Equipo de Cómputo</t>
  </si>
  <si>
    <t>29401001-0045</t>
  </si>
  <si>
    <t>DISCO DURO EXTERNO - GASTO</t>
  </si>
  <si>
    <t>29400013-0032</t>
  </si>
  <si>
    <t>MEMORIA FLASH USB DE 16 GB</t>
  </si>
  <si>
    <t>21100087-0018</t>
  </si>
  <si>
    <t>PAPEL BOND T/LEGAL</t>
  </si>
  <si>
    <t>SR04</t>
  </si>
  <si>
    <t>OTROS SERVICIOS COMERCIALES</t>
  </si>
  <si>
    <t>INE/SERV/SR04/005/2022</t>
  </si>
  <si>
    <t>SERVICIO POSTAL</t>
  </si>
  <si>
    <t>COMPRA DE GUIAS PREPAGADAS PARA SU USO DENTRO DE LA 04 JUNTA DISTRITAL EJECUTIVA</t>
  </si>
  <si>
    <t>MATERIAL ELECTRICO Y ELECTRONICO</t>
  </si>
  <si>
    <t>24600010-0014</t>
  </si>
  <si>
    <t>EXTENSION ELECTRICA 10 mts.</t>
  </si>
  <si>
    <t>MATERIALES Y UTILES DE OFICINA</t>
  </si>
  <si>
    <t>21101001-0304</t>
  </si>
  <si>
    <t>CINTA METALICA DE ALUMINIO</t>
  </si>
  <si>
    <t>21101036-0005</t>
  </si>
  <si>
    <t>CLIP MARIPOSA #2</t>
  </si>
  <si>
    <t>21100036-0004</t>
  </si>
  <si>
    <t>CLIP MARIPOSA #1</t>
  </si>
  <si>
    <t>21100081-0053</t>
  </si>
  <si>
    <t>ETIQUETA ADHESIVA T/CARTA</t>
  </si>
  <si>
    <t>21100041-0039</t>
  </si>
  <si>
    <t>LIBRETA F/FRANCESA PASTA DURA</t>
  </si>
  <si>
    <t>COMBUSTIBLES, LUBRICANTES Y ADITIVOS PARA VEHICULOS DESTINADOS A SERVIDORES PUBLICOS</t>
  </si>
  <si>
    <t>VALE DE GASOLINA DE $100 PESOS-SERVIDORES PUBLICOS</t>
  </si>
  <si>
    <t>REFACCIONES Y ACCESORIOS PARA EQUIPO DE COMPUTO</t>
  </si>
  <si>
    <t>29400015-0003</t>
  </si>
  <si>
    <t>MOUSE OPTICO INALAMBRICO</t>
  </si>
  <si>
    <t>PAPEL BOND T/OFICIO 500 hjs.</t>
  </si>
  <si>
    <t>SERVICIO DE AGUA</t>
  </si>
  <si>
    <t>SERVICIO DE AGUA POTABLE</t>
  </si>
  <si>
    <t>SERVICIO DE LLENADO DE TINACOS EN JUNTA DISTRITAL EJECUTIVA</t>
  </si>
  <si>
    <t>ARRENDAMIENTO DE EDIFICIOS Y LOCALES</t>
  </si>
  <si>
    <t>ARRENDAMIENTO JUNTA DISTRITAL</t>
  </si>
  <si>
    <t>1/2022</t>
  </si>
  <si>
    <t>ARRENDAMIENTO</t>
  </si>
  <si>
    <t>SERVICIOS DE VIGILANCIA</t>
  </si>
  <si>
    <t>SERVICIO DE VIGILANCIA EN JUNTA DISTRITAL</t>
  </si>
  <si>
    <t>INE/SERV/SR04/002/2022</t>
  </si>
  <si>
    <t>MANTENIMIENTO Y CONSERVACION DE INMUEBLES</t>
  </si>
  <si>
    <t>INSTALACION DE INODOROS</t>
  </si>
  <si>
    <t>PAGO POR SERVICIO DE INSTALACION DE EXTRACTOR EN BAÑOS DE LA 04 JUNTA DISTRITAL EJECUTIVA</t>
  </si>
  <si>
    <t>MATERIAL DE LIMPIEZA</t>
  </si>
  <si>
    <t>21601001-0110</t>
  </si>
  <si>
    <t>BOLSA GRANDE PARA BASURA</t>
  </si>
  <si>
    <t>21601001-0020</t>
  </si>
  <si>
    <t>BOLSA JUMBO PARA BASURA</t>
  </si>
  <si>
    <t>DESINFECTANTE LIMPIADOR (FABULOSO)</t>
  </si>
  <si>
    <t>21601001-0101</t>
  </si>
  <si>
    <t>TERMOMETRO DIGITAL C/PEDESTAL</t>
  </si>
  <si>
    <t>MATERIALES, ACCESORIOS Y SUMINISTROS MEDICOS</t>
  </si>
  <si>
    <t>21101001-0001</t>
  </si>
  <si>
    <t>TRITURADORA DE PAPEL - GASTO</t>
  </si>
  <si>
    <t>21100011-0009</t>
  </si>
  <si>
    <t>BOLSA DE PLASTICO TRANSP. 15 X 25</t>
  </si>
  <si>
    <t>21100011-0019</t>
  </si>
  <si>
    <t>BOLSA DE PLASTICO TRANSP. 50 X 80</t>
  </si>
  <si>
    <t>REGLA METALICA 30 cm.</t>
  </si>
  <si>
    <t>21400013-0309</t>
  </si>
  <si>
    <t>TONER PARA IMPRESORA MULTIFUNCIONAL HP 3015 N.P. Q2612A</t>
  </si>
  <si>
    <t>21401001-0040</t>
  </si>
  <si>
    <t>TONER KYOCERA</t>
  </si>
  <si>
    <t>COMBUSTIBLES, LUBRICANTES Y ADITIVOS PARA VEHICULOS DESTINADOS A SERVICIOS PUBLICOS</t>
  </si>
  <si>
    <t>VALE DE GASOLINA DE $1 PESOS - SERVICIOS PUBLICOS</t>
  </si>
  <si>
    <t>29400015-0005</t>
  </si>
  <si>
    <t>TAPETE PARA MOUSE (RATON)</t>
  </si>
  <si>
    <t>29401001-0106</t>
  </si>
  <si>
    <t>DISCO DURO EXTERNO DE 2T - GASTO</t>
  </si>
  <si>
    <t>29401001-0144</t>
  </si>
  <si>
    <t>CABLE USB A MICRO USB</t>
  </si>
  <si>
    <t>MEMORIA FLASH USB DE 32 GB</t>
  </si>
  <si>
    <t>TELEFONO INALAMBRICO - GASTO</t>
  </si>
  <si>
    <t>29901001-0007</t>
  </si>
  <si>
    <t>COMBUSTIBLES, LUBRICANTES Y ADITIVOS PARA VEHICULOS DESTINADOS A SERVICIOS ADMINISTRATIVOS</t>
  </si>
  <si>
    <t>VALE DE GASOLINA DE $100 PESOS-SERVICIOS ADMINISTRATIVOS</t>
  </si>
  <si>
    <t>SERVICIOS DE LAVANDERIA, LIMPIEZA E HIGIENE</t>
  </si>
  <si>
    <t>SERVICIO DE LIMPIEZA EN MODULO DE ATENCION CIUDADANA</t>
  </si>
  <si>
    <t>INE/SERV/SR04/004/2022</t>
  </si>
  <si>
    <t>SR05</t>
  </si>
  <si>
    <t>26105001-0009</t>
  </si>
  <si>
    <t>ACEITE MULTIUSOS 3 EN 1 90 ML</t>
  </si>
  <si>
    <t>MATERIALES Y ÚTILES PARA EL PROCESAMIENTO EN EQUIPOS Y BIENES INFORMÁTICOS</t>
  </si>
  <si>
    <t>25300010-0010</t>
  </si>
  <si>
    <t>ALCOHOL ISOPROPÍLICO 99°</t>
  </si>
  <si>
    <t>GALÓN</t>
  </si>
  <si>
    <t>AROMATIZATE AEROSOL LYSOL</t>
  </si>
  <si>
    <t>MATERIALES, ACCESORIOS Y SUMINISTROS MÉDICOS</t>
  </si>
  <si>
    <t>25401001-0227</t>
  </si>
  <si>
    <t>CARETA FACIAL REUTILIZABLE TIPO LENTE</t>
  </si>
  <si>
    <t>26105001-0011</t>
  </si>
  <si>
    <t>COMBUSTIBLE DIESEL</t>
  </si>
  <si>
    <t>26103001-0006</t>
  </si>
  <si>
    <t>GASOLINA MAGNA</t>
  </si>
  <si>
    <t>GEL DESINFECTANTE GRADO HOSPITALARIO</t>
  </si>
  <si>
    <t>HOJAS BLANCAS T/C C/5000</t>
  </si>
  <si>
    <t>REFACCIONES Y ACCESORIOS PARA EQUIPO DE CÓMPUTO Y TELECOMUNICACIONES</t>
  </si>
  <si>
    <t>KIT TECLADO Y MOUSE LOGITECH INALAMBRICO</t>
  </si>
  <si>
    <t>MASCARILLA KN95</t>
  </si>
  <si>
    <t>HERRAMIENTAS MENORES</t>
  </si>
  <si>
    <t>21100092-0019</t>
  </si>
  <si>
    <t>PEGAMENTO RESISTOL</t>
  </si>
  <si>
    <t>29101001-0108</t>
  </si>
  <si>
    <t xml:space="preserve">PISTOLA CALOR </t>
  </si>
  <si>
    <t>ARRENDAMIENTO DE MAQUINARIA Y EQUIPO</t>
  </si>
  <si>
    <t>SERVICIO DE ARRENDAMIENTO DE FOTOCOPIADO</t>
  </si>
  <si>
    <t>SERVICIO DE ARRENDAMIENTO DEL INMUEBLE DE LA 05 JUNTA DISTRITAL DEL MES DE JULIO</t>
  </si>
  <si>
    <t>IMPRESIÓN Y ELABORACIÓN DE MATERIAL INFORMATIVO DERIVADO DE LA OPERACIÓN Y ADMINISTRACIÓN DE LAS UNIDADES RESPONSABLES</t>
  </si>
  <si>
    <t xml:space="preserve">SERVICIO DE DISEÑO E INSTALACIÓN DE PROSCENIO </t>
  </si>
  <si>
    <t>SERVICIOS DE LAVANDERÍA, LIMPIEZA E HIGIENE</t>
  </si>
  <si>
    <t>SERVICIO DE LIMPIEZA EN EL MAC</t>
  </si>
  <si>
    <t>B16AM01</t>
  </si>
  <si>
    <t>SERVICIO DE LIMPIEZA EN LA JUNTA DISTRITAL</t>
  </si>
  <si>
    <t xml:space="preserve">MANTENIMIENTO Y CONSERVACIÓN DE INMUEBLES </t>
  </si>
  <si>
    <t>SERVICIO DE REPARACIÓN DE CISTERNA Y BAÑO</t>
  </si>
  <si>
    <t>SERVICIO DE VIGILANCIA</t>
  </si>
  <si>
    <t>TIJERA PILOT METALICA 7" 10-7</t>
  </si>
  <si>
    <t>TOALLAS MICROFIBRAS</t>
  </si>
  <si>
    <t>21601001-0125</t>
  </si>
  <si>
    <t>TOALLAS DESINFECTANTES</t>
  </si>
  <si>
    <t>SR06</t>
  </si>
  <si>
    <t>21100078-0001</t>
  </si>
  <si>
    <t>PAPEL BOND T/OFICIO</t>
  </si>
  <si>
    <t>paquete</t>
  </si>
  <si>
    <t>21100078-0003</t>
  </si>
  <si>
    <t>21101001-0104</t>
  </si>
  <si>
    <t>PAPEL HIGIÉNICO</t>
  </si>
  <si>
    <t>rollo</t>
  </si>
  <si>
    <t>PAPEL TOALLA EN ROLLO</t>
  </si>
  <si>
    <t>DEINFECTANTE LIMPIADOR (FABULOSO)</t>
  </si>
  <si>
    <t>22104001-0098</t>
  </si>
  <si>
    <t>Café soluble</t>
  </si>
  <si>
    <t>Crema para café</t>
  </si>
  <si>
    <t>UTENSILIOS PARA EL SERVICIO DE ALIMENTACIÓN</t>
  </si>
  <si>
    <t>22301001-0052</t>
  </si>
  <si>
    <t>VAJILLA</t>
  </si>
  <si>
    <t>24601001-0075</t>
  </si>
  <si>
    <t>PILAS RECARGABLES AA</t>
  </si>
  <si>
    <t>Materiales, Accesorios y Suministros Médicos</t>
  </si>
  <si>
    <t>25401001-0143</t>
  </si>
  <si>
    <t>BOTIQUIN DE PRIMEROS AUXILIOS</t>
  </si>
  <si>
    <t>26104001-0017</t>
  </si>
  <si>
    <t>DISPERSION ELECTRONICA DE COMBUSTIBLE PARA SERVIDORES PUBLICOS</t>
  </si>
  <si>
    <t>PESOS</t>
  </si>
  <si>
    <t>Vestuario y Uniformes</t>
  </si>
  <si>
    <t>27100013-0005</t>
  </si>
  <si>
    <t>PLAYERA TIPO POLO</t>
  </si>
  <si>
    <t>Refacciones y Accesorios Menores de Equipo de Transporte</t>
  </si>
  <si>
    <t>29601001-0101</t>
  </si>
  <si>
    <t>LLANTAS 255/70 R16</t>
  </si>
  <si>
    <t>pieza</t>
  </si>
  <si>
    <t>Servicio postal</t>
  </si>
  <si>
    <t>Viáticos Nacionales para Servidores Públicos en el Desempeño de Funciones Oficiales</t>
  </si>
  <si>
    <t>Revalidación de placas</t>
  </si>
  <si>
    <t>Pago de peajes</t>
  </si>
  <si>
    <t>Servicio de agua potable</t>
  </si>
  <si>
    <t>Arrendamiento del inmueble que ocupa la 06 JDE</t>
  </si>
  <si>
    <t>3/2021</t>
  </si>
  <si>
    <t>PLURIANUAL</t>
  </si>
  <si>
    <t>Servicio de vigilancia en oficinas de la Junta</t>
  </si>
  <si>
    <t>INE/SERV/08/2022</t>
  </si>
  <si>
    <t>ANUAL</t>
  </si>
  <si>
    <t>Servicio de limpieza en las oficinas de la JDE 06</t>
  </si>
  <si>
    <t>INE/SERV/10/2022</t>
  </si>
  <si>
    <t>Servicio de jardineria y poda de arboles en las oficinas de la JDE 06</t>
  </si>
  <si>
    <t>BLOCK</t>
  </si>
  <si>
    <t>22104001-0154</t>
  </si>
  <si>
    <t>GARRAFON  DE AGUA 20 LTS</t>
  </si>
  <si>
    <t>Paquete</t>
  </si>
  <si>
    <t>Combustible</t>
  </si>
  <si>
    <t>21601001-0106</t>
  </si>
  <si>
    <t>SANITIZANTE LIQUIDO</t>
  </si>
  <si>
    <t>21601001-0118</t>
  </si>
  <si>
    <t>TOALLAS ANTIBACTERIALES</t>
  </si>
  <si>
    <t>Cubrebocas</t>
  </si>
  <si>
    <t>Gel antibacterial</t>
  </si>
  <si>
    <t>25401001-0147</t>
  </si>
  <si>
    <t>TERMOMETRO DIGITAL</t>
  </si>
  <si>
    <t>25401001-0151</t>
  </si>
  <si>
    <t>CUBRE BOCA QUIRURGICO</t>
  </si>
  <si>
    <t>Servicio de santización de las oficinas de la JDE 06</t>
  </si>
  <si>
    <t>INE/SERV/12/2022</t>
  </si>
  <si>
    <t>26102001-0019</t>
  </si>
  <si>
    <t>DISPERSION ELECTRONICA DE COMBUSTIBLE PARA SERVICIOS PUBLICOS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</si>
  <si>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</si>
  <si>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</si>
  <si>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</si>
  <si>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25401001-0140</t>
  </si>
  <si>
    <t>Productos Alimenticios para el Personal que Realiza Labores en Campo o de Supervisión</t>
  </si>
  <si>
    <t>22103001-0003</t>
  </si>
  <si>
    <t>ALIMENTOS</t>
  </si>
  <si>
    <t>29301001-0099</t>
  </si>
  <si>
    <t>SILLA EJECUTIVA - GASTO</t>
  </si>
  <si>
    <t>2/2022</t>
  </si>
  <si>
    <t>INE/SERV/09/2022</t>
  </si>
  <si>
    <t>INE/SERV/11/2022</t>
  </si>
  <si>
    <t>SR07</t>
  </si>
  <si>
    <t>21101001-0260</t>
  </si>
  <si>
    <t>PIZARRON MIXTO CORCHO Y BLANCO - GASTO</t>
  </si>
  <si>
    <t>21100013-0018</t>
  </si>
  <si>
    <t>MARCADOR PARA PINTARRON</t>
  </si>
  <si>
    <t>21100015-0001</t>
  </si>
  <si>
    <t>BORRADOR P/PIZARRON</t>
  </si>
  <si>
    <t>21100081-0009</t>
  </si>
  <si>
    <t>BLOCK DE NOTAS POST-IT COLOR</t>
  </si>
  <si>
    <t>21101001-0080</t>
  </si>
  <si>
    <t>PAPEL BOND T/C COLOR</t>
  </si>
  <si>
    <t>21100039-0001</t>
  </si>
  <si>
    <t>CORRECTOR ESTENCIL</t>
  </si>
  <si>
    <t>21100105-0001</t>
  </si>
  <si>
    <t>PORTAMINAS y/o LAPICERO (VARIOS)</t>
  </si>
  <si>
    <t>Litros</t>
  </si>
  <si>
    <t>Otros servicios comerciales</t>
  </si>
  <si>
    <t>Arrendamiento de Edificios y Locales</t>
  </si>
  <si>
    <t xml:space="preserve">SERVICIO DE VIGILANCIA </t>
  </si>
  <si>
    <t>PODA DE ARBOLES Y FUMIGACION EN INMUEBLE</t>
  </si>
  <si>
    <t>21601001-0048</t>
  </si>
  <si>
    <t>BOLSA DE PLASTICO PARA BASURA NEGRA 50 X 80</t>
  </si>
  <si>
    <t>21601001-0014</t>
  </si>
  <si>
    <t>Material de papeleria</t>
  </si>
  <si>
    <t>21100075-0001</t>
  </si>
  <si>
    <t>MOCHILA</t>
  </si>
  <si>
    <t>Materiales complementarios</t>
  </si>
  <si>
    <t>24800010-0001</t>
  </si>
  <si>
    <t>PERSIANA</t>
  </si>
  <si>
    <t>Marco para puerta</t>
  </si>
  <si>
    <t>Refacciones y Accesorios para Equipo de Cómputo y
Telecomunicaciones.</t>
  </si>
  <si>
    <t>29400009-0064</t>
  </si>
  <si>
    <t>CARCASA PARA DISCO DURO IDE Y SATA</t>
  </si>
  <si>
    <t>DISCO DURO EXTERNO</t>
  </si>
  <si>
    <t>GUIAS DE PAQUETERIA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</si>
</sst>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00"/>
    <numFmt numFmtId="165" formatCode="_-* #,##0.00_-;\-* #,##0.00_-;_-* \-??_-;_-@_-"/>
    <numFmt numFmtId="166" formatCode="#,##0_ ;[Red]\-#,##0\ "/>
  </numFmts>
  <fonts count="3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Calibri   "/>
    </font>
    <font>
      <sz val="10"/>
      <color theme="1"/>
      <name val="Calibri   "/>
    </font>
    <font>
      <sz val="10"/>
      <color indexed="8"/>
      <name val="Calibri   "/>
    </font>
    <font>
      <sz val="10"/>
      <color rgb="FF000000"/>
      <name val="Calibri   "/>
    </font>
    <font>
      <sz val="1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7"/>
      <color theme="1"/>
      <name val="Calibri  "/>
    </font>
    <font>
      <b/>
      <sz val="17"/>
      <color theme="1"/>
      <name val="Calibri"/>
      <family val="2"/>
      <scheme val="minor"/>
    </font>
    <font>
      <sz val="11"/>
      <color indexed="8"/>
      <name val="Calibri"/>
      <family val="2"/>
      <charset val="1"/>
    </font>
    <font>
      <sz val="9"/>
      <color indexed="8"/>
      <name val="Arial"/>
      <family val="2"/>
    </font>
    <font>
      <sz val="9"/>
      <color theme="1"/>
      <name val="Arial"/>
      <family val="2"/>
    </font>
    <font>
      <sz val="9"/>
      <color rgb="FF000000"/>
      <name val="Arial"/>
      <family val="2"/>
    </font>
    <font>
      <sz val="9"/>
      <name val="Arial"/>
      <family val="2"/>
    </font>
    <font>
      <sz val="10"/>
      <color indexed="8"/>
      <name val="Times New Roman"/>
      <family val="1"/>
      <charset val="204"/>
    </font>
    <font>
      <b/>
      <sz val="9"/>
      <color indexed="8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color rgb="FF000000"/>
      <name val="Calibri"/>
      <family val="2"/>
    </font>
    <font>
      <sz val="11"/>
      <color indexed="8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sz val="12"/>
      <name val="Arial"/>
      <family val="2"/>
    </font>
    <font>
      <sz val="10"/>
      <color rgb="FF000000"/>
      <name val="Calibri"/>
      <family val="2"/>
    </font>
    <font>
      <sz val="10"/>
      <name val="Arial"/>
      <family val="2"/>
    </font>
    <font>
      <sz val="8"/>
      <name val="Arial"/>
      <family val="2"/>
    </font>
    <font>
      <sz val="10"/>
      <color rgb="FF000000"/>
      <name val="Calibri"/>
      <family val="2"/>
      <scheme val="minor"/>
    </font>
    <font>
      <sz val="10"/>
      <color rgb="FF000000"/>
      <name val="Calibri Light"/>
      <family val="2"/>
      <scheme val="major"/>
    </font>
    <font>
      <sz val="10"/>
      <color indexed="8"/>
      <name val="Calibri Light"/>
      <family val="2"/>
      <scheme val="major"/>
    </font>
    <font>
      <sz val="10"/>
      <name val="Times New Roman"/>
      <family val="1"/>
    </font>
    <font>
      <sz val="9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Times New Roman"/>
      <family val="1"/>
    </font>
    <font>
      <sz val="1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indexed="9"/>
        <bgColor indexed="26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9">
    <xf numFmtId="0" fontId="0" fillId="0" borderId="0"/>
    <xf numFmtId="0" fontId="3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2" fillId="0" borderId="0"/>
    <xf numFmtId="0" fontId="17" fillId="0" borderId="0"/>
    <xf numFmtId="0" fontId="29" fillId="0" borderId="0"/>
    <xf numFmtId="0" fontId="30" fillId="0" borderId="0"/>
  </cellStyleXfs>
  <cellXfs count="263">
    <xf numFmtId="0" fontId="0" fillId="0" borderId="0" xfId="0"/>
    <xf numFmtId="49" fontId="0" fillId="0" borderId="0" xfId="0" applyNumberFormat="1"/>
    <xf numFmtId="4" fontId="0" fillId="0" borderId="0" xfId="0" applyNumberFormat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/>
    <xf numFmtId="0" fontId="0" fillId="2" borderId="0" xfId="0" applyFill="1"/>
    <xf numFmtId="49" fontId="4" fillId="0" borderId="1" xfId="1" applyNumberFormat="1" applyFont="1" applyBorder="1" applyAlignment="1">
      <alignment horizontal="center" vertical="center" wrapText="1"/>
    </xf>
    <xf numFmtId="4" fontId="4" fillId="0" borderId="1" xfId="2" applyNumberFormat="1" applyFont="1" applyFill="1" applyBorder="1" applyAlignment="1">
      <alignment horizontal="right" vertical="center" wrapText="1"/>
    </xf>
    <xf numFmtId="3" fontId="4" fillId="0" borderId="1" xfId="1" applyNumberFormat="1" applyFont="1" applyBorder="1" applyAlignment="1">
      <alignment horizontal="center" vertical="center" wrapText="1"/>
    </xf>
    <xf numFmtId="4" fontId="4" fillId="0" borderId="1" xfId="1" applyNumberFormat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1" fontId="4" fillId="0" borderId="1" xfId="1" applyNumberFormat="1" applyFont="1" applyBorder="1" applyAlignment="1">
      <alignment horizontal="center" vertical="center" wrapText="1"/>
    </xf>
    <xf numFmtId="1" fontId="4" fillId="0" borderId="1" xfId="1" applyNumberFormat="1" applyFont="1" applyBorder="1" applyAlignment="1">
      <alignment horizontal="left" vertical="center" wrapText="1"/>
    </xf>
    <xf numFmtId="0" fontId="5" fillId="0" borderId="2" xfId="0" applyFont="1" applyBorder="1" applyAlignment="1">
      <alignment wrapText="1"/>
    </xf>
    <xf numFmtId="164" fontId="0" fillId="0" borderId="1" xfId="0" applyNumberFormat="1" applyBorder="1" applyAlignment="1">
      <alignment horizontal="center"/>
    </xf>
    <xf numFmtId="164" fontId="4" fillId="0" borderId="1" xfId="1" applyNumberFormat="1" applyFont="1" applyBorder="1" applyAlignment="1">
      <alignment horizontal="center" vertical="center" wrapText="1"/>
    </xf>
    <xf numFmtId="4" fontId="6" fillId="0" borderId="1" xfId="3" applyNumberFormat="1" applyFont="1" applyBorder="1" applyAlignment="1">
      <alignment wrapText="1"/>
    </xf>
    <xf numFmtId="0" fontId="0" fillId="0" borderId="1" xfId="0" applyBorder="1" applyAlignment="1">
      <alignment wrapText="1"/>
    </xf>
    <xf numFmtId="4" fontId="6" fillId="0" borderId="2" xfId="3" applyNumberFormat="1" applyFont="1" applyBorder="1" applyAlignment="1">
      <alignment wrapText="1"/>
    </xf>
    <xf numFmtId="0" fontId="4" fillId="2" borderId="1" xfId="1" applyFont="1" applyFill="1" applyBorder="1" applyAlignment="1">
      <alignment horizontal="center" vertical="center" wrapText="1"/>
    </xf>
    <xf numFmtId="4" fontId="4" fillId="0" borderId="1" xfId="3" applyNumberFormat="1" applyFont="1" applyBorder="1" applyAlignment="1">
      <alignment horizontal="right" vertical="center" wrapText="1"/>
    </xf>
    <xf numFmtId="0" fontId="7" fillId="3" borderId="1" xfId="0" applyFont="1" applyFill="1" applyBorder="1" applyAlignment="1">
      <alignment vertical="top" wrapText="1"/>
    </xf>
    <xf numFmtId="0" fontId="7" fillId="3" borderId="1" xfId="0" applyFont="1" applyFill="1" applyBorder="1" applyAlignment="1">
      <alignment horizontal="left" vertical="top" wrapText="1"/>
    </xf>
    <xf numFmtId="0" fontId="7" fillId="3" borderId="1" xfId="0" applyFont="1" applyFill="1" applyBorder="1" applyAlignment="1">
      <alignment horizontal="center" vertical="top" wrapText="1"/>
    </xf>
    <xf numFmtId="164" fontId="5" fillId="2" borderId="1" xfId="3" applyNumberFormat="1" applyFont="1" applyFill="1" applyBorder="1" applyAlignment="1">
      <alignment horizontal="center" vertical="center" wrapText="1"/>
    </xf>
    <xf numFmtId="164" fontId="4" fillId="2" borderId="1" xfId="1" applyNumberFormat="1" applyFont="1" applyFill="1" applyBorder="1" applyAlignment="1">
      <alignment horizontal="center" vertical="center" wrapText="1"/>
    </xf>
    <xf numFmtId="49" fontId="4" fillId="2" borderId="1" xfId="1" applyNumberFormat="1" applyFont="1" applyFill="1" applyBorder="1" applyAlignment="1">
      <alignment horizontal="center" vertical="center" wrapText="1"/>
    </xf>
    <xf numFmtId="0" fontId="7" fillId="3" borderId="1" xfId="3" applyFont="1" applyFill="1" applyBorder="1" applyAlignment="1">
      <alignment horizontal="center" vertical="center" wrapText="1"/>
    </xf>
    <xf numFmtId="164" fontId="5" fillId="0" borderId="1" xfId="3" applyNumberFormat="1" applyFont="1" applyBorder="1" applyAlignment="1">
      <alignment horizontal="center" vertical="center" wrapText="1"/>
    </xf>
    <xf numFmtId="0" fontId="0" fillId="0" borderId="2" xfId="0" applyBorder="1" applyAlignment="1">
      <alignment wrapText="1"/>
    </xf>
    <xf numFmtId="1" fontId="4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4" fontId="4" fillId="0" borderId="1" xfId="3" applyNumberFormat="1" applyFont="1" applyBorder="1" applyAlignment="1">
      <alignment horizontal="center" vertical="center" wrapText="1"/>
    </xf>
    <xf numFmtId="1" fontId="4" fillId="2" borderId="1" xfId="1" applyNumberFormat="1" applyFont="1" applyFill="1" applyBorder="1" applyAlignment="1">
      <alignment horizontal="left" vertical="top" wrapText="1"/>
    </xf>
    <xf numFmtId="0" fontId="7" fillId="2" borderId="1" xfId="0" applyFont="1" applyFill="1" applyBorder="1" applyAlignment="1">
      <alignment vertical="top" wrapText="1"/>
    </xf>
    <xf numFmtId="0" fontId="7" fillId="2" borderId="1" xfId="0" applyFont="1" applyFill="1" applyBorder="1" applyAlignment="1">
      <alignment horizontal="left" vertical="top" wrapText="1"/>
    </xf>
    <xf numFmtId="0" fontId="8" fillId="0" borderId="0" xfId="0" applyFont="1"/>
    <xf numFmtId="0" fontId="0" fillId="0" borderId="1" xfId="0" applyBorder="1"/>
    <xf numFmtId="0" fontId="7" fillId="3" borderId="1" xfId="3" applyFont="1" applyFill="1" applyBorder="1" applyAlignment="1">
      <alignment horizontal="left" vertical="top" wrapText="1"/>
    </xf>
    <xf numFmtId="4" fontId="4" fillId="0" borderId="0" xfId="2" applyNumberFormat="1" applyFont="1" applyFill="1" applyBorder="1" applyAlignment="1">
      <alignment horizontal="right" vertical="center" wrapText="1"/>
    </xf>
    <xf numFmtId="49" fontId="2" fillId="4" borderId="1" xfId="2" applyNumberFormat="1" applyFont="1" applyFill="1" applyBorder="1" applyAlignment="1">
      <alignment horizontal="center" vertical="center" wrapText="1"/>
    </xf>
    <xf numFmtId="4" fontId="2" fillId="4" borderId="1" xfId="2" applyNumberFormat="1" applyFont="1" applyFill="1" applyBorder="1" applyAlignment="1">
      <alignment horizontal="center" vertical="center" wrapText="1"/>
    </xf>
    <xf numFmtId="3" fontId="2" fillId="4" borderId="1" xfId="1" applyNumberFormat="1" applyFont="1" applyFill="1" applyBorder="1" applyAlignment="1">
      <alignment horizontal="center" vertical="center" wrapText="1"/>
    </xf>
    <xf numFmtId="4" fontId="2" fillId="4" borderId="1" xfId="1" applyNumberFormat="1" applyFont="1" applyFill="1" applyBorder="1" applyAlignment="1">
      <alignment horizontal="center" vertical="center" wrapText="1"/>
    </xf>
    <xf numFmtId="49" fontId="2" fillId="4" borderId="1" xfId="1" applyNumberFormat="1" applyFont="1" applyFill="1" applyBorder="1" applyAlignment="1">
      <alignment horizontal="center" vertical="center" wrapText="1"/>
    </xf>
    <xf numFmtId="1" fontId="2" fillId="4" borderId="1" xfId="1" applyNumberFormat="1" applyFont="1" applyFill="1" applyBorder="1" applyAlignment="1">
      <alignment horizontal="center" vertical="center" wrapText="1"/>
    </xf>
    <xf numFmtId="0" fontId="2" fillId="4" borderId="1" xfId="1" applyFont="1" applyFill="1" applyBorder="1" applyAlignment="1">
      <alignment horizontal="center" vertical="center" wrapText="1"/>
    </xf>
    <xf numFmtId="164" fontId="2" fillId="4" borderId="1" xfId="1" applyNumberFormat="1" applyFont="1" applyFill="1" applyBorder="1" applyAlignment="1">
      <alignment horizontal="center" vertical="center" wrapText="1"/>
    </xf>
    <xf numFmtId="49" fontId="1" fillId="0" borderId="0" xfId="4" applyNumberFormat="1"/>
    <xf numFmtId="4" fontId="1" fillId="0" borderId="0" xfId="4" applyNumberFormat="1"/>
    <xf numFmtId="0" fontId="1" fillId="0" borderId="0" xfId="4" applyAlignment="1">
      <alignment horizontal="center"/>
    </xf>
    <xf numFmtId="49" fontId="1" fillId="0" borderId="0" xfId="4" applyNumberFormat="1" applyAlignment="1">
      <alignment horizontal="center"/>
    </xf>
    <xf numFmtId="0" fontId="1" fillId="0" borderId="0" xfId="4"/>
    <xf numFmtId="164" fontId="1" fillId="0" borderId="0" xfId="4" applyNumberFormat="1"/>
    <xf numFmtId="49" fontId="9" fillId="0" borderId="0" xfId="3" applyNumberFormat="1" applyFont="1" applyAlignment="1">
      <alignment horizontal="center"/>
    </xf>
    <xf numFmtId="4" fontId="9" fillId="0" borderId="0" xfId="3" applyNumberFormat="1" applyFont="1" applyAlignment="1">
      <alignment horizontal="center"/>
    </xf>
    <xf numFmtId="0" fontId="9" fillId="0" borderId="0" xfId="3" applyFont="1" applyAlignment="1">
      <alignment horizontal="center"/>
    </xf>
    <xf numFmtId="164" fontId="9" fillId="0" borderId="0" xfId="3" applyNumberFormat="1" applyFont="1" applyAlignment="1">
      <alignment horizontal="center"/>
    </xf>
    <xf numFmtId="0" fontId="9" fillId="0" borderId="0" xfId="3" applyFont="1" applyAlignment="1">
      <alignment horizontal="center"/>
    </xf>
    <xf numFmtId="49" fontId="10" fillId="0" borderId="0" xfId="4" applyNumberFormat="1" applyFont="1" applyAlignment="1">
      <alignment horizontal="left"/>
    </xf>
    <xf numFmtId="49" fontId="11" fillId="0" borderId="0" xfId="3" applyNumberFormat="1" applyFont="1" applyAlignment="1">
      <alignment horizontal="right" vertical="center"/>
    </xf>
    <xf numFmtId="0" fontId="13" fillId="0" borderId="3" xfId="3" applyFont="1" applyBorder="1" applyAlignment="1">
      <alignment horizontal="center"/>
    </xf>
    <xf numFmtId="49" fontId="14" fillId="0" borderId="3" xfId="0" applyNumberFormat="1" applyFont="1" applyBorder="1" applyAlignment="1">
      <alignment horizontal="center"/>
    </xf>
    <xf numFmtId="4" fontId="13" fillId="0" borderId="3" xfId="3" applyNumberFormat="1" applyFont="1" applyBorder="1" applyAlignment="1">
      <alignment horizontal="left"/>
    </xf>
    <xf numFmtId="0" fontId="15" fillId="0" borderId="3" xfId="0" applyFont="1" applyBorder="1" applyAlignment="1">
      <alignment horizontal="center"/>
    </xf>
    <xf numFmtId="0" fontId="15" fillId="0" borderId="3" xfId="0" applyFont="1" applyBorder="1"/>
    <xf numFmtId="3" fontId="13" fillId="0" borderId="3" xfId="3" applyNumberFormat="1" applyFont="1" applyBorder="1"/>
    <xf numFmtId="1" fontId="16" fillId="0" borderId="3" xfId="1" applyNumberFormat="1" applyFont="1" applyBorder="1" applyAlignment="1">
      <alignment horizontal="center"/>
    </xf>
    <xf numFmtId="43" fontId="15" fillId="0" borderId="3" xfId="0" applyNumberFormat="1" applyFont="1" applyBorder="1"/>
    <xf numFmtId="3" fontId="13" fillId="0" borderId="3" xfId="3" applyNumberFormat="1" applyFont="1" applyBorder="1" applyAlignment="1">
      <alignment horizontal="center"/>
    </xf>
    <xf numFmtId="4" fontId="13" fillId="0" borderId="3" xfId="3" applyNumberFormat="1" applyFont="1" applyBorder="1" applyAlignment="1">
      <alignment horizontal="right"/>
    </xf>
    <xf numFmtId="0" fontId="15" fillId="3" borderId="3" xfId="0" applyFont="1" applyFill="1" applyBorder="1" applyAlignment="1">
      <alignment horizontal="center"/>
    </xf>
    <xf numFmtId="49" fontId="16" fillId="0" borderId="3" xfId="1" applyNumberFormat="1" applyFont="1" applyBorder="1" applyAlignment="1">
      <alignment horizontal="center"/>
    </xf>
    <xf numFmtId="0" fontId="13" fillId="0" borderId="3" xfId="3" applyFont="1" applyBorder="1"/>
    <xf numFmtId="3" fontId="13" fillId="0" borderId="3" xfId="5" applyNumberFormat="1" applyFont="1" applyBorder="1"/>
    <xf numFmtId="0" fontId="14" fillId="0" borderId="3" xfId="3" applyFont="1" applyBorder="1" applyAlignment="1">
      <alignment horizontal="left"/>
    </xf>
    <xf numFmtId="0" fontId="14" fillId="0" borderId="3" xfId="0" applyFont="1" applyBorder="1" applyAlignment="1">
      <alignment horizontal="center"/>
    </xf>
    <xf numFmtId="43" fontId="15" fillId="0" borderId="3" xfId="0" applyNumberFormat="1" applyFont="1" applyBorder="1" applyAlignment="1">
      <alignment horizontal="right"/>
    </xf>
    <xf numFmtId="0" fontId="13" fillId="0" borderId="3" xfId="3" applyFont="1" applyBorder="1" applyAlignment="1">
      <alignment horizontal="left"/>
    </xf>
    <xf numFmtId="0" fontId="14" fillId="0" borderId="3" xfId="3" applyFont="1" applyBorder="1"/>
    <xf numFmtId="0" fontId="13" fillId="0" borderId="3" xfId="3" applyFont="1" applyBorder="1" applyAlignment="1">
      <alignment horizontal="center" vertical="center"/>
    </xf>
    <xf numFmtId="49" fontId="13" fillId="0" borderId="3" xfId="3" applyNumberFormat="1" applyFont="1" applyBorder="1" applyAlignment="1">
      <alignment horizontal="center" vertical="center"/>
    </xf>
    <xf numFmtId="49" fontId="16" fillId="0" borderId="3" xfId="1" applyNumberFormat="1" applyFont="1" applyBorder="1" applyAlignment="1">
      <alignment horizontal="center" vertical="center"/>
    </xf>
    <xf numFmtId="0" fontId="13" fillId="0" borderId="3" xfId="3" applyFont="1" applyBorder="1" applyAlignment="1">
      <alignment horizontal="left" vertical="center"/>
    </xf>
    <xf numFmtId="1" fontId="13" fillId="0" borderId="3" xfId="3" applyNumberFormat="1" applyFont="1" applyBorder="1" applyAlignment="1">
      <alignment vertical="center"/>
    </xf>
    <xf numFmtId="3" fontId="13" fillId="0" borderId="3" xfId="3" applyNumberFormat="1" applyFont="1" applyBorder="1" applyAlignment="1">
      <alignment vertical="center"/>
    </xf>
    <xf numFmtId="1" fontId="13" fillId="0" borderId="3" xfId="1" applyNumberFormat="1" applyFont="1" applyBorder="1" applyAlignment="1">
      <alignment horizontal="center" vertical="center"/>
    </xf>
    <xf numFmtId="3" fontId="13" fillId="0" borderId="3" xfId="1" applyNumberFormat="1" applyFont="1" applyBorder="1" applyAlignment="1">
      <alignment horizontal="center" vertical="center"/>
    </xf>
    <xf numFmtId="0" fontId="13" fillId="0" borderId="3" xfId="4" applyFont="1" applyBorder="1" applyAlignment="1">
      <alignment horizontal="center" vertical="center"/>
    </xf>
    <xf numFmtId="165" fontId="13" fillId="0" borderId="3" xfId="6" applyNumberFormat="1" applyFont="1" applyBorder="1" applyAlignment="1">
      <alignment horizontal="center" vertical="center"/>
    </xf>
    <xf numFmtId="3" fontId="13" fillId="0" borderId="3" xfId="3" applyNumberFormat="1" applyFont="1" applyBorder="1" applyAlignment="1">
      <alignment horizontal="center" vertical="center"/>
    </xf>
    <xf numFmtId="4" fontId="13" fillId="0" borderId="3" xfId="3" applyNumberFormat="1" applyFont="1" applyBorder="1" applyAlignment="1">
      <alignment vertical="center"/>
    </xf>
    <xf numFmtId="0" fontId="13" fillId="0" borderId="3" xfId="5" applyFont="1" applyBorder="1" applyAlignment="1">
      <alignment horizontal="center" vertical="center"/>
    </xf>
    <xf numFmtId="49" fontId="16" fillId="0" borderId="3" xfId="0" applyNumberFormat="1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0" xfId="0" applyFont="1"/>
    <xf numFmtId="0" fontId="13" fillId="5" borderId="3" xfId="0" applyFont="1" applyFill="1" applyBorder="1" applyAlignment="1">
      <alignment horizontal="center" vertical="center"/>
    </xf>
    <xf numFmtId="0" fontId="13" fillId="5" borderId="3" xfId="0" applyFont="1" applyFill="1" applyBorder="1" applyAlignment="1">
      <alignment vertical="center"/>
    </xf>
    <xf numFmtId="0" fontId="16" fillId="0" borderId="3" xfId="0" applyFont="1" applyBorder="1" applyAlignment="1">
      <alignment vertical="center"/>
    </xf>
    <xf numFmtId="43" fontId="13" fillId="5" borderId="3" xfId="0" applyNumberFormat="1" applyFont="1" applyFill="1" applyBorder="1" applyAlignment="1">
      <alignment vertical="center"/>
    </xf>
    <xf numFmtId="3" fontId="13" fillId="0" borderId="3" xfId="5" applyNumberFormat="1" applyFont="1" applyBorder="1" applyAlignment="1">
      <alignment horizontal="center" vertical="center"/>
    </xf>
    <xf numFmtId="0" fontId="13" fillId="5" borderId="1" xfId="0" applyFont="1" applyFill="1" applyBorder="1" applyAlignment="1">
      <alignment horizontal="center" vertical="center"/>
    </xf>
    <xf numFmtId="0" fontId="14" fillId="0" borderId="1" xfId="0" applyFont="1" applyBorder="1" applyAlignment="1">
      <alignment vertical="center" wrapText="1"/>
    </xf>
    <xf numFmtId="0" fontId="16" fillId="0" borderId="4" xfId="0" applyFont="1" applyBorder="1" applyAlignment="1">
      <alignment horizontal="center" vertical="center"/>
    </xf>
    <xf numFmtId="0" fontId="13" fillId="5" borderId="5" xfId="0" applyFont="1" applyFill="1" applyBorder="1" applyAlignment="1">
      <alignment horizontal="center" vertical="center"/>
    </xf>
    <xf numFmtId="0" fontId="16" fillId="0" borderId="1" xfId="0" applyFont="1" applyBorder="1" applyAlignment="1">
      <alignment wrapText="1"/>
    </xf>
    <xf numFmtId="0" fontId="16" fillId="0" borderId="1" xfId="0" applyFont="1" applyBorder="1"/>
    <xf numFmtId="0" fontId="16" fillId="0" borderId="6" xfId="0" applyFont="1" applyBorder="1" applyAlignment="1">
      <alignment vertical="center"/>
    </xf>
    <xf numFmtId="0" fontId="16" fillId="5" borderId="3" xfId="0" applyFont="1" applyFill="1" applyBorder="1" applyAlignment="1">
      <alignment horizontal="center" vertical="center"/>
    </xf>
    <xf numFmtId="43" fontId="13" fillId="5" borderId="3" xfId="0" applyNumberFormat="1" applyFont="1" applyFill="1" applyBorder="1" applyAlignment="1">
      <alignment horizontal="right" vertical="center"/>
    </xf>
    <xf numFmtId="0" fontId="18" fillId="5" borderId="3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 wrapText="1"/>
    </xf>
    <xf numFmtId="0" fontId="19" fillId="0" borderId="8" xfId="3" applyFont="1" applyBorder="1" applyAlignment="1">
      <alignment horizontal="center" vertical="center" wrapText="1"/>
    </xf>
    <xf numFmtId="49" fontId="20" fillId="0" borderId="9" xfId="3" quotePrefix="1" applyNumberFormat="1" applyFont="1" applyBorder="1" applyAlignment="1">
      <alignment horizontal="center" vertical="center" wrapText="1"/>
    </xf>
    <xf numFmtId="0" fontId="20" fillId="0" borderId="9" xfId="3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2" borderId="1" xfId="0" applyFill="1" applyBorder="1"/>
    <xf numFmtId="1" fontId="21" fillId="0" borderId="8" xfId="1" applyNumberFormat="1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3" fontId="20" fillId="0" borderId="1" xfId="3" applyNumberFormat="1" applyFont="1" applyBorder="1" applyAlignment="1">
      <alignment vertical="center" wrapText="1"/>
    </xf>
    <xf numFmtId="2" fontId="0" fillId="2" borderId="1" xfId="0" applyNumberFormat="1" applyFill="1" applyBorder="1"/>
    <xf numFmtId="3" fontId="20" fillId="0" borderId="9" xfId="3" applyNumberFormat="1" applyFont="1" applyBorder="1" applyAlignment="1">
      <alignment vertical="center" wrapText="1"/>
    </xf>
    <xf numFmtId="2" fontId="20" fillId="0" borderId="9" xfId="3" applyNumberFormat="1" applyFont="1" applyBorder="1" applyAlignment="1">
      <alignment vertical="center" wrapText="1"/>
    </xf>
    <xf numFmtId="1" fontId="21" fillId="0" borderId="7" xfId="1" applyNumberFormat="1" applyFont="1" applyBorder="1" applyAlignment="1">
      <alignment horizontal="center" vertical="center" wrapText="1"/>
    </xf>
    <xf numFmtId="3" fontId="21" fillId="0" borderId="1" xfId="1" applyNumberFormat="1" applyFont="1" applyBorder="1" applyAlignment="1">
      <alignment horizontal="right" vertical="center" wrapText="1"/>
    </xf>
    <xf numFmtId="1" fontId="21" fillId="0" borderId="1" xfId="1" applyNumberFormat="1" applyFont="1" applyBorder="1" applyAlignment="1">
      <alignment horizontal="center" vertical="center" wrapText="1"/>
    </xf>
    <xf numFmtId="2" fontId="0" fillId="2" borderId="1" xfId="0" applyNumberFormat="1" applyFill="1" applyBorder="1" applyAlignment="1">
      <alignment vertical="center"/>
    </xf>
    <xf numFmtId="2" fontId="0" fillId="2" borderId="0" xfId="0" applyNumberFormat="1" applyFill="1" applyAlignment="1">
      <alignment vertical="center"/>
    </xf>
    <xf numFmtId="2" fontId="0" fillId="0" borderId="0" xfId="0" applyNumberFormat="1"/>
    <xf numFmtId="2" fontId="20" fillId="2" borderId="9" xfId="3" applyNumberFormat="1" applyFont="1" applyFill="1" applyBorder="1" applyAlignment="1">
      <alignment vertical="center" wrapText="1"/>
    </xf>
    <xf numFmtId="1" fontId="8" fillId="2" borderId="1" xfId="0" applyNumberFormat="1" applyFont="1" applyFill="1" applyBorder="1"/>
    <xf numFmtId="0" fontId="0" fillId="0" borderId="1" xfId="0" applyBorder="1" applyAlignment="1">
      <alignment horizontal="center" vertical="center"/>
    </xf>
    <xf numFmtId="3" fontId="20" fillId="2" borderId="1" xfId="3" applyNumberFormat="1" applyFont="1" applyFill="1" applyBorder="1" applyAlignment="1">
      <alignment vertical="center" wrapText="1"/>
    </xf>
    <xf numFmtId="1" fontId="21" fillId="0" borderId="1" xfId="1" applyNumberFormat="1" applyFont="1" applyBorder="1" applyAlignment="1">
      <alignment horizontal="left" vertical="center" wrapText="1"/>
    </xf>
    <xf numFmtId="0" fontId="0" fillId="2" borderId="1" xfId="0" applyFill="1" applyBorder="1" applyAlignment="1">
      <alignment horizontal="center"/>
    </xf>
    <xf numFmtId="3" fontId="23" fillId="2" borderId="1" xfId="3" applyNumberFormat="1" applyFont="1" applyFill="1" applyBorder="1" applyAlignment="1">
      <alignment vertical="center" wrapText="1"/>
    </xf>
    <xf numFmtId="0" fontId="0" fillId="2" borderId="1" xfId="0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/>
    </xf>
    <xf numFmtId="1" fontId="0" fillId="2" borderId="1" xfId="0" applyNumberFormat="1" applyFill="1" applyBorder="1"/>
    <xf numFmtId="49" fontId="21" fillId="0" borderId="9" xfId="3" quotePrefix="1" applyNumberFormat="1" applyFont="1" applyBorder="1" applyAlignment="1">
      <alignment horizontal="center" vertical="center" wrapText="1"/>
    </xf>
    <xf numFmtId="0" fontId="21" fillId="0" borderId="9" xfId="3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8" fillId="0" borderId="1" xfId="0" applyFont="1" applyBorder="1"/>
    <xf numFmtId="2" fontId="19" fillId="2" borderId="9" xfId="3" applyNumberFormat="1" applyFont="1" applyFill="1" applyBorder="1" applyAlignment="1">
      <alignment vertical="center" wrapText="1"/>
    </xf>
    <xf numFmtId="1" fontId="23" fillId="0" borderId="1" xfId="3" applyNumberFormat="1" applyFont="1" applyBorder="1" applyAlignment="1">
      <alignment vertical="center" wrapText="1"/>
    </xf>
    <xf numFmtId="1" fontId="20" fillId="0" borderId="1" xfId="3" applyNumberFormat="1" applyFont="1" applyBorder="1" applyAlignment="1">
      <alignment vertical="center" wrapText="1"/>
    </xf>
    <xf numFmtId="2" fontId="0" fillId="0" borderId="1" xfId="0" applyNumberFormat="1" applyBorder="1" applyAlignment="1">
      <alignment horizontal="center"/>
    </xf>
    <xf numFmtId="49" fontId="20" fillId="2" borderId="9" xfId="3" quotePrefix="1" applyNumberFormat="1" applyFont="1" applyFill="1" applyBorder="1" applyAlignment="1">
      <alignment horizontal="center" vertical="center" wrapText="1"/>
    </xf>
    <xf numFmtId="1" fontId="0" fillId="2" borderId="1" xfId="0" applyNumberFormat="1" applyFill="1" applyBorder="1" applyAlignment="1">
      <alignment horizontal="center"/>
    </xf>
    <xf numFmtId="4" fontId="0" fillId="0" borderId="1" xfId="0" applyNumberFormat="1" applyBorder="1"/>
    <xf numFmtId="0" fontId="0" fillId="2" borderId="1" xfId="0" applyFill="1" applyBorder="1" applyAlignment="1">
      <alignment wrapText="1"/>
    </xf>
    <xf numFmtId="1" fontId="21" fillId="2" borderId="1" xfId="1" applyNumberFormat="1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/>
    </xf>
    <xf numFmtId="2" fontId="0" fillId="2" borderId="1" xfId="0" applyNumberFormat="1" applyFill="1" applyBorder="1" applyAlignment="1">
      <alignment horizontal="right" vertical="center"/>
    </xf>
    <xf numFmtId="3" fontId="20" fillId="2" borderId="9" xfId="3" applyNumberFormat="1" applyFont="1" applyFill="1" applyBorder="1" applyAlignment="1">
      <alignment vertical="center" wrapText="1"/>
    </xf>
    <xf numFmtId="1" fontId="21" fillId="2" borderId="1" xfId="1" applyNumberFormat="1" applyFont="1" applyFill="1" applyBorder="1" applyAlignment="1">
      <alignment horizontal="left" vertical="center" wrapText="1"/>
    </xf>
    <xf numFmtId="4" fontId="0" fillId="0" borderId="1" xfId="0" applyNumberFormat="1" applyBorder="1" applyAlignment="1">
      <alignment horizontal="center" vertical="center"/>
    </xf>
    <xf numFmtId="4" fontId="0" fillId="0" borderId="7" xfId="0" applyNumberFormat="1" applyBorder="1" applyAlignment="1">
      <alignment wrapText="1"/>
    </xf>
    <xf numFmtId="4" fontId="0" fillId="0" borderId="2" xfId="0" applyNumberFormat="1" applyBorder="1"/>
    <xf numFmtId="1" fontId="20" fillId="2" borderId="1" xfId="3" applyNumberFormat="1" applyFont="1" applyFill="1" applyBorder="1" applyAlignment="1">
      <alignment vertical="center"/>
    </xf>
    <xf numFmtId="49" fontId="0" fillId="2" borderId="1" xfId="0" applyNumberFormat="1" applyFill="1" applyBorder="1" applyAlignment="1">
      <alignment horizontal="center" vertical="center"/>
    </xf>
    <xf numFmtId="0" fontId="24" fillId="0" borderId="8" xfId="3" applyFont="1" applyBorder="1" applyAlignment="1">
      <alignment horizontal="center" vertical="center" wrapText="1"/>
    </xf>
    <xf numFmtId="49" fontId="25" fillId="0" borderId="9" xfId="3" quotePrefix="1" applyNumberFormat="1" applyFont="1" applyBorder="1" applyAlignment="1">
      <alignment horizontal="center" vertical="center" wrapText="1"/>
    </xf>
    <xf numFmtId="0" fontId="25" fillId="0" borderId="9" xfId="3" quotePrefix="1" applyFont="1" applyBorder="1" applyAlignment="1">
      <alignment horizontal="center" vertical="center" wrapText="1"/>
    </xf>
    <xf numFmtId="0" fontId="25" fillId="0" borderId="9" xfId="3" applyFont="1" applyBorder="1" applyAlignment="1">
      <alignment horizontal="center" vertical="center" wrapText="1"/>
    </xf>
    <xf numFmtId="1" fontId="26" fillId="0" borderId="9" xfId="1" applyNumberFormat="1" applyFont="1" applyBorder="1" applyAlignment="1">
      <alignment horizontal="left" vertical="center" wrapText="1"/>
    </xf>
    <xf numFmtId="4" fontId="25" fillId="0" borderId="9" xfId="3" applyNumberFormat="1" applyFont="1" applyBorder="1" applyAlignment="1">
      <alignment horizontal="left" vertical="center" wrapText="1"/>
    </xf>
    <xf numFmtId="0" fontId="26" fillId="0" borderId="1" xfId="0" applyFont="1" applyBorder="1" applyAlignment="1">
      <alignment vertical="center"/>
    </xf>
    <xf numFmtId="0" fontId="26" fillId="0" borderId="1" xfId="0" applyFont="1" applyBorder="1" applyAlignment="1">
      <alignment vertical="center" wrapText="1"/>
    </xf>
    <xf numFmtId="3" fontId="25" fillId="0" borderId="9" xfId="3" applyNumberFormat="1" applyFont="1" applyBorder="1" applyAlignment="1">
      <alignment vertical="center" wrapText="1"/>
    </xf>
    <xf numFmtId="1" fontId="26" fillId="0" borderId="9" xfId="1" applyNumberFormat="1" applyFont="1" applyBorder="1" applyAlignment="1">
      <alignment horizontal="center" vertical="center" wrapText="1"/>
    </xf>
    <xf numFmtId="3" fontId="26" fillId="0" borderId="9" xfId="1" applyNumberFormat="1" applyFont="1" applyBorder="1" applyAlignment="1">
      <alignment horizontal="right" vertical="center" wrapText="1"/>
    </xf>
    <xf numFmtId="49" fontId="26" fillId="0" borderId="9" xfId="1" applyNumberFormat="1" applyFont="1" applyBorder="1" applyAlignment="1">
      <alignment horizontal="center" vertical="center" wrapText="1"/>
    </xf>
    <xf numFmtId="0" fontId="27" fillId="0" borderId="9" xfId="0" applyFont="1" applyBorder="1" applyAlignment="1">
      <alignment vertical="center"/>
    </xf>
    <xf numFmtId="0" fontId="26" fillId="0" borderId="9" xfId="0" applyFont="1" applyBorder="1" applyAlignment="1">
      <alignment vertical="center" wrapText="1"/>
    </xf>
    <xf numFmtId="49" fontId="25" fillId="0" borderId="9" xfId="3" applyNumberFormat="1" applyFont="1" applyBorder="1" applyAlignment="1">
      <alignment vertical="center" wrapText="1"/>
    </xf>
    <xf numFmtId="0" fontId="28" fillId="0" borderId="1" xfId="0" applyFont="1" applyBorder="1" applyAlignment="1">
      <alignment horizontal="center" vertical="center" wrapText="1"/>
    </xf>
    <xf numFmtId="49" fontId="20" fillId="0" borderId="1" xfId="3" quotePrefix="1" applyNumberFormat="1" applyFont="1" applyBorder="1" applyAlignment="1">
      <alignment horizontal="center" vertical="center" wrapText="1"/>
    </xf>
    <xf numFmtId="49" fontId="20" fillId="0" borderId="1" xfId="3" applyNumberFormat="1" applyFont="1" applyBorder="1" applyAlignment="1">
      <alignment horizontal="center" vertical="center" wrapText="1"/>
    </xf>
    <xf numFmtId="0" fontId="21" fillId="0" borderId="1" xfId="1" applyFont="1" applyBorder="1" applyAlignment="1">
      <alignment horizontal="center" vertical="center" wrapText="1"/>
    </xf>
    <xf numFmtId="4" fontId="20" fillId="0" borderId="1" xfId="3" applyNumberFormat="1" applyFont="1" applyBorder="1" applyAlignment="1">
      <alignment horizontal="left" vertical="center" wrapText="1"/>
    </xf>
    <xf numFmtId="0" fontId="21" fillId="0" borderId="1" xfId="0" applyFont="1" applyBorder="1" applyAlignment="1">
      <alignment horizontal="center" vertical="center"/>
    </xf>
    <xf numFmtId="0" fontId="19" fillId="0" borderId="1" xfId="7" applyFont="1" applyBorder="1" applyAlignment="1">
      <alignment wrapText="1"/>
    </xf>
    <xf numFmtId="3" fontId="19" fillId="0" borderId="1" xfId="3" applyNumberFormat="1" applyFont="1" applyBorder="1" applyAlignment="1">
      <alignment vertical="center" wrapText="1"/>
    </xf>
    <xf numFmtId="1" fontId="19" fillId="0" borderId="1" xfId="1" applyNumberFormat="1" applyFont="1" applyBorder="1" applyAlignment="1">
      <alignment horizontal="center" vertical="center" wrapText="1"/>
    </xf>
    <xf numFmtId="0" fontId="19" fillId="0" borderId="1" xfId="3" applyFont="1" applyBorder="1" applyAlignment="1">
      <alignment horizontal="right" vertical="center"/>
    </xf>
    <xf numFmtId="0" fontId="19" fillId="0" borderId="1" xfId="3" applyFont="1" applyBorder="1" applyAlignment="1">
      <alignment horizontal="center" vertical="center"/>
    </xf>
    <xf numFmtId="4" fontId="19" fillId="0" borderId="1" xfId="3" applyNumberFormat="1" applyFont="1" applyBorder="1" applyAlignment="1">
      <alignment horizontal="right" vertical="center"/>
    </xf>
    <xf numFmtId="4" fontId="19" fillId="0" borderId="1" xfId="3" applyNumberFormat="1" applyFont="1" applyBorder="1" applyAlignment="1">
      <alignment vertical="center" wrapText="1"/>
    </xf>
    <xf numFmtId="3" fontId="19" fillId="0" borderId="1" xfId="3" applyNumberFormat="1" applyFont="1" applyBorder="1" applyAlignment="1">
      <alignment horizontal="center" vertical="center" wrapText="1"/>
    </xf>
    <xf numFmtId="0" fontId="19" fillId="0" borderId="1" xfId="8" applyFont="1" applyBorder="1" applyAlignment="1">
      <alignment horizontal="left" vertical="top" wrapText="1"/>
    </xf>
    <xf numFmtId="3" fontId="19" fillId="0" borderId="1" xfId="1" applyNumberFormat="1" applyFont="1" applyBorder="1" applyAlignment="1">
      <alignment horizontal="right" vertical="center" wrapText="1"/>
    </xf>
    <xf numFmtId="4" fontId="19" fillId="0" borderId="1" xfId="3" applyNumberFormat="1" applyFont="1" applyBorder="1" applyAlignment="1">
      <alignment horizontal="left" vertical="center" wrapText="1"/>
    </xf>
    <xf numFmtId="0" fontId="31" fillId="0" borderId="1" xfId="0" applyFont="1" applyBorder="1" applyAlignment="1">
      <alignment horizontal="center" vertical="center"/>
    </xf>
    <xf numFmtId="0" fontId="19" fillId="0" borderId="1" xfId="3" applyFont="1" applyBorder="1" applyAlignment="1">
      <alignment horizontal="left" vertical="center"/>
    </xf>
    <xf numFmtId="0" fontId="32" fillId="0" borderId="1" xfId="0" applyFont="1" applyBorder="1" applyAlignment="1">
      <alignment horizontal="center" vertical="center"/>
    </xf>
    <xf numFmtId="4" fontId="33" fillId="0" borderId="1" xfId="3" applyNumberFormat="1" applyFont="1" applyBorder="1" applyAlignment="1">
      <alignment horizontal="left" vertical="center" wrapText="1"/>
    </xf>
    <xf numFmtId="0" fontId="19" fillId="0" borderId="1" xfId="3" applyFont="1" applyBorder="1" applyAlignment="1">
      <alignment vertical="center" wrapText="1"/>
    </xf>
    <xf numFmtId="0" fontId="19" fillId="0" borderId="1" xfId="7" applyFont="1" applyBorder="1"/>
    <xf numFmtId="0" fontId="1" fillId="0" borderId="1" xfId="4" applyBorder="1"/>
    <xf numFmtId="0" fontId="1" fillId="0" borderId="1" xfId="4" applyBorder="1" applyAlignment="1">
      <alignment horizontal="right"/>
    </xf>
    <xf numFmtId="0" fontId="1" fillId="0" borderId="1" xfId="4" applyBorder="1" applyAlignment="1">
      <alignment horizontal="center"/>
    </xf>
    <xf numFmtId="4" fontId="1" fillId="0" borderId="1" xfId="4" applyNumberFormat="1" applyBorder="1"/>
    <xf numFmtId="0" fontId="21" fillId="0" borderId="1" xfId="3" applyFont="1" applyBorder="1" applyAlignment="1">
      <alignment horizontal="center" vertical="center" wrapText="1"/>
    </xf>
    <xf numFmtId="49" fontId="21" fillId="0" borderId="1" xfId="3" quotePrefix="1" applyNumberFormat="1" applyFont="1" applyBorder="1" applyAlignment="1">
      <alignment horizontal="center" vertical="center" wrapText="1"/>
    </xf>
    <xf numFmtId="4" fontId="21" fillId="0" borderId="1" xfId="3" applyNumberFormat="1" applyFont="1" applyBorder="1" applyAlignment="1">
      <alignment horizontal="left" vertical="center" wrapText="1"/>
    </xf>
    <xf numFmtId="0" fontId="34" fillId="0" borderId="1" xfId="0" applyFont="1" applyBorder="1"/>
    <xf numFmtId="4" fontId="8" fillId="0" borderId="1" xfId="0" applyNumberFormat="1" applyFont="1" applyBorder="1"/>
    <xf numFmtId="3" fontId="21" fillId="0" borderId="1" xfId="3" applyNumberFormat="1" applyFont="1" applyBorder="1" applyAlignment="1">
      <alignment wrapText="1"/>
    </xf>
    <xf numFmtId="1" fontId="21" fillId="0" borderId="1" xfId="1" applyNumberFormat="1" applyFont="1" applyBorder="1" applyAlignment="1">
      <alignment horizontal="center" wrapText="1"/>
    </xf>
    <xf numFmtId="4" fontId="8" fillId="0" borderId="1" xfId="0" applyNumberFormat="1" applyFont="1" applyBorder="1" applyAlignment="1">
      <alignment horizontal="center"/>
    </xf>
    <xf numFmtId="3" fontId="21" fillId="0" borderId="1" xfId="3" applyNumberFormat="1" applyFont="1" applyBorder="1" applyAlignment="1">
      <alignment horizontal="right" vertical="center" wrapText="1"/>
    </xf>
    <xf numFmtId="4" fontId="21" fillId="0" borderId="1" xfId="3" applyNumberFormat="1" applyFont="1" applyBorder="1" applyAlignment="1">
      <alignment horizontal="right" vertical="center" wrapText="1"/>
    </xf>
    <xf numFmtId="3" fontId="21" fillId="0" borderId="1" xfId="3" applyNumberFormat="1" applyFont="1" applyBorder="1" applyAlignment="1">
      <alignment horizontal="center" vertical="center" wrapText="1"/>
    </xf>
    <xf numFmtId="3" fontId="8" fillId="0" borderId="1" xfId="0" applyNumberFormat="1" applyFont="1" applyBorder="1" applyAlignment="1">
      <alignment horizontal="center"/>
    </xf>
    <xf numFmtId="0" fontId="19" fillId="0" borderId="1" xfId="3" applyFont="1" applyBorder="1" applyAlignment="1">
      <alignment horizontal="center" vertical="center" wrapText="1"/>
    </xf>
    <xf numFmtId="0" fontId="20" fillId="0" borderId="1" xfId="3" applyFont="1" applyBorder="1" applyAlignment="1">
      <alignment horizontal="center" vertical="center" wrapText="1"/>
    </xf>
    <xf numFmtId="3" fontId="20" fillId="0" borderId="1" xfId="3" applyNumberFormat="1" applyFont="1" applyBorder="1" applyAlignment="1">
      <alignment wrapText="1"/>
    </xf>
    <xf numFmtId="3" fontId="20" fillId="0" borderId="1" xfId="3" applyNumberFormat="1" applyFont="1" applyBorder="1" applyAlignment="1">
      <alignment horizontal="right" vertical="center" wrapText="1"/>
    </xf>
    <xf numFmtId="4" fontId="20" fillId="0" borderId="1" xfId="3" applyNumberFormat="1" applyFont="1" applyBorder="1" applyAlignment="1">
      <alignment horizontal="right" vertical="center" wrapText="1"/>
    </xf>
    <xf numFmtId="3" fontId="20" fillId="0" borderId="1" xfId="3" applyNumberFormat="1" applyFont="1" applyBorder="1" applyAlignment="1">
      <alignment horizontal="center" vertical="center" wrapText="1"/>
    </xf>
    <xf numFmtId="0" fontId="21" fillId="0" borderId="1" xfId="3" applyFont="1" applyBorder="1" applyAlignment="1">
      <alignment horizontal="left" vertical="center" wrapText="1"/>
    </xf>
    <xf numFmtId="0" fontId="35" fillId="0" borderId="1" xfId="0" applyFont="1" applyBorder="1" applyAlignment="1">
      <alignment vertical="center" wrapText="1"/>
    </xf>
    <xf numFmtId="3" fontId="21" fillId="0" borderId="1" xfId="8" quotePrefix="1" applyNumberFormat="1" applyFont="1" applyBorder="1" applyAlignment="1">
      <alignment horizontal="right" vertical="center"/>
    </xf>
    <xf numFmtId="1" fontId="21" fillId="0" borderId="1" xfId="1" applyNumberFormat="1" applyFont="1" applyBorder="1" applyAlignment="1">
      <alignment horizontal="center" vertical="center"/>
    </xf>
    <xf numFmtId="0" fontId="31" fillId="0" borderId="1" xfId="3" applyFont="1" applyBorder="1" applyAlignment="1">
      <alignment vertical="center" wrapText="1"/>
    </xf>
    <xf numFmtId="3" fontId="21" fillId="0" borderId="1" xfId="1" applyNumberFormat="1" applyFont="1" applyBorder="1" applyAlignment="1">
      <alignment horizontal="center" vertical="center" wrapText="1"/>
    </xf>
    <xf numFmtId="44" fontId="36" fillId="0" borderId="1" xfId="0" applyNumberFormat="1" applyFont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 wrapText="1"/>
    </xf>
    <xf numFmtId="0" fontId="21" fillId="0" borderId="1" xfId="3" applyFont="1" applyBorder="1" applyAlignment="1">
      <alignment horizontal="center" vertical="center"/>
    </xf>
    <xf numFmtId="0" fontId="19" fillId="0" borderId="1" xfId="3" applyFont="1" applyBorder="1" applyAlignment="1">
      <alignment horizontal="center"/>
    </xf>
    <xf numFmtId="166" fontId="19" fillId="0" borderId="1" xfId="3" applyNumberFormat="1" applyFont="1" applyBorder="1" applyAlignment="1">
      <alignment horizontal="right" vertical="center"/>
    </xf>
    <xf numFmtId="166" fontId="35" fillId="0" borderId="1" xfId="0" applyNumberFormat="1" applyFont="1" applyBorder="1" applyAlignment="1">
      <alignment horizontal="center" vertical="center" wrapText="1"/>
    </xf>
    <xf numFmtId="0" fontId="19" fillId="0" borderId="1" xfId="3" quotePrefix="1" applyFont="1" applyBorder="1" applyAlignment="1">
      <alignment horizontal="center" vertical="center"/>
    </xf>
    <xf numFmtId="49" fontId="19" fillId="0" borderId="1" xfId="3" quotePrefix="1" applyNumberFormat="1" applyFont="1" applyBorder="1" applyAlignment="1">
      <alignment horizontal="center" vertical="center"/>
    </xf>
    <xf numFmtId="1" fontId="8" fillId="0" borderId="1" xfId="0" applyNumberFormat="1" applyFont="1" applyBorder="1" applyAlignment="1">
      <alignment horizontal="center"/>
    </xf>
    <xf numFmtId="49" fontId="19" fillId="0" borderId="1" xfId="3" applyNumberFormat="1" applyFont="1" applyBorder="1" applyAlignment="1">
      <alignment horizontal="center"/>
    </xf>
    <xf numFmtId="0" fontId="31" fillId="0" borderId="1" xfId="3" applyFont="1" applyBorder="1" applyAlignment="1">
      <alignment horizontal="center" vertical="center" wrapText="1"/>
    </xf>
    <xf numFmtId="0" fontId="20" fillId="0" borderId="1" xfId="3" applyFont="1" applyBorder="1" applyAlignment="1">
      <alignment vertical="center"/>
    </xf>
    <xf numFmtId="0" fontId="37" fillId="0" borderId="1" xfId="0" applyFont="1" applyBorder="1"/>
    <xf numFmtId="2" fontId="8" fillId="0" borderId="1" xfId="0" applyNumberFormat="1" applyFont="1" applyBorder="1" applyAlignment="1">
      <alignment horizontal="center"/>
    </xf>
    <xf numFmtId="49" fontId="0" fillId="0" borderId="1" xfId="0" applyNumberFormat="1" applyBorder="1" applyAlignment="1">
      <alignment horizontal="center"/>
    </xf>
    <xf numFmtId="2" fontId="8" fillId="0" borderId="1" xfId="0" applyNumberFormat="1" applyFont="1" applyBorder="1"/>
    <xf numFmtId="3" fontId="19" fillId="0" borderId="1" xfId="3" applyNumberFormat="1" applyFont="1" applyBorder="1" applyAlignment="1">
      <alignment horizontal="right" vertical="center"/>
    </xf>
    <xf numFmtId="0" fontId="29" fillId="0" borderId="1" xfId="8" quotePrefix="1" applyFont="1" applyBorder="1" applyAlignment="1">
      <alignment horizontal="center" vertical="center"/>
    </xf>
    <xf numFmtId="0" fontId="30" fillId="0" borderId="1" xfId="8" quotePrefix="1" applyBorder="1" applyAlignment="1">
      <alignment horizontal="left" vertical="top" wrapText="1"/>
    </xf>
    <xf numFmtId="0" fontId="38" fillId="0" borderId="1" xfId="8" applyFont="1" applyBorder="1" applyAlignment="1">
      <alignment horizontal="center" vertical="center"/>
    </xf>
    <xf numFmtId="0" fontId="19" fillId="2" borderId="1" xfId="3" applyFont="1" applyFill="1" applyBorder="1" applyAlignment="1">
      <alignment horizontal="center" vertical="center" wrapText="1"/>
    </xf>
    <xf numFmtId="49" fontId="20" fillId="2" borderId="1" xfId="3" quotePrefix="1" applyNumberFormat="1" applyFont="1" applyFill="1" applyBorder="1" applyAlignment="1">
      <alignment horizontal="center" vertical="center" wrapText="1"/>
    </xf>
    <xf numFmtId="0" fontId="20" fillId="2" borderId="1" xfId="3" applyFont="1" applyFill="1" applyBorder="1" applyAlignment="1">
      <alignment horizontal="center" vertical="center" wrapText="1"/>
    </xf>
    <xf numFmtId="0" fontId="19" fillId="2" borderId="1" xfId="3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 wrapText="1"/>
    </xf>
    <xf numFmtId="0" fontId="37" fillId="2" borderId="1" xfId="0" applyFont="1" applyFill="1" applyBorder="1"/>
    <xf numFmtId="0" fontId="8" fillId="2" borderId="1" xfId="0" applyFont="1" applyFill="1" applyBorder="1"/>
    <xf numFmtId="3" fontId="20" fillId="2" borderId="1" xfId="3" applyNumberFormat="1" applyFont="1" applyFill="1" applyBorder="1" applyAlignment="1">
      <alignment horizontal="center" vertical="center" wrapText="1"/>
    </xf>
    <xf numFmtId="4" fontId="20" fillId="2" borderId="1" xfId="3" applyNumberFormat="1" applyFont="1" applyFill="1" applyBorder="1" applyAlignment="1">
      <alignment horizontal="right" vertical="center" wrapText="1"/>
    </xf>
    <xf numFmtId="0" fontId="35" fillId="2" borderId="1" xfId="0" applyFont="1" applyFill="1" applyBorder="1" applyAlignment="1">
      <alignment vertical="center" wrapText="1"/>
    </xf>
    <xf numFmtId="3" fontId="8" fillId="2" borderId="1" xfId="0" applyNumberFormat="1" applyFont="1" applyFill="1" applyBorder="1" applyAlignment="1">
      <alignment horizontal="center"/>
    </xf>
    <xf numFmtId="0" fontId="1" fillId="2" borderId="1" xfId="4" applyFill="1" applyBorder="1"/>
    <xf numFmtId="0" fontId="1" fillId="2" borderId="1" xfId="4" applyFill="1" applyBorder="1" applyAlignment="1">
      <alignment horizontal="center" vertical="center"/>
    </xf>
    <xf numFmtId="0" fontId="1" fillId="2" borderId="1" xfId="4" applyFill="1" applyBorder="1" applyAlignment="1">
      <alignment horizontal="center"/>
    </xf>
  </cellXfs>
  <cellStyles count="9">
    <cellStyle name="Excel Built-in Normal" xfId="6" xr:uid="{C8307B7A-7F7B-497C-A9EE-14F4F0892485}"/>
    <cellStyle name="Millares 2" xfId="2" xr:uid="{F947CD5E-91F2-4397-B39C-D19A7EA661E6}"/>
    <cellStyle name="Normal" xfId="0" builtinId="0"/>
    <cellStyle name="Normal 2" xfId="7" xr:uid="{82544760-8007-46A0-A748-E3D118BED19A}"/>
    <cellStyle name="Normal 2 2" xfId="3" xr:uid="{53B21CF3-EFF9-49BB-A3FE-CA5E869CCC3F}"/>
    <cellStyle name="Normal 2 2 3" xfId="5" xr:uid="{2C3BA0F0-2832-41A5-91D5-EF3A2975AE64}"/>
    <cellStyle name="Normal 5" xfId="4" xr:uid="{0EDA9132-67E5-4E37-BF78-664FE70BCA38}"/>
    <cellStyle name="Normal 8" xfId="1" xr:uid="{1B724C6B-1DB0-4989-A0D8-374300A85261}"/>
    <cellStyle name="Normal_FORMATO_JUSTIFICACION DE AP 2004" xfId="8" xr:uid="{CC02F141-EADA-457D-8528-0FA0022074E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1039223</xdr:colOff>
      <xdr:row>0</xdr:row>
      <xdr:rowOff>117929</xdr:rowOff>
    </xdr:from>
    <xdr:ext cx="3016948" cy="1804279"/>
    <xdr:pic>
      <xdr:nvPicPr>
        <xdr:cNvPr id="2" name="Imagen 1">
          <a:extLst>
            <a:ext uri="{FF2B5EF4-FFF2-40B4-BE49-F238E27FC236}">
              <a16:creationId xmlns:a16="http://schemas.microsoft.com/office/drawing/2014/main" id="{9BD978B4-06CB-4C44-9DD6-00EA656E11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95383" y="117929"/>
          <a:ext cx="3016948" cy="1804279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68C703-629B-4D96-BEFE-5794EB5105B1}">
  <dimension ref="A1:S604"/>
  <sheetViews>
    <sheetView tabSelected="1" topLeftCell="A573" zoomScale="80" zoomScaleNormal="80" workbookViewId="0">
      <selection activeCell="F587" sqref="F587"/>
    </sheetView>
  </sheetViews>
  <sheetFormatPr baseColWidth="10" defaultRowHeight="14.4"/>
  <cols>
    <col min="1" max="1" width="23" customWidth="1"/>
    <col min="6" max="6" width="13.88671875" style="5" customWidth="1"/>
    <col min="9" max="9" width="28.33203125" customWidth="1"/>
    <col min="10" max="10" width="23.6640625" style="4" customWidth="1"/>
    <col min="11" max="11" width="33.6640625" customWidth="1"/>
    <col min="14" max="14" width="17.88671875" style="4" customWidth="1"/>
    <col min="15" max="15" width="11.5546875" style="3"/>
    <col min="16" max="16" width="11.5546875" style="2"/>
    <col min="17" max="17" width="25.44140625" customWidth="1"/>
    <col min="18" max="18" width="14.5546875" style="2" customWidth="1"/>
    <col min="19" max="19" width="11.5546875" style="1"/>
  </cols>
  <sheetData>
    <row r="1" spans="1:19" ht="22.2">
      <c r="A1" s="53"/>
      <c r="B1" s="53"/>
      <c r="C1" s="53"/>
      <c r="D1" s="53"/>
      <c r="E1" s="53"/>
      <c r="F1" s="54"/>
      <c r="G1" s="53"/>
      <c r="H1" s="53"/>
      <c r="I1" s="53"/>
      <c r="J1" s="51"/>
      <c r="K1" s="53"/>
      <c r="L1" s="53"/>
      <c r="M1" s="53"/>
      <c r="N1" s="51"/>
      <c r="O1" s="52"/>
      <c r="P1" s="50"/>
      <c r="Q1" s="51"/>
      <c r="R1" s="50"/>
      <c r="S1" s="61" t="s">
        <v>181</v>
      </c>
    </row>
    <row r="2" spans="1:19" ht="22.2">
      <c r="A2" s="53"/>
      <c r="B2" s="53"/>
      <c r="C2" s="53"/>
      <c r="D2" s="53"/>
      <c r="E2" s="53"/>
      <c r="F2" s="54"/>
      <c r="G2" s="53"/>
      <c r="H2" s="53"/>
      <c r="I2" s="53"/>
      <c r="J2" s="51"/>
      <c r="K2" s="53"/>
      <c r="L2" s="53"/>
      <c r="M2" s="53"/>
      <c r="N2" s="51"/>
      <c r="O2" s="52"/>
      <c r="P2" s="50"/>
      <c r="Q2" s="51"/>
      <c r="R2" s="50"/>
      <c r="S2" s="61" t="s">
        <v>180</v>
      </c>
    </row>
    <row r="3" spans="1:19" ht="22.2">
      <c r="A3" s="53"/>
      <c r="B3" s="53"/>
      <c r="C3" s="53"/>
      <c r="D3" s="53"/>
      <c r="E3" s="53"/>
      <c r="F3" s="54"/>
      <c r="G3" s="53"/>
      <c r="H3" s="53"/>
      <c r="I3" s="53"/>
      <c r="J3" s="51"/>
      <c r="K3" s="53"/>
      <c r="L3" s="53"/>
      <c r="M3" s="53"/>
      <c r="N3" s="51"/>
      <c r="O3" s="52"/>
      <c r="P3" s="50"/>
      <c r="Q3" s="51"/>
      <c r="R3" s="50"/>
      <c r="S3" s="61" t="s">
        <v>179</v>
      </c>
    </row>
    <row r="4" spans="1:19" ht="21.6">
      <c r="A4" s="53"/>
      <c r="B4" s="53"/>
      <c r="C4" s="53"/>
      <c r="D4" s="53"/>
      <c r="E4" s="53"/>
      <c r="F4" s="54"/>
      <c r="G4" s="53"/>
      <c r="H4" s="53" t="s">
        <v>178</v>
      </c>
      <c r="I4" s="53" t="s">
        <v>178</v>
      </c>
      <c r="J4" s="15"/>
      <c r="K4" s="53"/>
      <c r="L4" s="53"/>
      <c r="M4" s="53"/>
      <c r="N4" s="51"/>
      <c r="O4" s="60" t="s">
        <v>177</v>
      </c>
      <c r="P4" s="60"/>
      <c r="Q4" s="60"/>
      <c r="R4" s="60"/>
      <c r="S4" s="60"/>
    </row>
    <row r="5" spans="1:19">
      <c r="A5" s="53"/>
      <c r="B5" s="53"/>
      <c r="C5" s="53"/>
      <c r="D5" s="53"/>
      <c r="E5" s="53"/>
      <c r="F5" s="54"/>
      <c r="G5" s="53"/>
      <c r="H5" s="53"/>
      <c r="I5" s="53"/>
      <c r="J5" s="51"/>
      <c r="K5" s="53"/>
      <c r="L5" s="53"/>
      <c r="M5" s="53"/>
      <c r="N5" s="51"/>
      <c r="O5" s="52"/>
      <c r="P5" s="50"/>
      <c r="Q5" s="51"/>
      <c r="R5" s="50"/>
      <c r="S5" s="49"/>
    </row>
    <row r="6" spans="1:19">
      <c r="A6" s="53"/>
      <c r="B6" s="53"/>
      <c r="C6" s="53"/>
      <c r="D6" s="53"/>
      <c r="E6" s="53"/>
      <c r="F6" s="54"/>
      <c r="G6" s="53"/>
      <c r="H6" s="53"/>
      <c r="I6" s="53"/>
      <c r="J6" s="51"/>
      <c r="K6" s="53"/>
      <c r="L6" s="53"/>
      <c r="M6" s="53"/>
      <c r="N6" s="51"/>
      <c r="O6" s="52"/>
      <c r="P6" s="50"/>
      <c r="Q6" s="51"/>
      <c r="R6" s="50"/>
      <c r="S6" s="49"/>
    </row>
    <row r="7" spans="1:19" ht="25.8">
      <c r="A7" s="59" t="s">
        <v>176</v>
      </c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</row>
    <row r="8" spans="1:19" ht="25.8">
      <c r="A8" s="57"/>
      <c r="B8" s="57"/>
      <c r="C8" s="57"/>
      <c r="D8" s="57"/>
      <c r="E8" s="57"/>
      <c r="F8" s="58"/>
      <c r="G8" s="57"/>
      <c r="H8" s="57"/>
      <c r="I8" s="57"/>
      <c r="J8" s="57"/>
      <c r="K8" s="57"/>
      <c r="L8" s="57"/>
      <c r="M8" s="57"/>
      <c r="N8" s="57"/>
      <c r="O8" s="55"/>
      <c r="P8" s="56"/>
      <c r="Q8" s="57"/>
      <c r="R8" s="56"/>
      <c r="S8" s="55"/>
    </row>
    <row r="9" spans="1:19">
      <c r="A9" s="53"/>
      <c r="B9" s="53"/>
      <c r="C9" s="53"/>
      <c r="D9" s="53"/>
      <c r="E9" s="53"/>
      <c r="F9" s="54"/>
      <c r="G9" s="53"/>
      <c r="H9" s="53"/>
      <c r="I9" s="53"/>
      <c r="J9" s="51"/>
      <c r="K9" s="53"/>
      <c r="L9" s="53"/>
      <c r="M9" s="53"/>
      <c r="N9" s="51"/>
      <c r="O9" s="52"/>
      <c r="P9" s="50"/>
      <c r="Q9" s="51"/>
      <c r="R9" s="50"/>
      <c r="S9" s="49"/>
    </row>
    <row r="10" spans="1:19" ht="43.2">
      <c r="A10" s="47" t="s">
        <v>175</v>
      </c>
      <c r="B10" s="47" t="s">
        <v>174</v>
      </c>
      <c r="C10" s="47" t="s">
        <v>173</v>
      </c>
      <c r="D10" s="47" t="s">
        <v>172</v>
      </c>
      <c r="E10" s="47" t="s">
        <v>171</v>
      </c>
      <c r="F10" s="48" t="s">
        <v>170</v>
      </c>
      <c r="G10" s="47" t="s">
        <v>169</v>
      </c>
      <c r="H10" s="46" t="s">
        <v>168</v>
      </c>
      <c r="I10" s="46" t="s">
        <v>167</v>
      </c>
      <c r="J10" s="46" t="s">
        <v>166</v>
      </c>
      <c r="K10" s="46" t="s">
        <v>165</v>
      </c>
      <c r="L10" s="46" t="s">
        <v>164</v>
      </c>
      <c r="M10" s="46" t="s">
        <v>163</v>
      </c>
      <c r="N10" s="46" t="s">
        <v>162</v>
      </c>
      <c r="O10" s="45" t="s">
        <v>161</v>
      </c>
      <c r="P10" s="44" t="s">
        <v>160</v>
      </c>
      <c r="Q10" s="43" t="s">
        <v>159</v>
      </c>
      <c r="R10" s="42" t="s">
        <v>158</v>
      </c>
      <c r="S10" s="41" t="s">
        <v>157</v>
      </c>
    </row>
    <row r="11" spans="1:19" s="37" customFormat="1" ht="67.2" customHeight="1">
      <c r="A11" s="11" t="s">
        <v>8</v>
      </c>
      <c r="B11" s="16" t="s">
        <v>7</v>
      </c>
      <c r="C11" s="16" t="s">
        <v>7</v>
      </c>
      <c r="D11" s="15">
        <v>1</v>
      </c>
      <c r="E11" s="15" t="s">
        <v>6</v>
      </c>
      <c r="F11" s="15">
        <v>45</v>
      </c>
      <c r="G11" s="15" t="s">
        <v>25</v>
      </c>
      <c r="H11" s="15">
        <v>21101</v>
      </c>
      <c r="I11" s="14" t="s">
        <v>115</v>
      </c>
      <c r="J11" s="12" t="s">
        <v>134</v>
      </c>
      <c r="K11" s="13" t="s">
        <v>133</v>
      </c>
      <c r="L11" s="12"/>
      <c r="M11" s="31" t="s">
        <v>47</v>
      </c>
      <c r="N11" s="12" t="s">
        <v>46</v>
      </c>
      <c r="O11" s="7">
        <v>3</v>
      </c>
      <c r="P11" s="10">
        <f>R11/O11</f>
        <v>67.743333333333325</v>
      </c>
      <c r="Q11" s="9" t="s">
        <v>0</v>
      </c>
      <c r="R11" s="8">
        <v>203.23</v>
      </c>
      <c r="S11" s="7">
        <v>3</v>
      </c>
    </row>
    <row r="12" spans="1:19" s="37" customFormat="1">
      <c r="A12" s="11" t="s">
        <v>8</v>
      </c>
      <c r="B12" s="16" t="s">
        <v>7</v>
      </c>
      <c r="C12" s="16" t="s">
        <v>7</v>
      </c>
      <c r="D12" s="15">
        <v>1</v>
      </c>
      <c r="E12" s="15" t="s">
        <v>106</v>
      </c>
      <c r="F12" s="15">
        <v>1</v>
      </c>
      <c r="G12" s="15" t="s">
        <v>25</v>
      </c>
      <c r="H12" s="15">
        <v>21101</v>
      </c>
      <c r="I12" s="14" t="s">
        <v>115</v>
      </c>
      <c r="J12" s="12" t="s">
        <v>156</v>
      </c>
      <c r="K12" s="13" t="s">
        <v>155</v>
      </c>
      <c r="L12" s="12"/>
      <c r="M12" s="31" t="s">
        <v>47</v>
      </c>
      <c r="N12" s="12" t="s">
        <v>46</v>
      </c>
      <c r="O12" s="11">
        <v>12</v>
      </c>
      <c r="P12" s="10">
        <f>R12/O12</f>
        <v>5.0575000000000001</v>
      </c>
      <c r="Q12" s="9" t="s">
        <v>0</v>
      </c>
      <c r="R12" s="8">
        <v>60.69</v>
      </c>
      <c r="S12" s="11">
        <v>12</v>
      </c>
    </row>
    <row r="13" spans="1:19" s="37" customFormat="1" ht="26.4">
      <c r="A13" s="11" t="s">
        <v>8</v>
      </c>
      <c r="B13" s="16" t="s">
        <v>7</v>
      </c>
      <c r="C13" s="16" t="s">
        <v>7</v>
      </c>
      <c r="D13" s="15">
        <v>1</v>
      </c>
      <c r="E13" s="15" t="s">
        <v>106</v>
      </c>
      <c r="F13" s="15">
        <v>1</v>
      </c>
      <c r="G13" s="15" t="s">
        <v>25</v>
      </c>
      <c r="H13" s="15">
        <v>21101</v>
      </c>
      <c r="I13" s="14" t="s">
        <v>115</v>
      </c>
      <c r="J13" s="12" t="s">
        <v>154</v>
      </c>
      <c r="K13" s="13" t="s">
        <v>153</v>
      </c>
      <c r="L13" s="12"/>
      <c r="M13" s="31" t="s">
        <v>47</v>
      </c>
      <c r="N13" s="12" t="s">
        <v>46</v>
      </c>
      <c r="O13" s="7">
        <v>2</v>
      </c>
      <c r="P13" s="10">
        <f>R13/O13</f>
        <v>230.63</v>
      </c>
      <c r="Q13" s="9" t="s">
        <v>0</v>
      </c>
      <c r="R13" s="8">
        <v>461.26</v>
      </c>
      <c r="S13" s="7">
        <v>2</v>
      </c>
    </row>
    <row r="14" spans="1:19" s="37" customFormat="1">
      <c r="A14" s="11" t="s">
        <v>8</v>
      </c>
      <c r="B14" s="16" t="s">
        <v>7</v>
      </c>
      <c r="C14" s="16" t="s">
        <v>7</v>
      </c>
      <c r="D14" s="15">
        <v>1</v>
      </c>
      <c r="E14" s="15" t="s">
        <v>106</v>
      </c>
      <c r="F14" s="15">
        <v>1</v>
      </c>
      <c r="G14" s="15" t="s">
        <v>25</v>
      </c>
      <c r="H14" s="15">
        <v>21101</v>
      </c>
      <c r="I14" s="14" t="s">
        <v>115</v>
      </c>
      <c r="J14" s="12" t="s">
        <v>152</v>
      </c>
      <c r="K14" s="13" t="s">
        <v>151</v>
      </c>
      <c r="L14" s="12"/>
      <c r="M14" s="31" t="s">
        <v>47</v>
      </c>
      <c r="N14" s="12" t="s">
        <v>100</v>
      </c>
      <c r="O14" s="7">
        <v>1</v>
      </c>
      <c r="P14" s="10">
        <f>R14/O14</f>
        <v>154.83000000000001</v>
      </c>
      <c r="Q14" s="9" t="s">
        <v>0</v>
      </c>
      <c r="R14" s="8">
        <v>154.83000000000001</v>
      </c>
      <c r="S14" s="7">
        <v>1</v>
      </c>
    </row>
    <row r="15" spans="1:19" s="37" customFormat="1">
      <c r="A15" s="11" t="s">
        <v>8</v>
      </c>
      <c r="B15" s="16" t="s">
        <v>7</v>
      </c>
      <c r="C15" s="16" t="s">
        <v>7</v>
      </c>
      <c r="D15" s="15">
        <v>1</v>
      </c>
      <c r="E15" s="15" t="s">
        <v>106</v>
      </c>
      <c r="F15" s="15">
        <v>1</v>
      </c>
      <c r="G15" s="15" t="s">
        <v>25</v>
      </c>
      <c r="H15" s="15">
        <v>21101</v>
      </c>
      <c r="I15" s="14" t="s">
        <v>115</v>
      </c>
      <c r="J15" s="12" t="s">
        <v>119</v>
      </c>
      <c r="K15" s="13" t="s">
        <v>118</v>
      </c>
      <c r="L15" s="12"/>
      <c r="M15" s="31" t="s">
        <v>47</v>
      </c>
      <c r="N15" s="12" t="s">
        <v>100</v>
      </c>
      <c r="O15" s="7">
        <v>1</v>
      </c>
      <c r="P15" s="10">
        <f>R15/O15</f>
        <v>228.47</v>
      </c>
      <c r="Q15" s="9" t="s">
        <v>0</v>
      </c>
      <c r="R15" s="8">
        <v>228.47</v>
      </c>
      <c r="S15" s="7">
        <v>1</v>
      </c>
    </row>
    <row r="16" spans="1:19" s="37" customFormat="1">
      <c r="A16" s="11" t="s">
        <v>8</v>
      </c>
      <c r="B16" s="16" t="s">
        <v>7</v>
      </c>
      <c r="C16" s="16" t="s">
        <v>7</v>
      </c>
      <c r="D16" s="15">
        <v>1</v>
      </c>
      <c r="E16" s="15" t="s">
        <v>60</v>
      </c>
      <c r="F16" s="15">
        <v>44</v>
      </c>
      <c r="G16" s="15" t="s">
        <v>25</v>
      </c>
      <c r="H16" s="15">
        <v>21101</v>
      </c>
      <c r="I16" s="14" t="s">
        <v>115</v>
      </c>
      <c r="J16" s="12" t="s">
        <v>150</v>
      </c>
      <c r="K16" s="13" t="s">
        <v>149</v>
      </c>
      <c r="L16" s="12"/>
      <c r="M16" s="31" t="s">
        <v>47</v>
      </c>
      <c r="N16" s="12" t="s">
        <v>46</v>
      </c>
      <c r="O16" s="7">
        <v>1</v>
      </c>
      <c r="P16" s="10">
        <f>R16/O16</f>
        <v>382.88</v>
      </c>
      <c r="Q16" s="9" t="s">
        <v>0</v>
      </c>
      <c r="R16" s="40">
        <v>382.88</v>
      </c>
      <c r="S16" s="7">
        <v>1</v>
      </c>
    </row>
    <row r="17" spans="1:19" s="37" customFormat="1" ht="26.4">
      <c r="A17" s="11" t="s">
        <v>8</v>
      </c>
      <c r="B17" s="16" t="s">
        <v>7</v>
      </c>
      <c r="C17" s="16" t="s">
        <v>7</v>
      </c>
      <c r="D17" s="15">
        <v>1</v>
      </c>
      <c r="E17" s="15" t="s">
        <v>6</v>
      </c>
      <c r="F17" s="15">
        <v>45</v>
      </c>
      <c r="G17" s="15" t="s">
        <v>74</v>
      </c>
      <c r="H17" s="15">
        <v>21101</v>
      </c>
      <c r="I17" s="14" t="s">
        <v>115</v>
      </c>
      <c r="J17" s="12" t="s">
        <v>148</v>
      </c>
      <c r="K17" s="13" t="s">
        <v>147</v>
      </c>
      <c r="L17" s="12"/>
      <c r="M17" s="31" t="s">
        <v>47</v>
      </c>
      <c r="N17" s="12" t="s">
        <v>100</v>
      </c>
      <c r="O17" s="7">
        <v>2</v>
      </c>
      <c r="P17" s="10">
        <f>R17/O17</f>
        <v>328.47500000000002</v>
      </c>
      <c r="Q17" s="9" t="s">
        <v>0</v>
      </c>
      <c r="R17" s="8">
        <v>656.95</v>
      </c>
      <c r="S17" s="7">
        <v>2</v>
      </c>
    </row>
    <row r="18" spans="1:19" s="37" customFormat="1">
      <c r="A18" s="11" t="s">
        <v>8</v>
      </c>
      <c r="B18" s="16" t="s">
        <v>7</v>
      </c>
      <c r="C18" s="16" t="s">
        <v>7</v>
      </c>
      <c r="D18" s="15">
        <v>1</v>
      </c>
      <c r="E18" s="15" t="s">
        <v>6</v>
      </c>
      <c r="F18" s="15">
        <v>45</v>
      </c>
      <c r="G18" s="15" t="s">
        <v>74</v>
      </c>
      <c r="H18" s="15">
        <v>21101</v>
      </c>
      <c r="I18" s="14" t="s">
        <v>115</v>
      </c>
      <c r="J18" s="12" t="s">
        <v>114</v>
      </c>
      <c r="K18" s="13" t="s">
        <v>113</v>
      </c>
      <c r="L18" s="12"/>
      <c r="M18" s="31" t="s">
        <v>47</v>
      </c>
      <c r="N18" s="12" t="s">
        <v>63</v>
      </c>
      <c r="O18" s="7">
        <v>8</v>
      </c>
      <c r="P18" s="10">
        <f>R18/O18</f>
        <v>1194.22</v>
      </c>
      <c r="Q18" s="9" t="s">
        <v>0</v>
      </c>
      <c r="R18" s="8">
        <v>9553.76</v>
      </c>
      <c r="S18" s="7">
        <v>8</v>
      </c>
    </row>
    <row r="19" spans="1:19" s="37" customFormat="1" ht="96.6" customHeight="1">
      <c r="A19" s="11" t="s">
        <v>8</v>
      </c>
      <c r="B19" s="29" t="s">
        <v>7</v>
      </c>
      <c r="C19" s="29" t="s">
        <v>7</v>
      </c>
      <c r="D19" s="15">
        <v>1</v>
      </c>
      <c r="E19" s="15" t="s">
        <v>6</v>
      </c>
      <c r="F19" s="15">
        <v>45</v>
      </c>
      <c r="G19" s="15" t="s">
        <v>74</v>
      </c>
      <c r="H19" s="15">
        <v>21101</v>
      </c>
      <c r="I19" s="14" t="s">
        <v>115</v>
      </c>
      <c r="J19" s="31" t="s">
        <v>146</v>
      </c>
      <c r="K19" s="39" t="s">
        <v>145</v>
      </c>
      <c r="L19" s="31"/>
      <c r="M19" s="31" t="s">
        <v>47</v>
      </c>
      <c r="N19" s="28" t="s">
        <v>63</v>
      </c>
      <c r="O19" s="27">
        <v>4</v>
      </c>
      <c r="P19" s="10">
        <f>R19/O19</f>
        <v>52.547499999999999</v>
      </c>
      <c r="Q19" s="9" t="s">
        <v>0</v>
      </c>
      <c r="R19" s="21">
        <v>210.19</v>
      </c>
      <c r="S19" s="27">
        <v>4</v>
      </c>
    </row>
    <row r="20" spans="1:19" s="37" customFormat="1">
      <c r="A20" s="11" t="s">
        <v>8</v>
      </c>
      <c r="B20" s="29" t="s">
        <v>7</v>
      </c>
      <c r="C20" s="29" t="s">
        <v>7</v>
      </c>
      <c r="D20" s="15">
        <v>1</v>
      </c>
      <c r="E20" s="15" t="s">
        <v>6</v>
      </c>
      <c r="F20" s="15">
        <v>45</v>
      </c>
      <c r="G20" s="15" t="s">
        <v>74</v>
      </c>
      <c r="H20" s="15">
        <v>21101</v>
      </c>
      <c r="I20" s="14" t="s">
        <v>115</v>
      </c>
      <c r="J20" s="24" t="s">
        <v>144</v>
      </c>
      <c r="K20" s="23" t="s">
        <v>143</v>
      </c>
      <c r="L20" s="22"/>
      <c r="M20" s="31" t="s">
        <v>47</v>
      </c>
      <c r="N20" s="31" t="s">
        <v>63</v>
      </c>
      <c r="O20" s="27">
        <v>2</v>
      </c>
      <c r="P20" s="10">
        <f>R20/O20</f>
        <v>41.515000000000001</v>
      </c>
      <c r="Q20" s="9" t="s">
        <v>0</v>
      </c>
      <c r="R20" s="21">
        <v>83.03</v>
      </c>
      <c r="S20" s="27">
        <v>2</v>
      </c>
    </row>
    <row r="21" spans="1:19" s="37" customFormat="1">
      <c r="A21" s="11" t="s">
        <v>8</v>
      </c>
      <c r="B21" s="29" t="s">
        <v>7</v>
      </c>
      <c r="C21" s="29" t="s">
        <v>7</v>
      </c>
      <c r="D21" s="15">
        <v>1</v>
      </c>
      <c r="E21" s="15" t="s">
        <v>6</v>
      </c>
      <c r="F21" s="15">
        <v>45</v>
      </c>
      <c r="G21" s="15" t="s">
        <v>74</v>
      </c>
      <c r="H21" s="15">
        <v>21101</v>
      </c>
      <c r="I21" s="14" t="s">
        <v>115</v>
      </c>
      <c r="J21" s="24" t="s">
        <v>142</v>
      </c>
      <c r="K21" s="23" t="s">
        <v>141</v>
      </c>
      <c r="L21" s="22"/>
      <c r="M21" s="31" t="s">
        <v>47</v>
      </c>
      <c r="N21" s="31" t="s">
        <v>46</v>
      </c>
      <c r="O21" s="27">
        <v>40</v>
      </c>
      <c r="P21" s="10">
        <f>R21/O21</f>
        <v>5.4867499999999998</v>
      </c>
      <c r="Q21" s="9" t="s">
        <v>0</v>
      </c>
      <c r="R21" s="21">
        <v>219.47</v>
      </c>
      <c r="S21" s="27">
        <v>40</v>
      </c>
    </row>
    <row r="22" spans="1:19" s="37" customFormat="1">
      <c r="A22" s="11" t="s">
        <v>8</v>
      </c>
      <c r="B22" s="29" t="s">
        <v>7</v>
      </c>
      <c r="C22" s="29" t="s">
        <v>7</v>
      </c>
      <c r="D22" s="15">
        <v>1</v>
      </c>
      <c r="E22" s="15" t="s">
        <v>6</v>
      </c>
      <c r="F22" s="15">
        <v>45</v>
      </c>
      <c r="G22" s="15" t="s">
        <v>74</v>
      </c>
      <c r="H22" s="15">
        <v>21101</v>
      </c>
      <c r="I22" s="14" t="s">
        <v>115</v>
      </c>
      <c r="J22" s="24" t="s">
        <v>140</v>
      </c>
      <c r="K22" s="23" t="s">
        <v>139</v>
      </c>
      <c r="L22" s="22"/>
      <c r="M22" s="31" t="s">
        <v>47</v>
      </c>
      <c r="N22" s="31" t="s">
        <v>46</v>
      </c>
      <c r="O22" s="27">
        <v>24</v>
      </c>
      <c r="P22" s="10">
        <f>R22/O22</f>
        <v>7.4008333333333338</v>
      </c>
      <c r="Q22" s="9" t="s">
        <v>0</v>
      </c>
      <c r="R22" s="21">
        <v>177.62</v>
      </c>
      <c r="S22" s="27">
        <v>24</v>
      </c>
    </row>
    <row r="23" spans="1:19" s="37" customFormat="1">
      <c r="A23" s="11" t="s">
        <v>8</v>
      </c>
      <c r="B23" s="29" t="s">
        <v>7</v>
      </c>
      <c r="C23" s="29" t="s">
        <v>7</v>
      </c>
      <c r="D23" s="15">
        <v>1</v>
      </c>
      <c r="E23" s="15" t="s">
        <v>6</v>
      </c>
      <c r="F23" s="15">
        <v>45</v>
      </c>
      <c r="G23" s="15" t="s">
        <v>74</v>
      </c>
      <c r="H23" s="15">
        <v>21101</v>
      </c>
      <c r="I23" s="14" t="s">
        <v>115</v>
      </c>
      <c r="J23" s="24" t="s">
        <v>138</v>
      </c>
      <c r="K23" s="23" t="s">
        <v>137</v>
      </c>
      <c r="L23" s="22"/>
      <c r="M23" s="31" t="s">
        <v>47</v>
      </c>
      <c r="N23" s="31" t="s">
        <v>46</v>
      </c>
      <c r="O23" s="27">
        <v>24</v>
      </c>
      <c r="P23" s="10">
        <f>R23/O23</f>
        <v>5.3012500000000005</v>
      </c>
      <c r="Q23" s="9" t="s">
        <v>0</v>
      </c>
      <c r="R23" s="21">
        <v>127.23</v>
      </c>
      <c r="S23" s="27">
        <v>24</v>
      </c>
    </row>
    <row r="24" spans="1:19" s="37" customFormat="1" ht="26.4">
      <c r="A24" s="11" t="s">
        <v>8</v>
      </c>
      <c r="B24" s="29" t="s">
        <v>7</v>
      </c>
      <c r="C24" s="29" t="s">
        <v>7</v>
      </c>
      <c r="D24" s="15">
        <v>1</v>
      </c>
      <c r="E24" s="15" t="s">
        <v>6</v>
      </c>
      <c r="F24" s="15">
        <v>45</v>
      </c>
      <c r="G24" s="15" t="s">
        <v>74</v>
      </c>
      <c r="H24" s="15">
        <v>21101</v>
      </c>
      <c r="I24" s="14" t="s">
        <v>115</v>
      </c>
      <c r="J24" s="24" t="s">
        <v>136</v>
      </c>
      <c r="K24" s="23" t="s">
        <v>135</v>
      </c>
      <c r="L24" s="22"/>
      <c r="M24" s="31" t="s">
        <v>47</v>
      </c>
      <c r="N24" s="31" t="s">
        <v>46</v>
      </c>
      <c r="O24" s="11">
        <v>51</v>
      </c>
      <c r="P24" s="10">
        <f>R24/O24</f>
        <v>69.054705882352934</v>
      </c>
      <c r="Q24" s="9" t="s">
        <v>0</v>
      </c>
      <c r="R24" s="21">
        <v>3521.79</v>
      </c>
      <c r="S24" s="11">
        <v>51</v>
      </c>
    </row>
    <row r="25" spans="1:19" s="37" customFormat="1" ht="26.4">
      <c r="A25" s="11" t="s">
        <v>8</v>
      </c>
      <c r="B25" s="29" t="s">
        <v>7</v>
      </c>
      <c r="C25" s="29" t="s">
        <v>7</v>
      </c>
      <c r="D25" s="15">
        <v>1</v>
      </c>
      <c r="E25" s="15" t="s">
        <v>60</v>
      </c>
      <c r="F25" s="15">
        <v>44</v>
      </c>
      <c r="G25" s="15" t="s">
        <v>25</v>
      </c>
      <c r="H25" s="15">
        <v>21101</v>
      </c>
      <c r="I25" s="14" t="s">
        <v>115</v>
      </c>
      <c r="J25" s="24" t="s">
        <v>134</v>
      </c>
      <c r="K25" s="23" t="s">
        <v>133</v>
      </c>
      <c r="L25" s="22"/>
      <c r="M25" s="31" t="s">
        <v>47</v>
      </c>
      <c r="N25" s="31" t="s">
        <v>46</v>
      </c>
      <c r="O25" s="11">
        <v>12</v>
      </c>
      <c r="P25" s="10">
        <f>R25/O25</f>
        <v>53.081666666666671</v>
      </c>
      <c r="Q25" s="9" t="s">
        <v>0</v>
      </c>
      <c r="R25" s="21">
        <v>636.98</v>
      </c>
      <c r="S25" s="11">
        <v>12</v>
      </c>
    </row>
    <row r="26" spans="1:19" s="37" customFormat="1" ht="26.4">
      <c r="A26" s="11" t="s">
        <v>8</v>
      </c>
      <c r="B26" s="29" t="s">
        <v>7</v>
      </c>
      <c r="C26" s="29" t="s">
        <v>7</v>
      </c>
      <c r="D26" s="15">
        <v>1</v>
      </c>
      <c r="E26" s="15" t="s">
        <v>60</v>
      </c>
      <c r="F26" s="15">
        <v>44</v>
      </c>
      <c r="G26" s="15" t="s">
        <v>25</v>
      </c>
      <c r="H26" s="15">
        <v>21101</v>
      </c>
      <c r="I26" s="14" t="s">
        <v>115</v>
      </c>
      <c r="J26" s="24" t="s">
        <v>132</v>
      </c>
      <c r="K26" s="23" t="s">
        <v>131</v>
      </c>
      <c r="L26" s="22"/>
      <c r="M26" s="31" t="s">
        <v>47</v>
      </c>
      <c r="N26" s="31" t="s">
        <v>46</v>
      </c>
      <c r="O26" s="11">
        <v>12</v>
      </c>
      <c r="P26" s="10">
        <f>R26/O26</f>
        <v>13.85</v>
      </c>
      <c r="Q26" s="9" t="s">
        <v>0</v>
      </c>
      <c r="R26" s="21">
        <v>166.2</v>
      </c>
      <c r="S26" s="11">
        <v>12</v>
      </c>
    </row>
    <row r="27" spans="1:19" s="37" customFormat="1">
      <c r="A27" s="11" t="s">
        <v>8</v>
      </c>
      <c r="B27" s="29" t="s">
        <v>7</v>
      </c>
      <c r="C27" s="29" t="s">
        <v>7</v>
      </c>
      <c r="D27" s="15">
        <v>1</v>
      </c>
      <c r="E27" s="15" t="s">
        <v>60</v>
      </c>
      <c r="F27" s="15">
        <v>44</v>
      </c>
      <c r="G27" s="15" t="s">
        <v>25</v>
      </c>
      <c r="H27" s="15">
        <v>21101</v>
      </c>
      <c r="I27" s="14" t="s">
        <v>115</v>
      </c>
      <c r="J27" s="24" t="s">
        <v>130</v>
      </c>
      <c r="K27" s="23" t="s">
        <v>129</v>
      </c>
      <c r="L27" s="22"/>
      <c r="M27" s="31" t="s">
        <v>47</v>
      </c>
      <c r="N27" s="31" t="s">
        <v>46</v>
      </c>
      <c r="O27" s="11">
        <v>12</v>
      </c>
      <c r="P27" s="10">
        <f>R27/O27</f>
        <v>13.85</v>
      </c>
      <c r="Q27" s="9" t="s">
        <v>0</v>
      </c>
      <c r="R27" s="21">
        <v>166.2</v>
      </c>
      <c r="S27" s="11">
        <v>12</v>
      </c>
    </row>
    <row r="28" spans="1:19" s="37" customFormat="1" ht="26.4">
      <c r="A28" s="11" t="s">
        <v>8</v>
      </c>
      <c r="B28" s="29" t="s">
        <v>7</v>
      </c>
      <c r="C28" s="29" t="s">
        <v>7</v>
      </c>
      <c r="D28" s="15">
        <v>1</v>
      </c>
      <c r="E28" s="15" t="s">
        <v>60</v>
      </c>
      <c r="F28" s="15">
        <v>44</v>
      </c>
      <c r="G28" s="15" t="s">
        <v>25</v>
      </c>
      <c r="H28" s="15">
        <v>21101</v>
      </c>
      <c r="I28" s="14" t="s">
        <v>115</v>
      </c>
      <c r="J28" s="24" t="s">
        <v>128</v>
      </c>
      <c r="K28" s="23" t="s">
        <v>127</v>
      </c>
      <c r="L28" s="22"/>
      <c r="M28" s="31" t="s">
        <v>47</v>
      </c>
      <c r="N28" s="31" t="s">
        <v>126</v>
      </c>
      <c r="O28" s="27">
        <v>3</v>
      </c>
      <c r="P28" s="10">
        <f>R28/O28</f>
        <v>23.363333333333333</v>
      </c>
      <c r="Q28" s="9" t="s">
        <v>0</v>
      </c>
      <c r="R28" s="21">
        <v>70.09</v>
      </c>
      <c r="S28" s="27">
        <v>3</v>
      </c>
    </row>
    <row r="29" spans="1:19" s="37" customFormat="1" ht="26.4">
      <c r="A29" s="11" t="s">
        <v>8</v>
      </c>
      <c r="B29" s="29" t="s">
        <v>7</v>
      </c>
      <c r="C29" s="29" t="s">
        <v>7</v>
      </c>
      <c r="D29" s="15">
        <v>1</v>
      </c>
      <c r="E29" s="15" t="s">
        <v>60</v>
      </c>
      <c r="F29" s="15">
        <v>44</v>
      </c>
      <c r="G29" s="15" t="s">
        <v>25</v>
      </c>
      <c r="H29" s="15">
        <v>21101</v>
      </c>
      <c r="I29" s="14" t="s">
        <v>115</v>
      </c>
      <c r="J29" s="24" t="s">
        <v>125</v>
      </c>
      <c r="K29" s="23" t="s">
        <v>124</v>
      </c>
      <c r="L29" s="22"/>
      <c r="M29" s="31" t="s">
        <v>47</v>
      </c>
      <c r="N29" s="31" t="s">
        <v>46</v>
      </c>
      <c r="O29" s="27">
        <v>1</v>
      </c>
      <c r="P29" s="10">
        <f>R29/O29</f>
        <v>191.4</v>
      </c>
      <c r="Q29" s="9" t="s">
        <v>0</v>
      </c>
      <c r="R29" s="21">
        <v>191.4</v>
      </c>
      <c r="S29" s="27">
        <v>1</v>
      </c>
    </row>
    <row r="30" spans="1:19" s="37" customFormat="1">
      <c r="A30" s="11" t="s">
        <v>8</v>
      </c>
      <c r="B30" s="25" t="s">
        <v>7</v>
      </c>
      <c r="C30" s="25" t="s">
        <v>7</v>
      </c>
      <c r="D30" s="15">
        <v>1</v>
      </c>
      <c r="E30" s="15" t="s">
        <v>60</v>
      </c>
      <c r="F30" s="15">
        <v>44</v>
      </c>
      <c r="G30" s="15" t="s">
        <v>25</v>
      </c>
      <c r="H30" s="15">
        <v>21101</v>
      </c>
      <c r="I30" s="14" t="s">
        <v>115</v>
      </c>
      <c r="J30" s="24" t="s">
        <v>123</v>
      </c>
      <c r="K30" s="23" t="s">
        <v>122</v>
      </c>
      <c r="L30" s="22"/>
      <c r="M30" s="31" t="s">
        <v>47</v>
      </c>
      <c r="N30" s="31" t="s">
        <v>100</v>
      </c>
      <c r="O30" s="27">
        <v>2</v>
      </c>
      <c r="P30" s="10">
        <f>R30/O30</f>
        <v>346.26</v>
      </c>
      <c r="Q30" s="9" t="s">
        <v>0</v>
      </c>
      <c r="R30" s="21">
        <v>692.52</v>
      </c>
      <c r="S30" s="27">
        <v>2</v>
      </c>
    </row>
    <row r="31" spans="1:19" s="37" customFormat="1">
      <c r="A31" s="11" t="s">
        <v>8</v>
      </c>
      <c r="B31" s="25" t="s">
        <v>7</v>
      </c>
      <c r="C31" s="25" t="s">
        <v>7</v>
      </c>
      <c r="D31" s="15">
        <v>1</v>
      </c>
      <c r="E31" s="15" t="s">
        <v>60</v>
      </c>
      <c r="F31" s="15">
        <v>44</v>
      </c>
      <c r="G31" s="15" t="s">
        <v>25</v>
      </c>
      <c r="H31" s="15">
        <v>21101</v>
      </c>
      <c r="I31" s="14" t="s">
        <v>115</v>
      </c>
      <c r="J31" s="24" t="s">
        <v>121</v>
      </c>
      <c r="K31" s="34" t="s">
        <v>120</v>
      </c>
      <c r="L31" s="31"/>
      <c r="M31" s="31" t="s">
        <v>47</v>
      </c>
      <c r="N31" s="31" t="s">
        <v>46</v>
      </c>
      <c r="O31" s="27">
        <v>5</v>
      </c>
      <c r="P31" s="10">
        <f>R31/O31</f>
        <v>61.33</v>
      </c>
      <c r="Q31" s="9" t="s">
        <v>0</v>
      </c>
      <c r="R31" s="21">
        <v>306.64999999999998</v>
      </c>
      <c r="S31" s="27">
        <v>5</v>
      </c>
    </row>
    <row r="32" spans="1:19" s="37" customFormat="1">
      <c r="A32" s="11" t="s">
        <v>8</v>
      </c>
      <c r="B32" s="25" t="s">
        <v>7</v>
      </c>
      <c r="C32" s="25" t="s">
        <v>7</v>
      </c>
      <c r="D32" s="15">
        <v>1</v>
      </c>
      <c r="E32" s="15" t="s">
        <v>60</v>
      </c>
      <c r="F32" s="15">
        <v>44</v>
      </c>
      <c r="G32" s="15" t="s">
        <v>25</v>
      </c>
      <c r="H32" s="15">
        <v>21101</v>
      </c>
      <c r="I32" s="14" t="s">
        <v>115</v>
      </c>
      <c r="J32" s="24" t="s">
        <v>119</v>
      </c>
      <c r="K32" s="23" t="s">
        <v>118</v>
      </c>
      <c r="L32" s="22"/>
      <c r="M32" s="31" t="s">
        <v>47</v>
      </c>
      <c r="N32" s="31" t="s">
        <v>100</v>
      </c>
      <c r="O32" s="27">
        <v>1</v>
      </c>
      <c r="P32" s="10">
        <f>R32/O32</f>
        <v>211.99</v>
      </c>
      <c r="Q32" s="9" t="s">
        <v>0</v>
      </c>
      <c r="R32" s="21">
        <v>211.99</v>
      </c>
      <c r="S32" s="27">
        <v>1</v>
      </c>
    </row>
    <row r="33" spans="1:19" s="37" customFormat="1">
      <c r="A33" s="11" t="s">
        <v>8</v>
      </c>
      <c r="B33" s="25" t="s">
        <v>7</v>
      </c>
      <c r="C33" s="25" t="s">
        <v>7</v>
      </c>
      <c r="D33" s="15">
        <v>1</v>
      </c>
      <c r="E33" s="15" t="s">
        <v>60</v>
      </c>
      <c r="F33" s="15">
        <v>44</v>
      </c>
      <c r="G33" s="15" t="s">
        <v>25</v>
      </c>
      <c r="H33" s="15">
        <v>21101</v>
      </c>
      <c r="I33" s="14" t="s">
        <v>115</v>
      </c>
      <c r="J33" s="24" t="s">
        <v>117</v>
      </c>
      <c r="K33" s="23" t="s">
        <v>116</v>
      </c>
      <c r="L33" s="22"/>
      <c r="M33" s="31" t="s">
        <v>47</v>
      </c>
      <c r="N33" s="31" t="s">
        <v>100</v>
      </c>
      <c r="O33" s="27">
        <v>2</v>
      </c>
      <c r="P33" s="10">
        <f>R33/O33</f>
        <v>112.17</v>
      </c>
      <c r="Q33" s="9" t="s">
        <v>0</v>
      </c>
      <c r="R33" s="21">
        <v>224.34</v>
      </c>
      <c r="S33" s="27">
        <v>2</v>
      </c>
    </row>
    <row r="34" spans="1:19" s="37" customFormat="1">
      <c r="A34" s="11" t="s">
        <v>8</v>
      </c>
      <c r="B34" s="29" t="s">
        <v>7</v>
      </c>
      <c r="C34" s="29" t="s">
        <v>7</v>
      </c>
      <c r="D34" s="15">
        <v>1</v>
      </c>
      <c r="E34" s="15" t="s">
        <v>12</v>
      </c>
      <c r="F34" s="15">
        <v>43</v>
      </c>
      <c r="G34" s="15" t="s">
        <v>25</v>
      </c>
      <c r="H34" s="15">
        <v>21101</v>
      </c>
      <c r="I34" s="14" t="s">
        <v>115</v>
      </c>
      <c r="J34" s="24" t="s">
        <v>114</v>
      </c>
      <c r="K34" s="23" t="s">
        <v>113</v>
      </c>
      <c r="L34" s="22"/>
      <c r="M34" s="31" t="s">
        <v>47</v>
      </c>
      <c r="N34" s="28" t="s">
        <v>63</v>
      </c>
      <c r="O34" s="27">
        <v>7</v>
      </c>
      <c r="P34" s="10">
        <f>R34/O34</f>
        <v>1194.22</v>
      </c>
      <c r="Q34" s="9" t="s">
        <v>0</v>
      </c>
      <c r="R34" s="21">
        <v>8359.5400000000009</v>
      </c>
      <c r="S34" s="27">
        <v>7</v>
      </c>
    </row>
    <row r="35" spans="1:19" s="37" customFormat="1" ht="14.4" customHeight="1">
      <c r="A35" s="11" t="s">
        <v>8</v>
      </c>
      <c r="B35" s="16" t="s">
        <v>7</v>
      </c>
      <c r="C35" s="16" t="s">
        <v>7</v>
      </c>
      <c r="D35" s="15">
        <v>1</v>
      </c>
      <c r="E35" s="15" t="s">
        <v>16</v>
      </c>
      <c r="F35" s="15">
        <v>1</v>
      </c>
      <c r="G35" s="15" t="s">
        <v>25</v>
      </c>
      <c r="H35" s="15">
        <v>21501</v>
      </c>
      <c r="I35" s="19" t="s">
        <v>112</v>
      </c>
      <c r="J35" s="12" t="s">
        <v>111</v>
      </c>
      <c r="K35" s="13" t="s">
        <v>110</v>
      </c>
      <c r="L35" s="12"/>
      <c r="M35" s="31" t="s">
        <v>47</v>
      </c>
      <c r="N35" s="12" t="s">
        <v>46</v>
      </c>
      <c r="O35" s="7">
        <v>1</v>
      </c>
      <c r="P35" s="10">
        <f>R35/O35</f>
        <v>2556</v>
      </c>
      <c r="Q35" s="9" t="s">
        <v>0</v>
      </c>
      <c r="R35" s="38">
        <v>2556</v>
      </c>
      <c r="S35" s="7">
        <v>1</v>
      </c>
    </row>
    <row r="36" spans="1:19" s="37" customFormat="1" ht="26.4">
      <c r="A36" s="11" t="s">
        <v>8</v>
      </c>
      <c r="B36" s="16" t="s">
        <v>7</v>
      </c>
      <c r="C36" s="16" t="s">
        <v>7</v>
      </c>
      <c r="D36" s="15">
        <v>1</v>
      </c>
      <c r="E36" s="15" t="s">
        <v>16</v>
      </c>
      <c r="F36" s="15">
        <v>1</v>
      </c>
      <c r="G36" s="15" t="s">
        <v>25</v>
      </c>
      <c r="H36" s="15">
        <v>21501</v>
      </c>
      <c r="I36" s="19" t="s">
        <v>112</v>
      </c>
      <c r="J36" s="12" t="s">
        <v>111</v>
      </c>
      <c r="K36" s="13" t="s">
        <v>110</v>
      </c>
      <c r="L36" s="12"/>
      <c r="M36" s="31" t="s">
        <v>47</v>
      </c>
      <c r="N36" s="12" t="s">
        <v>46</v>
      </c>
      <c r="O36" s="7">
        <v>1</v>
      </c>
      <c r="P36" s="10">
        <f>R36/O36</f>
        <v>2000</v>
      </c>
      <c r="Q36" s="9" t="s">
        <v>0</v>
      </c>
      <c r="R36" s="8">
        <v>2000</v>
      </c>
      <c r="S36" s="7">
        <v>1</v>
      </c>
    </row>
    <row r="37" spans="1:19" s="37" customFormat="1" ht="40.200000000000003">
      <c r="A37" s="11" t="s">
        <v>8</v>
      </c>
      <c r="B37" s="16" t="s">
        <v>7</v>
      </c>
      <c r="C37" s="16" t="s">
        <v>7</v>
      </c>
      <c r="D37" s="15">
        <v>1</v>
      </c>
      <c r="E37" s="15" t="s">
        <v>6</v>
      </c>
      <c r="F37" s="15">
        <v>45</v>
      </c>
      <c r="G37" s="15" t="s">
        <v>25</v>
      </c>
      <c r="H37" s="15">
        <v>22104</v>
      </c>
      <c r="I37" s="14" t="s">
        <v>97</v>
      </c>
      <c r="J37" s="12" t="s">
        <v>96</v>
      </c>
      <c r="K37" s="13" t="s">
        <v>95</v>
      </c>
      <c r="L37" s="12"/>
      <c r="M37" s="31" t="s">
        <v>47</v>
      </c>
      <c r="N37" s="12" t="s">
        <v>46</v>
      </c>
      <c r="O37" s="7">
        <v>3</v>
      </c>
      <c r="P37" s="10">
        <f>R37/O37</f>
        <v>127.3</v>
      </c>
      <c r="Q37" s="9" t="s">
        <v>0</v>
      </c>
      <c r="R37" s="8">
        <v>381.9</v>
      </c>
      <c r="S37" s="7">
        <v>3</v>
      </c>
    </row>
    <row r="38" spans="1:19" s="37" customFormat="1" ht="40.200000000000003">
      <c r="A38" s="11" t="s">
        <v>8</v>
      </c>
      <c r="B38" s="16" t="s">
        <v>7</v>
      </c>
      <c r="C38" s="16" t="s">
        <v>7</v>
      </c>
      <c r="D38" s="15">
        <v>1</v>
      </c>
      <c r="E38" s="15" t="s">
        <v>6</v>
      </c>
      <c r="F38" s="15">
        <v>45</v>
      </c>
      <c r="G38" s="15" t="s">
        <v>25</v>
      </c>
      <c r="H38" s="15">
        <v>22104</v>
      </c>
      <c r="I38" s="14" t="s">
        <v>97</v>
      </c>
      <c r="J38" s="12" t="s">
        <v>105</v>
      </c>
      <c r="K38" s="13" t="s">
        <v>104</v>
      </c>
      <c r="L38" s="12"/>
      <c r="M38" s="31" t="s">
        <v>47</v>
      </c>
      <c r="N38" s="12" t="s">
        <v>103</v>
      </c>
      <c r="O38" s="7">
        <v>2</v>
      </c>
      <c r="P38" s="10">
        <f>R38/O38</f>
        <v>339.6</v>
      </c>
      <c r="Q38" s="9" t="s">
        <v>0</v>
      </c>
      <c r="R38" s="8">
        <v>679.2</v>
      </c>
      <c r="S38" s="7">
        <v>2</v>
      </c>
    </row>
    <row r="39" spans="1:19" s="37" customFormat="1" ht="40.200000000000003">
      <c r="A39" s="11" t="s">
        <v>8</v>
      </c>
      <c r="B39" s="16" t="s">
        <v>7</v>
      </c>
      <c r="C39" s="16" t="s">
        <v>7</v>
      </c>
      <c r="D39" s="15">
        <v>1</v>
      </c>
      <c r="E39" s="15" t="s">
        <v>6</v>
      </c>
      <c r="F39" s="15">
        <v>45</v>
      </c>
      <c r="G39" s="15" t="s">
        <v>25</v>
      </c>
      <c r="H39" s="15">
        <v>22104</v>
      </c>
      <c r="I39" s="14" t="s">
        <v>97</v>
      </c>
      <c r="J39" s="12" t="s">
        <v>109</v>
      </c>
      <c r="K39" s="13" t="s">
        <v>108</v>
      </c>
      <c r="L39" s="12"/>
      <c r="M39" s="31" t="s">
        <v>47</v>
      </c>
      <c r="N39" s="12" t="s">
        <v>107</v>
      </c>
      <c r="O39" s="7">
        <v>1</v>
      </c>
      <c r="P39" s="10">
        <f>R39/O39</f>
        <v>310.33</v>
      </c>
      <c r="Q39" s="9" t="s">
        <v>0</v>
      </c>
      <c r="R39" s="8">
        <v>310.33</v>
      </c>
      <c r="S39" s="7">
        <v>1</v>
      </c>
    </row>
    <row r="40" spans="1:19" s="37" customFormat="1" ht="48.6" customHeight="1">
      <c r="A40" s="11" t="s">
        <v>8</v>
      </c>
      <c r="B40" s="16" t="s">
        <v>7</v>
      </c>
      <c r="C40" s="16" t="s">
        <v>7</v>
      </c>
      <c r="D40" s="15">
        <v>1</v>
      </c>
      <c r="E40" s="15" t="s">
        <v>106</v>
      </c>
      <c r="F40" s="15">
        <v>1</v>
      </c>
      <c r="G40" s="15" t="s">
        <v>25</v>
      </c>
      <c r="H40" s="15">
        <v>22104</v>
      </c>
      <c r="I40" s="14" t="s">
        <v>97</v>
      </c>
      <c r="J40" s="12" t="s">
        <v>96</v>
      </c>
      <c r="K40" s="13" t="s">
        <v>95</v>
      </c>
      <c r="L40" s="12"/>
      <c r="M40" s="31" t="s">
        <v>47</v>
      </c>
      <c r="N40" s="12" t="s">
        <v>46</v>
      </c>
      <c r="O40" s="7">
        <v>2</v>
      </c>
      <c r="P40" s="10">
        <f>R40/O40</f>
        <v>190.02</v>
      </c>
      <c r="Q40" s="9" t="s">
        <v>0</v>
      </c>
      <c r="R40" s="8">
        <v>380.04</v>
      </c>
      <c r="S40" s="7">
        <v>2</v>
      </c>
    </row>
    <row r="41" spans="1:19" s="37" customFormat="1" ht="40.200000000000003">
      <c r="A41" s="11" t="s">
        <v>8</v>
      </c>
      <c r="B41" s="16" t="s">
        <v>7</v>
      </c>
      <c r="C41" s="16" t="s">
        <v>7</v>
      </c>
      <c r="D41" s="15">
        <v>1</v>
      </c>
      <c r="E41" s="15" t="s">
        <v>106</v>
      </c>
      <c r="F41" s="15">
        <v>1</v>
      </c>
      <c r="G41" s="15" t="s">
        <v>25</v>
      </c>
      <c r="H41" s="15">
        <v>22104</v>
      </c>
      <c r="I41" s="14" t="s">
        <v>97</v>
      </c>
      <c r="J41" s="12" t="s">
        <v>102</v>
      </c>
      <c r="K41" s="13" t="s">
        <v>101</v>
      </c>
      <c r="L41" s="12"/>
      <c r="M41" s="31" t="s">
        <v>47</v>
      </c>
      <c r="N41" s="12" t="s">
        <v>100</v>
      </c>
      <c r="O41" s="7">
        <v>1</v>
      </c>
      <c r="P41" s="10">
        <f>R41/O41</f>
        <v>321.89999999999998</v>
      </c>
      <c r="Q41" s="9" t="s">
        <v>0</v>
      </c>
      <c r="R41" s="8">
        <v>321.89999999999998</v>
      </c>
      <c r="S41" s="7">
        <v>1</v>
      </c>
    </row>
    <row r="42" spans="1:19" s="37" customFormat="1" ht="40.200000000000003">
      <c r="A42" s="11" t="s">
        <v>8</v>
      </c>
      <c r="B42" s="16" t="s">
        <v>7</v>
      </c>
      <c r="C42" s="16" t="s">
        <v>7</v>
      </c>
      <c r="D42" s="15">
        <v>1</v>
      </c>
      <c r="E42" s="15" t="s">
        <v>106</v>
      </c>
      <c r="F42" s="15">
        <v>1</v>
      </c>
      <c r="G42" s="15" t="s">
        <v>25</v>
      </c>
      <c r="H42" s="15">
        <v>22104</v>
      </c>
      <c r="I42" s="14" t="s">
        <v>97</v>
      </c>
      <c r="J42" s="12" t="s">
        <v>105</v>
      </c>
      <c r="K42" s="13" t="s">
        <v>104</v>
      </c>
      <c r="L42" s="12"/>
      <c r="M42" s="31" t="s">
        <v>47</v>
      </c>
      <c r="N42" s="12" t="s">
        <v>103</v>
      </c>
      <c r="O42" s="7">
        <v>1</v>
      </c>
      <c r="P42" s="10">
        <f>R42/O42</f>
        <v>339.6</v>
      </c>
      <c r="Q42" s="9" t="s">
        <v>0</v>
      </c>
      <c r="R42" s="8">
        <v>339.6</v>
      </c>
      <c r="S42" s="7">
        <v>1</v>
      </c>
    </row>
    <row r="43" spans="1:19" s="37" customFormat="1" ht="40.200000000000003">
      <c r="A43" s="11" t="s">
        <v>8</v>
      </c>
      <c r="B43" s="25" t="s">
        <v>7</v>
      </c>
      <c r="C43" s="25" t="s">
        <v>7</v>
      </c>
      <c r="D43" s="15">
        <v>1</v>
      </c>
      <c r="E43" s="15" t="s">
        <v>60</v>
      </c>
      <c r="F43" s="15">
        <v>44</v>
      </c>
      <c r="G43" s="15" t="s">
        <v>25</v>
      </c>
      <c r="H43" s="15">
        <v>22104</v>
      </c>
      <c r="I43" s="14" t="s">
        <v>97</v>
      </c>
      <c r="J43" s="24" t="s">
        <v>102</v>
      </c>
      <c r="K43" s="23" t="s">
        <v>101</v>
      </c>
      <c r="L43" s="22"/>
      <c r="M43" s="31" t="s">
        <v>47</v>
      </c>
      <c r="N43" s="31" t="s">
        <v>100</v>
      </c>
      <c r="O43" s="27">
        <v>1</v>
      </c>
      <c r="P43" s="10">
        <f>R43/O43</f>
        <v>323.95999999999998</v>
      </c>
      <c r="Q43" s="9" t="s">
        <v>0</v>
      </c>
      <c r="R43" s="21">
        <v>323.95999999999998</v>
      </c>
      <c r="S43" s="27">
        <v>1</v>
      </c>
    </row>
    <row r="44" spans="1:19" s="37" customFormat="1" ht="40.200000000000003">
      <c r="A44" s="11" t="s">
        <v>8</v>
      </c>
      <c r="B44" s="25" t="s">
        <v>7</v>
      </c>
      <c r="C44" s="25" t="s">
        <v>7</v>
      </c>
      <c r="D44" s="15">
        <v>1</v>
      </c>
      <c r="E44" s="15" t="s">
        <v>60</v>
      </c>
      <c r="F44" s="15">
        <v>44</v>
      </c>
      <c r="G44" s="15" t="s">
        <v>25</v>
      </c>
      <c r="H44" s="15">
        <v>22104</v>
      </c>
      <c r="I44" s="14" t="s">
        <v>97</v>
      </c>
      <c r="J44" s="24" t="s">
        <v>99</v>
      </c>
      <c r="K44" s="23" t="s">
        <v>98</v>
      </c>
      <c r="L44" s="22"/>
      <c r="M44" s="31" t="s">
        <v>47</v>
      </c>
      <c r="N44" s="31" t="s">
        <v>46</v>
      </c>
      <c r="O44" s="27">
        <v>1</v>
      </c>
      <c r="P44" s="10">
        <f>R44/O44</f>
        <v>349.65</v>
      </c>
      <c r="Q44" s="9" t="s">
        <v>0</v>
      </c>
      <c r="R44" s="21">
        <v>349.65</v>
      </c>
      <c r="S44" s="27">
        <v>1</v>
      </c>
    </row>
    <row r="45" spans="1:19" s="37" customFormat="1" ht="40.200000000000003">
      <c r="A45" s="11" t="s">
        <v>8</v>
      </c>
      <c r="B45" s="29" t="s">
        <v>7</v>
      </c>
      <c r="C45" s="29" t="s">
        <v>7</v>
      </c>
      <c r="D45" s="15">
        <v>1</v>
      </c>
      <c r="E45" s="15" t="s">
        <v>16</v>
      </c>
      <c r="F45" s="15">
        <v>1</v>
      </c>
      <c r="G45" s="15" t="s">
        <v>25</v>
      </c>
      <c r="H45" s="15">
        <v>22104</v>
      </c>
      <c r="I45" s="14" t="s">
        <v>97</v>
      </c>
      <c r="J45" s="24" t="s">
        <v>96</v>
      </c>
      <c r="K45" s="23" t="s">
        <v>95</v>
      </c>
      <c r="L45" s="22"/>
      <c r="M45" s="31" t="s">
        <v>47</v>
      </c>
      <c r="N45" s="28" t="s">
        <v>46</v>
      </c>
      <c r="O45" s="27">
        <v>90</v>
      </c>
      <c r="P45" s="10">
        <f>R45/O45</f>
        <v>2.62</v>
      </c>
      <c r="Q45" s="9" t="s">
        <v>0</v>
      </c>
      <c r="R45" s="21">
        <v>235.8</v>
      </c>
      <c r="S45" s="27">
        <v>90</v>
      </c>
    </row>
    <row r="46" spans="1:19" s="37" customFormat="1" ht="28.8">
      <c r="A46" s="11" t="s">
        <v>8</v>
      </c>
      <c r="B46" s="16" t="s">
        <v>7</v>
      </c>
      <c r="C46" s="16" t="s">
        <v>7</v>
      </c>
      <c r="D46" s="15">
        <v>1</v>
      </c>
      <c r="E46" s="15" t="s">
        <v>16</v>
      </c>
      <c r="F46" s="15">
        <v>119</v>
      </c>
      <c r="G46" s="15" t="s">
        <v>92</v>
      </c>
      <c r="H46" s="15">
        <v>25301</v>
      </c>
      <c r="I46" s="30" t="s">
        <v>79</v>
      </c>
      <c r="J46" s="12" t="s">
        <v>94</v>
      </c>
      <c r="K46" s="13" t="s">
        <v>93</v>
      </c>
      <c r="L46" s="12"/>
      <c r="M46" s="31" t="s">
        <v>47</v>
      </c>
      <c r="N46" s="12" t="s">
        <v>46</v>
      </c>
      <c r="O46" s="7">
        <v>1</v>
      </c>
      <c r="P46" s="10">
        <f>R46/O46</f>
        <v>500</v>
      </c>
      <c r="Q46" s="9" t="s">
        <v>0</v>
      </c>
      <c r="R46" s="8">
        <v>500</v>
      </c>
      <c r="S46" s="7">
        <v>1</v>
      </c>
    </row>
    <row r="47" spans="1:19" s="37" customFormat="1" ht="25.8" customHeight="1">
      <c r="A47" s="11" t="s">
        <v>8</v>
      </c>
      <c r="B47" s="16" t="s">
        <v>7</v>
      </c>
      <c r="C47" s="16" t="s">
        <v>7</v>
      </c>
      <c r="D47" s="15">
        <v>1</v>
      </c>
      <c r="E47" s="15" t="s">
        <v>16</v>
      </c>
      <c r="F47" s="15">
        <v>119</v>
      </c>
      <c r="G47" s="15" t="s">
        <v>92</v>
      </c>
      <c r="H47" s="15">
        <v>25301</v>
      </c>
      <c r="I47" s="30" t="s">
        <v>79</v>
      </c>
      <c r="J47" s="12" t="s">
        <v>91</v>
      </c>
      <c r="K47" s="13" t="s">
        <v>90</v>
      </c>
      <c r="L47" s="12"/>
      <c r="M47" s="31" t="s">
        <v>47</v>
      </c>
      <c r="N47" s="12" t="s">
        <v>46</v>
      </c>
      <c r="O47" s="7">
        <v>17</v>
      </c>
      <c r="P47" s="10">
        <f>R47/O47</f>
        <v>1500</v>
      </c>
      <c r="Q47" s="9" t="s">
        <v>0</v>
      </c>
      <c r="R47" s="8">
        <v>25500</v>
      </c>
      <c r="S47" s="7">
        <v>17</v>
      </c>
    </row>
    <row r="48" spans="1:19" s="37" customFormat="1" ht="28.8">
      <c r="A48" s="11" t="s">
        <v>8</v>
      </c>
      <c r="B48" s="16" t="s">
        <v>7</v>
      </c>
      <c r="C48" s="16" t="s">
        <v>7</v>
      </c>
      <c r="D48" s="15">
        <v>1</v>
      </c>
      <c r="E48" s="15" t="s">
        <v>16</v>
      </c>
      <c r="F48" s="15">
        <v>119</v>
      </c>
      <c r="G48" s="15" t="s">
        <v>92</v>
      </c>
      <c r="H48" s="15">
        <v>25301</v>
      </c>
      <c r="I48" s="30" t="s">
        <v>79</v>
      </c>
      <c r="J48" s="12" t="s">
        <v>91</v>
      </c>
      <c r="K48" s="13" t="s">
        <v>90</v>
      </c>
      <c r="L48" s="12"/>
      <c r="M48" s="31" t="s">
        <v>47</v>
      </c>
      <c r="N48" s="12" t="s">
        <v>46</v>
      </c>
      <c r="O48" s="7">
        <v>1</v>
      </c>
      <c r="P48" s="10">
        <f>R48/O48</f>
        <v>1500.14</v>
      </c>
      <c r="Q48" s="9" t="s">
        <v>0</v>
      </c>
      <c r="R48" s="8">
        <v>1500.14</v>
      </c>
      <c r="S48" s="7">
        <v>1</v>
      </c>
    </row>
    <row r="49" spans="1:19" s="6" customFormat="1" ht="28.8">
      <c r="A49" s="11" t="s">
        <v>8</v>
      </c>
      <c r="B49" s="33" t="s">
        <v>7</v>
      </c>
      <c r="C49" s="33" t="s">
        <v>7</v>
      </c>
      <c r="D49" s="15">
        <v>1</v>
      </c>
      <c r="E49" s="15" t="s">
        <v>16</v>
      </c>
      <c r="F49" s="15">
        <v>1</v>
      </c>
      <c r="G49" s="15" t="s">
        <v>25</v>
      </c>
      <c r="H49" s="15">
        <v>25301</v>
      </c>
      <c r="I49" s="30" t="s">
        <v>79</v>
      </c>
      <c r="J49" s="31" t="s">
        <v>89</v>
      </c>
      <c r="K49" s="23" t="s">
        <v>88</v>
      </c>
      <c r="L49" s="22"/>
      <c r="M49" s="31" t="s">
        <v>47</v>
      </c>
      <c r="N49" s="12" t="s">
        <v>46</v>
      </c>
      <c r="O49" s="20">
        <v>1</v>
      </c>
      <c r="P49" s="10">
        <f>R49/O49</f>
        <v>63.8</v>
      </c>
      <c r="Q49" s="9" t="s">
        <v>0</v>
      </c>
      <c r="R49" s="21">
        <v>63.8</v>
      </c>
      <c r="S49" s="20">
        <v>1</v>
      </c>
    </row>
    <row r="50" spans="1:19" s="6" customFormat="1" ht="28.8">
      <c r="A50" s="11" t="s">
        <v>8</v>
      </c>
      <c r="B50" s="29" t="s">
        <v>7</v>
      </c>
      <c r="C50" s="29" t="s">
        <v>7</v>
      </c>
      <c r="D50" s="15">
        <v>1</v>
      </c>
      <c r="E50" s="15" t="s">
        <v>16</v>
      </c>
      <c r="F50" s="15">
        <v>1</v>
      </c>
      <c r="G50" s="15" t="s">
        <v>25</v>
      </c>
      <c r="H50" s="15">
        <v>25301</v>
      </c>
      <c r="I50" s="30" t="s">
        <v>79</v>
      </c>
      <c r="J50" s="24" t="s">
        <v>87</v>
      </c>
      <c r="K50" s="23" t="s">
        <v>86</v>
      </c>
      <c r="L50" s="22"/>
      <c r="M50" s="31" t="s">
        <v>47</v>
      </c>
      <c r="N50" s="12" t="s">
        <v>46</v>
      </c>
      <c r="O50" s="20">
        <v>1</v>
      </c>
      <c r="P50" s="10">
        <f>R50/O50</f>
        <v>69.599999999999994</v>
      </c>
      <c r="Q50" s="9" t="s">
        <v>0</v>
      </c>
      <c r="R50" s="21">
        <v>69.599999999999994</v>
      </c>
      <c r="S50" s="20">
        <v>1</v>
      </c>
    </row>
    <row r="51" spans="1:19" s="6" customFormat="1" ht="28.8">
      <c r="A51" s="11" t="s">
        <v>8</v>
      </c>
      <c r="B51" s="26" t="s">
        <v>7</v>
      </c>
      <c r="C51" s="25" t="s">
        <v>7</v>
      </c>
      <c r="D51" s="15">
        <v>1</v>
      </c>
      <c r="E51" s="15" t="s">
        <v>16</v>
      </c>
      <c r="F51" s="15">
        <v>1</v>
      </c>
      <c r="G51" s="15" t="s">
        <v>25</v>
      </c>
      <c r="H51" s="15">
        <v>25301</v>
      </c>
      <c r="I51" s="30" t="s">
        <v>79</v>
      </c>
      <c r="J51" s="24" t="s">
        <v>85</v>
      </c>
      <c r="K51" s="23" t="s">
        <v>84</v>
      </c>
      <c r="L51" s="22"/>
      <c r="M51" s="31" t="s">
        <v>47</v>
      </c>
      <c r="N51" s="12" t="s">
        <v>63</v>
      </c>
      <c r="O51" s="20">
        <v>1</v>
      </c>
      <c r="P51" s="10">
        <f>R51/O51</f>
        <v>63.8</v>
      </c>
      <c r="Q51" s="9" t="s">
        <v>0</v>
      </c>
      <c r="R51" s="21">
        <v>63.8</v>
      </c>
      <c r="S51" s="20">
        <v>1</v>
      </c>
    </row>
    <row r="52" spans="1:19" s="6" customFormat="1" ht="28.8">
      <c r="A52" s="11" t="s">
        <v>8</v>
      </c>
      <c r="B52" s="26" t="s">
        <v>7</v>
      </c>
      <c r="C52" s="25" t="s">
        <v>7</v>
      </c>
      <c r="D52" s="15">
        <v>1</v>
      </c>
      <c r="E52" s="15" t="s">
        <v>16</v>
      </c>
      <c r="F52" s="15">
        <v>1</v>
      </c>
      <c r="G52" s="15" t="s">
        <v>25</v>
      </c>
      <c r="H52" s="15">
        <v>25301</v>
      </c>
      <c r="I52" s="30" t="s">
        <v>79</v>
      </c>
      <c r="J52" s="24" t="s">
        <v>83</v>
      </c>
      <c r="K52" s="23" t="s">
        <v>82</v>
      </c>
      <c r="L52" s="22"/>
      <c r="M52" s="31" t="s">
        <v>47</v>
      </c>
      <c r="N52" s="12" t="s">
        <v>63</v>
      </c>
      <c r="O52" s="20">
        <v>1</v>
      </c>
      <c r="P52" s="10">
        <f>R52/O52</f>
        <v>38.28</v>
      </c>
      <c r="Q52" s="9" t="s">
        <v>0</v>
      </c>
      <c r="R52" s="21">
        <v>38.28</v>
      </c>
      <c r="S52" s="20">
        <v>1</v>
      </c>
    </row>
    <row r="53" spans="1:19" s="6" customFormat="1" ht="28.8">
      <c r="A53" s="11" t="s">
        <v>8</v>
      </c>
      <c r="B53" s="26" t="s">
        <v>7</v>
      </c>
      <c r="C53" s="25" t="s">
        <v>7</v>
      </c>
      <c r="D53" s="15">
        <v>1</v>
      </c>
      <c r="E53" s="15" t="s">
        <v>16</v>
      </c>
      <c r="F53" s="15">
        <v>1</v>
      </c>
      <c r="G53" s="15" t="s">
        <v>25</v>
      </c>
      <c r="H53" s="15">
        <v>25301</v>
      </c>
      <c r="I53" s="30" t="s">
        <v>79</v>
      </c>
      <c r="J53" s="24" t="s">
        <v>81</v>
      </c>
      <c r="K53" s="36" t="s">
        <v>80</v>
      </c>
      <c r="L53" s="35"/>
      <c r="M53" s="31" t="s">
        <v>47</v>
      </c>
      <c r="N53" s="12" t="s">
        <v>46</v>
      </c>
      <c r="O53" s="20">
        <v>2</v>
      </c>
      <c r="P53" s="10">
        <f>R53/O53</f>
        <v>46.4</v>
      </c>
      <c r="Q53" s="9" t="s">
        <v>0</v>
      </c>
      <c r="R53" s="21">
        <v>92.8</v>
      </c>
      <c r="S53" s="20">
        <v>2</v>
      </c>
    </row>
    <row r="54" spans="1:19" s="6" customFormat="1" ht="28.8">
      <c r="A54" s="11" t="s">
        <v>8</v>
      </c>
      <c r="B54" s="26" t="s">
        <v>7</v>
      </c>
      <c r="C54" s="25" t="s">
        <v>7</v>
      </c>
      <c r="D54" s="15">
        <v>1</v>
      </c>
      <c r="E54" s="15" t="s">
        <v>16</v>
      </c>
      <c r="F54" s="15">
        <v>1</v>
      </c>
      <c r="G54" s="15" t="s">
        <v>25</v>
      </c>
      <c r="H54" s="15">
        <v>25301</v>
      </c>
      <c r="I54" s="30" t="s">
        <v>79</v>
      </c>
      <c r="J54" s="24" t="s">
        <v>78</v>
      </c>
      <c r="K54" s="23" t="s">
        <v>77</v>
      </c>
      <c r="L54" s="22"/>
      <c r="M54" s="31" t="s">
        <v>47</v>
      </c>
      <c r="N54" s="12" t="s">
        <v>63</v>
      </c>
      <c r="O54" s="20">
        <v>1</v>
      </c>
      <c r="P54" s="10">
        <f>R54/O54</f>
        <v>226.2</v>
      </c>
      <c r="Q54" s="9" t="s">
        <v>0</v>
      </c>
      <c r="R54" s="21">
        <v>226.2</v>
      </c>
      <c r="S54" s="20">
        <v>1</v>
      </c>
    </row>
    <row r="55" spans="1:19" s="6" customFormat="1" ht="27">
      <c r="A55" s="11" t="s">
        <v>8</v>
      </c>
      <c r="B55" s="29" t="s">
        <v>7</v>
      </c>
      <c r="C55" s="29" t="s">
        <v>7</v>
      </c>
      <c r="D55" s="15">
        <v>1</v>
      </c>
      <c r="E55" s="15" t="s">
        <v>6</v>
      </c>
      <c r="F55" s="15">
        <v>119</v>
      </c>
      <c r="G55" s="15" t="s">
        <v>74</v>
      </c>
      <c r="H55" s="15">
        <v>25401</v>
      </c>
      <c r="I55" s="14" t="s">
        <v>66</v>
      </c>
      <c r="J55" s="24" t="s">
        <v>76</v>
      </c>
      <c r="K55" s="23" t="s">
        <v>75</v>
      </c>
      <c r="L55" s="22"/>
      <c r="M55" s="31" t="s">
        <v>47</v>
      </c>
      <c r="N55" s="31" t="s">
        <v>46</v>
      </c>
      <c r="O55" s="27">
        <v>10</v>
      </c>
      <c r="P55" s="10">
        <f>R55/O55</f>
        <v>90.47999999999999</v>
      </c>
      <c r="Q55" s="9" t="s">
        <v>0</v>
      </c>
      <c r="R55" s="21">
        <v>904.8</v>
      </c>
      <c r="S55" s="27">
        <v>10</v>
      </c>
    </row>
    <row r="56" spans="1:19" s="6" customFormat="1" ht="27">
      <c r="A56" s="11" t="s">
        <v>8</v>
      </c>
      <c r="B56" s="29" t="s">
        <v>7</v>
      </c>
      <c r="C56" s="29" t="s">
        <v>7</v>
      </c>
      <c r="D56" s="15">
        <v>1</v>
      </c>
      <c r="E56" s="15" t="s">
        <v>6</v>
      </c>
      <c r="F56" s="15">
        <v>119</v>
      </c>
      <c r="G56" s="15" t="s">
        <v>74</v>
      </c>
      <c r="H56" s="15">
        <v>25401</v>
      </c>
      <c r="I56" s="14" t="s">
        <v>66</v>
      </c>
      <c r="J56" s="24" t="s">
        <v>73</v>
      </c>
      <c r="K56" s="23" t="s">
        <v>72</v>
      </c>
      <c r="L56" s="22"/>
      <c r="M56" s="31" t="s">
        <v>47</v>
      </c>
      <c r="N56" s="31" t="s">
        <v>63</v>
      </c>
      <c r="O56" s="11">
        <v>15</v>
      </c>
      <c r="P56" s="10">
        <f>R56/O56</f>
        <v>69.599999999999994</v>
      </c>
      <c r="Q56" s="9" t="s">
        <v>0</v>
      </c>
      <c r="R56" s="21">
        <v>1044</v>
      </c>
      <c r="S56" s="11">
        <v>15</v>
      </c>
    </row>
    <row r="57" spans="1:19" s="6" customFormat="1" ht="27">
      <c r="A57" s="11" t="s">
        <v>8</v>
      </c>
      <c r="B57" s="25" t="s">
        <v>7</v>
      </c>
      <c r="C57" s="25" t="s">
        <v>7</v>
      </c>
      <c r="D57" s="15">
        <v>1</v>
      </c>
      <c r="E57" s="15" t="s">
        <v>16</v>
      </c>
      <c r="F57" s="15">
        <v>1</v>
      </c>
      <c r="G57" s="15" t="s">
        <v>25</v>
      </c>
      <c r="H57" s="15">
        <v>25401</v>
      </c>
      <c r="I57" s="14" t="s">
        <v>66</v>
      </c>
      <c r="J57" s="24" t="s">
        <v>71</v>
      </c>
      <c r="K57" s="34" t="s">
        <v>70</v>
      </c>
      <c r="L57" s="31"/>
      <c r="M57" s="31" t="s">
        <v>47</v>
      </c>
      <c r="N57" s="12" t="s">
        <v>46</v>
      </c>
      <c r="O57" s="11">
        <v>2</v>
      </c>
      <c r="P57" s="10">
        <f>R57/O57</f>
        <v>34.799999999999997</v>
      </c>
      <c r="Q57" s="9" t="s">
        <v>0</v>
      </c>
      <c r="R57" s="21">
        <v>69.599999999999994</v>
      </c>
      <c r="S57" s="11">
        <v>2</v>
      </c>
    </row>
    <row r="58" spans="1:19" s="6" customFormat="1" ht="27">
      <c r="A58" s="11" t="s">
        <v>8</v>
      </c>
      <c r="B58" s="33" t="s">
        <v>7</v>
      </c>
      <c r="C58" s="33" t="s">
        <v>7</v>
      </c>
      <c r="D58" s="15">
        <v>1</v>
      </c>
      <c r="E58" s="15" t="s">
        <v>16</v>
      </c>
      <c r="F58" s="15">
        <v>1</v>
      </c>
      <c r="G58" s="15" t="s">
        <v>25</v>
      </c>
      <c r="H58" s="15">
        <v>25401</v>
      </c>
      <c r="I58" s="14" t="s">
        <v>66</v>
      </c>
      <c r="J58" s="31" t="s">
        <v>69</v>
      </c>
      <c r="K58" s="23" t="s">
        <v>68</v>
      </c>
      <c r="L58" s="22"/>
      <c r="M58" s="31" t="s">
        <v>47</v>
      </c>
      <c r="N58" s="28" t="s">
        <v>67</v>
      </c>
      <c r="O58" s="27">
        <v>1</v>
      </c>
      <c r="P58" s="10">
        <f>R58/O58</f>
        <v>75.400000000000006</v>
      </c>
      <c r="Q58" s="9" t="s">
        <v>0</v>
      </c>
      <c r="R58" s="21">
        <v>75.400000000000006</v>
      </c>
      <c r="S58" s="27">
        <v>1</v>
      </c>
    </row>
    <row r="59" spans="1:19" s="6" customFormat="1" ht="27">
      <c r="A59" s="11" t="s">
        <v>8</v>
      </c>
      <c r="B59" s="33" t="s">
        <v>7</v>
      </c>
      <c r="C59" s="33" t="s">
        <v>7</v>
      </c>
      <c r="D59" s="15">
        <v>1</v>
      </c>
      <c r="E59" s="15" t="s">
        <v>16</v>
      </c>
      <c r="F59" s="15">
        <v>1</v>
      </c>
      <c r="G59" s="15" t="s">
        <v>25</v>
      </c>
      <c r="H59" s="15">
        <v>25401</v>
      </c>
      <c r="I59" s="14" t="s">
        <v>66</v>
      </c>
      <c r="J59" s="31" t="s">
        <v>65</v>
      </c>
      <c r="K59" s="23" t="s">
        <v>64</v>
      </c>
      <c r="L59" s="22"/>
      <c r="M59" s="31" t="s">
        <v>47</v>
      </c>
      <c r="N59" s="12" t="s">
        <v>63</v>
      </c>
      <c r="O59" s="20">
        <v>1</v>
      </c>
      <c r="P59" s="10">
        <f>R59/O59</f>
        <v>111.36</v>
      </c>
      <c r="Q59" s="9" t="s">
        <v>0</v>
      </c>
      <c r="R59" s="21">
        <v>111.36</v>
      </c>
      <c r="S59" s="20">
        <v>1</v>
      </c>
    </row>
    <row r="60" spans="1:19" s="6" customFormat="1" ht="53.4">
      <c r="A60" s="11" t="s">
        <v>8</v>
      </c>
      <c r="B60" s="16" t="s">
        <v>7</v>
      </c>
      <c r="C60" s="16" t="s">
        <v>7</v>
      </c>
      <c r="D60" s="15">
        <v>1</v>
      </c>
      <c r="E60" s="15" t="s">
        <v>16</v>
      </c>
      <c r="F60" s="15">
        <v>1</v>
      </c>
      <c r="G60" s="15" t="s">
        <v>25</v>
      </c>
      <c r="H60" s="15">
        <v>29301</v>
      </c>
      <c r="I60" s="19" t="s">
        <v>53</v>
      </c>
      <c r="J60" s="12" t="s">
        <v>62</v>
      </c>
      <c r="K60" s="13" t="s">
        <v>61</v>
      </c>
      <c r="L60" s="12"/>
      <c r="M60" s="31" t="s">
        <v>47</v>
      </c>
      <c r="N60" s="12" t="s">
        <v>46</v>
      </c>
      <c r="O60" s="11">
        <v>4</v>
      </c>
      <c r="P60" s="10">
        <f>R60/O60</f>
        <v>5716.48</v>
      </c>
      <c r="Q60" s="9" t="s">
        <v>0</v>
      </c>
      <c r="R60" s="8">
        <v>22865.919999999998</v>
      </c>
      <c r="S60" s="11">
        <v>4</v>
      </c>
    </row>
    <row r="61" spans="1:19" s="6" customFormat="1" ht="53.4">
      <c r="A61" s="11" t="s">
        <v>8</v>
      </c>
      <c r="B61" s="16" t="s">
        <v>7</v>
      </c>
      <c r="C61" s="16" t="s">
        <v>7</v>
      </c>
      <c r="D61" s="15">
        <v>1</v>
      </c>
      <c r="E61" s="15" t="s">
        <v>60</v>
      </c>
      <c r="F61" s="15">
        <v>44</v>
      </c>
      <c r="G61" s="15" t="s">
        <v>25</v>
      </c>
      <c r="H61" s="15">
        <v>29301</v>
      </c>
      <c r="I61" s="19" t="s">
        <v>53</v>
      </c>
      <c r="J61" s="12" t="s">
        <v>59</v>
      </c>
      <c r="K61" s="13" t="s">
        <v>58</v>
      </c>
      <c r="L61" s="12"/>
      <c r="M61" s="31" t="s">
        <v>47</v>
      </c>
      <c r="N61" s="12" t="s">
        <v>46</v>
      </c>
      <c r="O61" s="7">
        <v>1</v>
      </c>
      <c r="P61" s="10">
        <f>R61/O61</f>
        <v>4500.8</v>
      </c>
      <c r="Q61" s="9" t="s">
        <v>0</v>
      </c>
      <c r="R61" s="8">
        <v>4500.8</v>
      </c>
      <c r="S61" s="7">
        <v>1</v>
      </c>
    </row>
    <row r="62" spans="1:19" s="6" customFormat="1" ht="53.4">
      <c r="A62" s="11" t="s">
        <v>8</v>
      </c>
      <c r="B62" s="16" t="s">
        <v>7</v>
      </c>
      <c r="C62" s="16" t="s">
        <v>7</v>
      </c>
      <c r="D62" s="15">
        <v>1</v>
      </c>
      <c r="E62" s="15" t="s">
        <v>6</v>
      </c>
      <c r="F62" s="15">
        <v>45</v>
      </c>
      <c r="G62" s="15" t="s">
        <v>25</v>
      </c>
      <c r="H62" s="15">
        <v>29301</v>
      </c>
      <c r="I62" s="19" t="s">
        <v>53</v>
      </c>
      <c r="J62" s="12" t="s">
        <v>57</v>
      </c>
      <c r="K62" s="13" t="s">
        <v>56</v>
      </c>
      <c r="L62" s="12"/>
      <c r="M62" s="31" t="s">
        <v>47</v>
      </c>
      <c r="N62" s="12" t="s">
        <v>46</v>
      </c>
      <c r="O62" s="11">
        <v>2</v>
      </c>
      <c r="P62" s="10">
        <f>R62/O62</f>
        <v>2666.84</v>
      </c>
      <c r="Q62" s="9" t="s">
        <v>0</v>
      </c>
      <c r="R62" s="8">
        <v>5333.68</v>
      </c>
      <c r="S62" s="11">
        <v>2</v>
      </c>
    </row>
    <row r="63" spans="1:19" s="6" customFormat="1" ht="53.4">
      <c r="A63" s="11" t="s">
        <v>8</v>
      </c>
      <c r="B63" s="16" t="s">
        <v>7</v>
      </c>
      <c r="C63" s="16" t="s">
        <v>7</v>
      </c>
      <c r="D63" s="15">
        <v>1</v>
      </c>
      <c r="E63" s="15" t="s">
        <v>6</v>
      </c>
      <c r="F63" s="15">
        <v>45</v>
      </c>
      <c r="G63" s="15" t="s">
        <v>25</v>
      </c>
      <c r="H63" s="15">
        <v>29301</v>
      </c>
      <c r="I63" s="19" t="s">
        <v>53</v>
      </c>
      <c r="J63" s="12" t="s">
        <v>55</v>
      </c>
      <c r="K63" s="13" t="s">
        <v>54</v>
      </c>
      <c r="L63" s="12"/>
      <c r="M63" s="31" t="s">
        <v>47</v>
      </c>
      <c r="N63" s="12" t="s">
        <v>46</v>
      </c>
      <c r="O63" s="11">
        <v>6</v>
      </c>
      <c r="P63" s="10">
        <f>R63/O63</f>
        <v>6612</v>
      </c>
      <c r="Q63" s="9" t="s">
        <v>0</v>
      </c>
      <c r="R63" s="8">
        <v>39672</v>
      </c>
      <c r="S63" s="11">
        <v>6</v>
      </c>
    </row>
    <row r="64" spans="1:19" s="6" customFormat="1" ht="53.4">
      <c r="A64" s="11" t="s">
        <v>8</v>
      </c>
      <c r="B64" s="25" t="s">
        <v>7</v>
      </c>
      <c r="C64" s="25" t="s">
        <v>7</v>
      </c>
      <c r="D64" s="15">
        <v>1</v>
      </c>
      <c r="E64" s="15" t="s">
        <v>16</v>
      </c>
      <c r="F64" s="15">
        <v>1</v>
      </c>
      <c r="G64" s="15" t="s">
        <v>25</v>
      </c>
      <c r="H64" s="15">
        <v>29301</v>
      </c>
      <c r="I64" s="19" t="s">
        <v>53</v>
      </c>
      <c r="J64" s="24" t="s">
        <v>52</v>
      </c>
      <c r="K64" s="23" t="s">
        <v>51</v>
      </c>
      <c r="L64" s="22"/>
      <c r="M64" s="31" t="s">
        <v>47</v>
      </c>
      <c r="N64" s="31" t="s">
        <v>46</v>
      </c>
      <c r="O64" s="27">
        <v>2</v>
      </c>
      <c r="P64" s="10">
        <f>R64/O64</f>
        <v>6519.2</v>
      </c>
      <c r="Q64" s="9" t="s">
        <v>0</v>
      </c>
      <c r="R64" s="21">
        <v>13038.4</v>
      </c>
      <c r="S64" s="27">
        <v>2</v>
      </c>
    </row>
    <row r="65" spans="1:19" s="6" customFormat="1" ht="40.200000000000003">
      <c r="A65" s="11" t="s">
        <v>8</v>
      </c>
      <c r="B65" s="29" t="s">
        <v>7</v>
      </c>
      <c r="C65" s="29" t="s">
        <v>7</v>
      </c>
      <c r="D65" s="15">
        <v>1</v>
      </c>
      <c r="E65" s="15" t="s">
        <v>16</v>
      </c>
      <c r="F65" s="15">
        <v>1</v>
      </c>
      <c r="G65" s="15" t="s">
        <v>25</v>
      </c>
      <c r="H65" s="15">
        <v>29401</v>
      </c>
      <c r="I65" s="14" t="s">
        <v>50</v>
      </c>
      <c r="J65" s="24" t="s">
        <v>49</v>
      </c>
      <c r="K65" s="23" t="s">
        <v>48</v>
      </c>
      <c r="L65" s="22"/>
      <c r="M65" s="31" t="s">
        <v>47</v>
      </c>
      <c r="N65" s="28" t="s">
        <v>46</v>
      </c>
      <c r="O65" s="27">
        <v>2</v>
      </c>
      <c r="P65" s="10">
        <f>R65/O65</f>
        <v>253.75</v>
      </c>
      <c r="Q65" s="9" t="s">
        <v>0</v>
      </c>
      <c r="R65" s="21">
        <v>507.5</v>
      </c>
      <c r="S65" s="27">
        <v>2</v>
      </c>
    </row>
    <row r="66" spans="1:19" s="6" customFormat="1" ht="92.4">
      <c r="A66" s="11" t="s">
        <v>8</v>
      </c>
      <c r="B66" s="29" t="s">
        <v>7</v>
      </c>
      <c r="C66" s="29" t="s">
        <v>7</v>
      </c>
      <c r="D66" s="15">
        <v>1</v>
      </c>
      <c r="E66" s="15" t="s">
        <v>6</v>
      </c>
      <c r="F66" s="15">
        <v>45</v>
      </c>
      <c r="G66" s="15" t="s">
        <v>25</v>
      </c>
      <c r="H66" s="15">
        <v>31801</v>
      </c>
      <c r="I66" s="14" t="s">
        <v>45</v>
      </c>
      <c r="J66" s="32"/>
      <c r="K66" s="23" t="s">
        <v>44</v>
      </c>
      <c r="L66" s="22"/>
      <c r="M66" s="31" t="s">
        <v>2</v>
      </c>
      <c r="N66" s="28" t="s">
        <v>1</v>
      </c>
      <c r="O66" s="20">
        <v>1</v>
      </c>
      <c r="P66" s="10">
        <f>R66/O66</f>
        <v>1140.3800000000001</v>
      </c>
      <c r="Q66" s="9" t="s">
        <v>0</v>
      </c>
      <c r="R66" s="21">
        <v>1140.3800000000001</v>
      </c>
      <c r="S66" s="27">
        <v>1</v>
      </c>
    </row>
    <row r="67" spans="1:19" s="6" customFormat="1" ht="52.8">
      <c r="A67" s="11" t="s">
        <v>8</v>
      </c>
      <c r="B67" s="16" t="s">
        <v>7</v>
      </c>
      <c r="C67" s="16" t="s">
        <v>7</v>
      </c>
      <c r="D67" s="15">
        <v>1</v>
      </c>
      <c r="E67" s="15" t="s">
        <v>16</v>
      </c>
      <c r="F67" s="15">
        <v>1</v>
      </c>
      <c r="G67" s="15" t="s">
        <v>25</v>
      </c>
      <c r="H67" s="15">
        <v>32601</v>
      </c>
      <c r="I67" s="14" t="s">
        <v>43</v>
      </c>
      <c r="J67" s="12"/>
      <c r="K67" s="13" t="s">
        <v>42</v>
      </c>
      <c r="L67" s="12"/>
      <c r="M67" s="12" t="s">
        <v>2</v>
      </c>
      <c r="N67" s="12" t="s">
        <v>1</v>
      </c>
      <c r="O67" s="11">
        <v>1</v>
      </c>
      <c r="P67" s="10">
        <f>R67/O67</f>
        <v>4185</v>
      </c>
      <c r="Q67" s="9" t="s">
        <v>19</v>
      </c>
      <c r="R67" s="8">
        <v>4185</v>
      </c>
      <c r="S67" s="7">
        <v>1</v>
      </c>
    </row>
    <row r="68" spans="1:19" s="6" customFormat="1" ht="79.2">
      <c r="A68" s="11" t="s">
        <v>8</v>
      </c>
      <c r="B68" s="16" t="s">
        <v>7</v>
      </c>
      <c r="C68" s="16" t="s">
        <v>7</v>
      </c>
      <c r="D68" s="15">
        <v>1</v>
      </c>
      <c r="E68" s="15" t="s">
        <v>16</v>
      </c>
      <c r="F68" s="15">
        <v>1</v>
      </c>
      <c r="G68" s="15" t="s">
        <v>25</v>
      </c>
      <c r="H68" s="15">
        <v>33602</v>
      </c>
      <c r="I68" s="19" t="s">
        <v>41</v>
      </c>
      <c r="J68" s="12"/>
      <c r="K68" s="13" t="s">
        <v>40</v>
      </c>
      <c r="L68" s="12"/>
      <c r="M68" s="12" t="s">
        <v>2</v>
      </c>
      <c r="N68" s="12" t="s">
        <v>1</v>
      </c>
      <c r="O68" s="11">
        <v>1</v>
      </c>
      <c r="P68" s="10">
        <f>R68/O68</f>
        <v>191.21</v>
      </c>
      <c r="Q68" s="9" t="s">
        <v>19</v>
      </c>
      <c r="R68" s="8">
        <v>191.21</v>
      </c>
      <c r="S68" s="11">
        <v>1</v>
      </c>
    </row>
    <row r="69" spans="1:19" s="6" customFormat="1" ht="92.4">
      <c r="A69" s="11" t="s">
        <v>8</v>
      </c>
      <c r="B69" s="16" t="s">
        <v>7</v>
      </c>
      <c r="C69" s="16" t="s">
        <v>7</v>
      </c>
      <c r="D69" s="15">
        <v>1</v>
      </c>
      <c r="E69" s="15" t="s">
        <v>16</v>
      </c>
      <c r="F69" s="15">
        <v>1</v>
      </c>
      <c r="G69" s="15" t="s">
        <v>15</v>
      </c>
      <c r="H69" s="15">
        <v>33801</v>
      </c>
      <c r="I69" s="30" t="s">
        <v>39</v>
      </c>
      <c r="J69" s="12"/>
      <c r="K69" s="13" t="s">
        <v>38</v>
      </c>
      <c r="L69" s="12"/>
      <c r="M69" s="12" t="s">
        <v>2</v>
      </c>
      <c r="N69" s="12" t="s">
        <v>1</v>
      </c>
      <c r="O69" s="11">
        <v>1</v>
      </c>
      <c r="P69" s="10">
        <f>R69/O69</f>
        <v>49460.6</v>
      </c>
      <c r="Q69" s="9" t="s">
        <v>19</v>
      </c>
      <c r="R69" s="8">
        <v>49460.6</v>
      </c>
      <c r="S69" s="11">
        <v>1</v>
      </c>
    </row>
    <row r="70" spans="1:19" s="6" customFormat="1" ht="39.6">
      <c r="A70" s="11" t="s">
        <v>8</v>
      </c>
      <c r="B70" s="29" t="s">
        <v>7</v>
      </c>
      <c r="C70" s="29" t="s">
        <v>7</v>
      </c>
      <c r="D70" s="15">
        <v>1</v>
      </c>
      <c r="E70" s="15" t="s">
        <v>16</v>
      </c>
      <c r="F70" s="15">
        <v>1</v>
      </c>
      <c r="G70" s="15" t="s">
        <v>25</v>
      </c>
      <c r="H70" s="15">
        <v>34101</v>
      </c>
      <c r="I70" s="14"/>
      <c r="J70" s="24"/>
      <c r="K70" s="23" t="s">
        <v>37</v>
      </c>
      <c r="L70" s="22"/>
      <c r="M70" s="12" t="s">
        <v>2</v>
      </c>
      <c r="N70" s="28" t="s">
        <v>1</v>
      </c>
      <c r="O70" s="20">
        <v>1</v>
      </c>
      <c r="P70" s="10">
        <f>R70/O70</f>
        <v>17241.38</v>
      </c>
      <c r="Q70" s="9" t="s">
        <v>0</v>
      </c>
      <c r="R70" s="21">
        <v>17241.38</v>
      </c>
      <c r="S70" s="27">
        <v>1</v>
      </c>
    </row>
    <row r="71" spans="1:19" s="6" customFormat="1" ht="82.8" customHeight="1">
      <c r="A71" s="11" t="s">
        <v>8</v>
      </c>
      <c r="B71" s="16" t="s">
        <v>7</v>
      </c>
      <c r="C71" s="16" t="s">
        <v>7</v>
      </c>
      <c r="D71" s="15">
        <v>1</v>
      </c>
      <c r="E71" s="15" t="s">
        <v>16</v>
      </c>
      <c r="F71" s="15">
        <v>1</v>
      </c>
      <c r="G71" s="15" t="s">
        <v>15</v>
      </c>
      <c r="H71" s="15">
        <v>35101</v>
      </c>
      <c r="I71" s="14" t="s">
        <v>33</v>
      </c>
      <c r="J71" s="12"/>
      <c r="K71" s="13" t="s">
        <v>36</v>
      </c>
      <c r="L71" s="12"/>
      <c r="M71" s="12" t="s">
        <v>2</v>
      </c>
      <c r="N71" s="12" t="s">
        <v>1</v>
      </c>
      <c r="O71" s="11">
        <v>1</v>
      </c>
      <c r="P71" s="10">
        <f>R71/O71</f>
        <v>1800</v>
      </c>
      <c r="Q71" s="9" t="s">
        <v>0</v>
      </c>
      <c r="R71" s="8">
        <v>1800</v>
      </c>
      <c r="S71" s="7">
        <v>1</v>
      </c>
    </row>
    <row r="72" spans="1:19" s="6" customFormat="1" ht="79.2">
      <c r="A72" s="11" t="s">
        <v>8</v>
      </c>
      <c r="B72" s="29" t="s">
        <v>7</v>
      </c>
      <c r="C72" s="29" t="s">
        <v>7</v>
      </c>
      <c r="D72" s="15">
        <v>1</v>
      </c>
      <c r="E72" s="15" t="s">
        <v>16</v>
      </c>
      <c r="F72" s="15">
        <v>1</v>
      </c>
      <c r="G72" s="15" t="s">
        <v>15</v>
      </c>
      <c r="H72" s="15">
        <v>35101</v>
      </c>
      <c r="I72" s="14" t="s">
        <v>33</v>
      </c>
      <c r="J72" s="24"/>
      <c r="K72" s="23" t="s">
        <v>35</v>
      </c>
      <c r="L72" s="22"/>
      <c r="M72" s="12" t="s">
        <v>2</v>
      </c>
      <c r="N72" s="28" t="s">
        <v>1</v>
      </c>
      <c r="O72" s="20">
        <v>1</v>
      </c>
      <c r="P72" s="10">
        <f>R72/O72</f>
        <v>19042.43</v>
      </c>
      <c r="Q72" s="9" t="s">
        <v>0</v>
      </c>
      <c r="R72" s="21">
        <v>19042.43</v>
      </c>
      <c r="S72" s="27">
        <v>1</v>
      </c>
    </row>
    <row r="73" spans="1:19" s="6" customFormat="1" ht="69" customHeight="1">
      <c r="A73" s="11" t="s">
        <v>8</v>
      </c>
      <c r="B73" s="29" t="s">
        <v>7</v>
      </c>
      <c r="C73" s="29" t="s">
        <v>7</v>
      </c>
      <c r="D73" s="15">
        <v>1</v>
      </c>
      <c r="E73" s="15" t="s">
        <v>16</v>
      </c>
      <c r="F73" s="15">
        <v>1</v>
      </c>
      <c r="G73" s="15" t="s">
        <v>15</v>
      </c>
      <c r="H73" s="15">
        <v>35101</v>
      </c>
      <c r="I73" s="14" t="s">
        <v>33</v>
      </c>
      <c r="J73" s="24"/>
      <c r="K73" s="23" t="s">
        <v>34</v>
      </c>
      <c r="L73" s="22"/>
      <c r="M73" s="12" t="s">
        <v>2</v>
      </c>
      <c r="N73" s="28" t="s">
        <v>1</v>
      </c>
      <c r="O73" s="20">
        <v>1</v>
      </c>
      <c r="P73" s="10">
        <f>R73/O73</f>
        <v>11105.88</v>
      </c>
      <c r="Q73" s="9" t="s">
        <v>0</v>
      </c>
      <c r="R73" s="21">
        <v>11105.88</v>
      </c>
      <c r="S73" s="27">
        <v>1</v>
      </c>
    </row>
    <row r="74" spans="1:19" s="6" customFormat="1" ht="92.4">
      <c r="A74" s="11" t="s">
        <v>8</v>
      </c>
      <c r="B74" s="29" t="s">
        <v>7</v>
      </c>
      <c r="C74" s="29" t="s">
        <v>7</v>
      </c>
      <c r="D74" s="15">
        <v>1</v>
      </c>
      <c r="E74" s="15" t="s">
        <v>16</v>
      </c>
      <c r="F74" s="15">
        <v>1</v>
      </c>
      <c r="G74" s="15" t="s">
        <v>15</v>
      </c>
      <c r="H74" s="15">
        <v>35101</v>
      </c>
      <c r="I74" s="14" t="s">
        <v>33</v>
      </c>
      <c r="J74" s="24"/>
      <c r="K74" s="23" t="s">
        <v>32</v>
      </c>
      <c r="L74" s="22"/>
      <c r="M74" s="12" t="s">
        <v>2</v>
      </c>
      <c r="N74" s="28" t="s">
        <v>1</v>
      </c>
      <c r="O74" s="20">
        <v>1</v>
      </c>
      <c r="P74" s="10">
        <f>R74/O74</f>
        <v>20000</v>
      </c>
      <c r="Q74" s="9" t="s">
        <v>0</v>
      </c>
      <c r="R74" s="21">
        <v>20000</v>
      </c>
      <c r="S74" s="27">
        <v>1</v>
      </c>
    </row>
    <row r="75" spans="1:19" s="6" customFormat="1" ht="79.2">
      <c r="A75" s="11" t="s">
        <v>8</v>
      </c>
      <c r="B75" s="16" t="s">
        <v>7</v>
      </c>
      <c r="C75" s="16" t="s">
        <v>7</v>
      </c>
      <c r="D75" s="15">
        <v>1</v>
      </c>
      <c r="E75" s="15" t="s">
        <v>16</v>
      </c>
      <c r="F75" s="15">
        <v>1</v>
      </c>
      <c r="G75" s="15" t="s">
        <v>25</v>
      </c>
      <c r="H75" s="15">
        <v>35501</v>
      </c>
      <c r="I75" s="14" t="s">
        <v>29</v>
      </c>
      <c r="J75" s="12"/>
      <c r="K75" s="13" t="s">
        <v>31</v>
      </c>
      <c r="L75" s="12"/>
      <c r="M75" s="12" t="s">
        <v>2</v>
      </c>
      <c r="N75" s="12" t="s">
        <v>1</v>
      </c>
      <c r="O75" s="11">
        <v>1</v>
      </c>
      <c r="P75" s="10">
        <f>R75/O75</f>
        <v>9500</v>
      </c>
      <c r="Q75" s="9" t="s">
        <v>0</v>
      </c>
      <c r="R75" s="8">
        <v>9500</v>
      </c>
      <c r="S75" s="11">
        <v>1</v>
      </c>
    </row>
    <row r="76" spans="1:19" s="6" customFormat="1" ht="66">
      <c r="A76" s="11" t="s">
        <v>8</v>
      </c>
      <c r="B76" s="16" t="s">
        <v>7</v>
      </c>
      <c r="C76" s="16" t="s">
        <v>7</v>
      </c>
      <c r="D76" s="15">
        <v>1</v>
      </c>
      <c r="E76" s="15" t="s">
        <v>16</v>
      </c>
      <c r="F76" s="15">
        <v>1</v>
      </c>
      <c r="G76" s="15" t="s">
        <v>25</v>
      </c>
      <c r="H76" s="15">
        <v>35501</v>
      </c>
      <c r="I76" s="14" t="s">
        <v>29</v>
      </c>
      <c r="J76" s="12"/>
      <c r="K76" s="13" t="s">
        <v>30</v>
      </c>
      <c r="L76" s="12"/>
      <c r="M76" s="12" t="s">
        <v>2</v>
      </c>
      <c r="N76" s="12" t="s">
        <v>1</v>
      </c>
      <c r="O76" s="11">
        <v>1</v>
      </c>
      <c r="P76" s="10">
        <f>R76/O76</f>
        <v>6223</v>
      </c>
      <c r="Q76" s="9" t="s">
        <v>0</v>
      </c>
      <c r="R76" s="8">
        <v>6223</v>
      </c>
      <c r="S76" s="7">
        <v>1</v>
      </c>
    </row>
    <row r="77" spans="1:19" s="6" customFormat="1" ht="52.8">
      <c r="A77" s="11" t="s">
        <v>8</v>
      </c>
      <c r="B77" s="26" t="s">
        <v>7</v>
      </c>
      <c r="C77" s="25" t="s">
        <v>7</v>
      </c>
      <c r="D77" s="15">
        <v>1</v>
      </c>
      <c r="E77" s="15" t="s">
        <v>16</v>
      </c>
      <c r="F77" s="15">
        <v>1</v>
      </c>
      <c r="G77" s="15" t="s">
        <v>25</v>
      </c>
      <c r="H77" s="15">
        <v>35501</v>
      </c>
      <c r="I77" s="14" t="s">
        <v>29</v>
      </c>
      <c r="J77" s="24"/>
      <c r="K77" s="23" t="s">
        <v>28</v>
      </c>
      <c r="L77" s="22"/>
      <c r="M77" s="12" t="s">
        <v>2</v>
      </c>
      <c r="N77" s="12" t="s">
        <v>1</v>
      </c>
      <c r="O77" s="11">
        <v>1</v>
      </c>
      <c r="P77" s="10">
        <f>R77/O77</f>
        <v>8960</v>
      </c>
      <c r="Q77" s="9" t="s">
        <v>0</v>
      </c>
      <c r="R77" s="21">
        <v>8960</v>
      </c>
      <c r="S77" s="20">
        <v>1</v>
      </c>
    </row>
    <row r="78" spans="1:19" s="6" customFormat="1" ht="66">
      <c r="A78" s="11" t="s">
        <v>8</v>
      </c>
      <c r="B78" s="16" t="s">
        <v>7</v>
      </c>
      <c r="C78" s="16" t="s">
        <v>7</v>
      </c>
      <c r="D78" s="15">
        <v>1</v>
      </c>
      <c r="E78" s="15" t="s">
        <v>16</v>
      </c>
      <c r="F78" s="15">
        <v>1</v>
      </c>
      <c r="G78" s="15" t="s">
        <v>25</v>
      </c>
      <c r="H78" s="15">
        <v>35701</v>
      </c>
      <c r="I78" s="19" t="s">
        <v>24</v>
      </c>
      <c r="J78" s="12"/>
      <c r="K78" s="13" t="s">
        <v>27</v>
      </c>
      <c r="L78" s="12"/>
      <c r="M78" s="12" t="s">
        <v>2</v>
      </c>
      <c r="N78" s="11" t="s">
        <v>1</v>
      </c>
      <c r="O78" s="11">
        <v>1</v>
      </c>
      <c r="P78" s="10">
        <f>R78/O78</f>
        <v>6203.44</v>
      </c>
      <c r="Q78" s="9" t="s">
        <v>19</v>
      </c>
      <c r="R78" s="8">
        <v>6203.44</v>
      </c>
      <c r="S78" s="11">
        <v>1</v>
      </c>
    </row>
    <row r="79" spans="1:19" s="6" customFormat="1" ht="79.2">
      <c r="A79" s="11" t="s">
        <v>8</v>
      </c>
      <c r="B79" s="16" t="s">
        <v>7</v>
      </c>
      <c r="C79" s="16" t="s">
        <v>7</v>
      </c>
      <c r="D79" s="15">
        <v>1</v>
      </c>
      <c r="E79" s="15" t="s">
        <v>16</v>
      </c>
      <c r="F79" s="15">
        <v>1</v>
      </c>
      <c r="G79" s="15" t="s">
        <v>25</v>
      </c>
      <c r="H79" s="15">
        <v>35701</v>
      </c>
      <c r="I79" s="19" t="s">
        <v>24</v>
      </c>
      <c r="J79" s="12"/>
      <c r="K79" s="13" t="s">
        <v>26</v>
      </c>
      <c r="L79" s="12"/>
      <c r="M79" s="12" t="s">
        <v>2</v>
      </c>
      <c r="N79" s="11" t="s">
        <v>1</v>
      </c>
      <c r="O79" s="11">
        <v>1</v>
      </c>
      <c r="P79" s="10">
        <f>R79/O79</f>
        <v>3773.74</v>
      </c>
      <c r="Q79" s="9" t="s">
        <v>19</v>
      </c>
      <c r="R79" s="8">
        <v>3773.74</v>
      </c>
      <c r="S79" s="11">
        <v>1</v>
      </c>
    </row>
    <row r="80" spans="1:19" s="6" customFormat="1" ht="92.4">
      <c r="A80" s="11" t="s">
        <v>8</v>
      </c>
      <c r="B80" s="16" t="s">
        <v>7</v>
      </c>
      <c r="C80" s="16" t="s">
        <v>7</v>
      </c>
      <c r="D80" s="15">
        <v>1</v>
      </c>
      <c r="E80" s="15" t="s">
        <v>16</v>
      </c>
      <c r="F80" s="15">
        <v>1</v>
      </c>
      <c r="G80" s="15" t="s">
        <v>25</v>
      </c>
      <c r="H80" s="15">
        <v>35701</v>
      </c>
      <c r="I80" s="19" t="s">
        <v>24</v>
      </c>
      <c r="J80" s="12"/>
      <c r="K80" s="13" t="s">
        <v>23</v>
      </c>
      <c r="L80" s="12"/>
      <c r="M80" s="12" t="s">
        <v>2</v>
      </c>
      <c r="N80" s="11" t="s">
        <v>1</v>
      </c>
      <c r="O80" s="11">
        <v>1</v>
      </c>
      <c r="P80" s="10">
        <f>R80/O80</f>
        <v>14750</v>
      </c>
      <c r="Q80" s="9" t="s">
        <v>19</v>
      </c>
      <c r="R80" s="8">
        <v>14750</v>
      </c>
      <c r="S80" s="11">
        <v>1</v>
      </c>
    </row>
    <row r="81" spans="1:19" s="6" customFormat="1" ht="105.6">
      <c r="A81" s="11" t="s">
        <v>8</v>
      </c>
      <c r="B81" s="16" t="s">
        <v>7</v>
      </c>
      <c r="C81" s="16" t="s">
        <v>7</v>
      </c>
      <c r="D81" s="15">
        <v>1</v>
      </c>
      <c r="E81" s="15" t="s">
        <v>16</v>
      </c>
      <c r="F81" s="15">
        <v>119</v>
      </c>
      <c r="G81" s="15" t="s">
        <v>22</v>
      </c>
      <c r="H81" s="15">
        <v>35801</v>
      </c>
      <c r="I81" s="19" t="s">
        <v>18</v>
      </c>
      <c r="J81" s="12"/>
      <c r="K81" s="13" t="s">
        <v>21</v>
      </c>
      <c r="L81" s="12"/>
      <c r="M81" s="12" t="s">
        <v>2</v>
      </c>
      <c r="N81" s="11" t="s">
        <v>1</v>
      </c>
      <c r="O81" s="11">
        <v>1</v>
      </c>
      <c r="P81" s="10">
        <f>R81/O81</f>
        <v>11424</v>
      </c>
      <c r="Q81" s="9" t="s">
        <v>19</v>
      </c>
      <c r="R81" s="8">
        <v>11424</v>
      </c>
      <c r="S81" s="11">
        <v>1</v>
      </c>
    </row>
    <row r="82" spans="1:19" s="6" customFormat="1" ht="39.6">
      <c r="A82" s="11" t="s">
        <v>8</v>
      </c>
      <c r="B82" s="16" t="s">
        <v>7</v>
      </c>
      <c r="C82" s="16" t="s">
        <v>7</v>
      </c>
      <c r="D82" s="15">
        <v>1</v>
      </c>
      <c r="E82" s="15" t="s">
        <v>16</v>
      </c>
      <c r="F82" s="15">
        <v>1</v>
      </c>
      <c r="G82" s="15" t="s">
        <v>15</v>
      </c>
      <c r="H82" s="15">
        <v>35801</v>
      </c>
      <c r="I82" s="19" t="s">
        <v>18</v>
      </c>
      <c r="J82" s="12"/>
      <c r="K82" s="13" t="s">
        <v>20</v>
      </c>
      <c r="L82" s="12"/>
      <c r="M82" s="12" t="s">
        <v>2</v>
      </c>
      <c r="N82" s="12" t="s">
        <v>1</v>
      </c>
      <c r="O82" s="11">
        <v>1</v>
      </c>
      <c r="P82" s="10">
        <f>R82/O82</f>
        <v>23892.5</v>
      </c>
      <c r="Q82" s="9" t="s">
        <v>19</v>
      </c>
      <c r="R82" s="8">
        <v>23892.5</v>
      </c>
      <c r="S82" s="11">
        <v>1</v>
      </c>
    </row>
    <row r="83" spans="1:19" s="6" customFormat="1" ht="52.8">
      <c r="A83" s="11" t="s">
        <v>8</v>
      </c>
      <c r="B83" s="16" t="s">
        <v>7</v>
      </c>
      <c r="C83" s="16" t="s">
        <v>7</v>
      </c>
      <c r="D83" s="15">
        <v>1</v>
      </c>
      <c r="E83" s="15" t="s">
        <v>16</v>
      </c>
      <c r="F83" s="15">
        <v>1</v>
      </c>
      <c r="G83" s="15" t="s">
        <v>15</v>
      </c>
      <c r="H83" s="15">
        <v>35801</v>
      </c>
      <c r="I83" s="19" t="s">
        <v>18</v>
      </c>
      <c r="J83" s="12"/>
      <c r="K83" s="13" t="s">
        <v>17</v>
      </c>
      <c r="L83" s="12"/>
      <c r="M83" s="12" t="s">
        <v>2</v>
      </c>
      <c r="N83" s="12" t="s">
        <v>1</v>
      </c>
      <c r="O83" s="11">
        <v>1</v>
      </c>
      <c r="P83" s="10">
        <f>R83/O83</f>
        <v>1320</v>
      </c>
      <c r="Q83" s="9" t="s">
        <v>0</v>
      </c>
      <c r="R83" s="8">
        <v>1320</v>
      </c>
      <c r="S83" s="11">
        <v>1</v>
      </c>
    </row>
    <row r="84" spans="1:19" s="6" customFormat="1" ht="52.8">
      <c r="A84" s="11" t="s">
        <v>8</v>
      </c>
      <c r="B84" s="16" t="s">
        <v>7</v>
      </c>
      <c r="C84" s="16" t="s">
        <v>7</v>
      </c>
      <c r="D84" s="15">
        <v>1</v>
      </c>
      <c r="E84" s="15" t="s">
        <v>16</v>
      </c>
      <c r="F84" s="15">
        <v>1</v>
      </c>
      <c r="G84" s="15" t="s">
        <v>15</v>
      </c>
      <c r="H84" s="15">
        <v>35901</v>
      </c>
      <c r="I84" s="18" t="s">
        <v>14</v>
      </c>
      <c r="J84" s="12"/>
      <c r="K84" s="13" t="s">
        <v>13</v>
      </c>
      <c r="L84" s="12"/>
      <c r="M84" s="12" t="s">
        <v>2</v>
      </c>
      <c r="N84" s="12" t="s">
        <v>1</v>
      </c>
      <c r="O84" s="11">
        <v>1</v>
      </c>
      <c r="P84" s="10">
        <f>R84/O84</f>
        <v>3000</v>
      </c>
      <c r="Q84" s="9" t="s">
        <v>0</v>
      </c>
      <c r="R84" s="8">
        <v>3000</v>
      </c>
      <c r="S84" s="7">
        <v>1</v>
      </c>
    </row>
    <row r="85" spans="1:19" s="6" customFormat="1" ht="105.6">
      <c r="A85" s="11" t="s">
        <v>8</v>
      </c>
      <c r="B85" s="16" t="s">
        <v>7</v>
      </c>
      <c r="C85" s="16" t="s">
        <v>7</v>
      </c>
      <c r="D85" s="15">
        <v>1</v>
      </c>
      <c r="E85" s="15" t="s">
        <v>12</v>
      </c>
      <c r="F85" s="15">
        <v>43</v>
      </c>
      <c r="G85" s="15" t="s">
        <v>11</v>
      </c>
      <c r="H85" s="15">
        <v>37104</v>
      </c>
      <c r="I85" s="17" t="s">
        <v>10</v>
      </c>
      <c r="J85" s="12"/>
      <c r="K85" s="13" t="s">
        <v>9</v>
      </c>
      <c r="L85" s="12"/>
      <c r="M85" s="12" t="s">
        <v>2</v>
      </c>
      <c r="N85" s="11" t="s">
        <v>1</v>
      </c>
      <c r="O85" s="11">
        <v>1</v>
      </c>
      <c r="P85" s="10">
        <f>R85/O85</f>
        <v>16203.01</v>
      </c>
      <c r="Q85" s="9" t="s">
        <v>0</v>
      </c>
      <c r="R85" s="8">
        <v>16203.01</v>
      </c>
      <c r="S85" s="11">
        <v>1</v>
      </c>
    </row>
    <row r="86" spans="1:19" s="6" customFormat="1" ht="118.8">
      <c r="A86" s="11" t="s">
        <v>8</v>
      </c>
      <c r="B86" s="16" t="s">
        <v>7</v>
      </c>
      <c r="C86" s="16" t="s">
        <v>7</v>
      </c>
      <c r="D86" s="15">
        <v>1</v>
      </c>
      <c r="E86" s="15" t="s">
        <v>6</v>
      </c>
      <c r="F86" s="15">
        <v>45</v>
      </c>
      <c r="G86" s="15" t="s">
        <v>5</v>
      </c>
      <c r="H86" s="15">
        <v>44501</v>
      </c>
      <c r="I86" s="14" t="s">
        <v>4</v>
      </c>
      <c r="J86" s="12"/>
      <c r="K86" s="13" t="s">
        <v>3</v>
      </c>
      <c r="L86" s="12"/>
      <c r="M86" s="12" t="s">
        <v>2</v>
      </c>
      <c r="N86" s="12" t="s">
        <v>1</v>
      </c>
      <c r="O86" s="11">
        <v>1</v>
      </c>
      <c r="P86" s="10">
        <f>R86/O86</f>
        <v>9724</v>
      </c>
      <c r="Q86" s="9" t="s">
        <v>0</v>
      </c>
      <c r="R86" s="8">
        <v>9724</v>
      </c>
      <c r="S86" s="7">
        <v>1</v>
      </c>
    </row>
    <row r="87" spans="1:19">
      <c r="A87" s="62" t="s">
        <v>182</v>
      </c>
      <c r="B87" s="62" t="s">
        <v>183</v>
      </c>
      <c r="C87" s="62" t="s">
        <v>183</v>
      </c>
      <c r="D87" s="63" t="s">
        <v>184</v>
      </c>
      <c r="E87" s="63" t="s">
        <v>6</v>
      </c>
      <c r="F87" s="63" t="s">
        <v>185</v>
      </c>
      <c r="G87" s="63" t="s">
        <v>186</v>
      </c>
      <c r="H87" s="63" t="s">
        <v>187</v>
      </c>
      <c r="I87" s="64" t="s">
        <v>115</v>
      </c>
      <c r="J87" s="65" t="s">
        <v>188</v>
      </c>
      <c r="K87" s="66" t="s">
        <v>189</v>
      </c>
      <c r="L87" s="67"/>
      <c r="M87" s="68"/>
      <c r="N87" s="65" t="s">
        <v>46</v>
      </c>
      <c r="O87" s="65">
        <v>5</v>
      </c>
      <c r="P87" s="69">
        <v>12.96</v>
      </c>
      <c r="Q87" s="70" t="s">
        <v>190</v>
      </c>
      <c r="R87" s="71">
        <f t="shared" ref="R87:R150" si="0">SUM(O87*P87)</f>
        <v>64.800000000000011</v>
      </c>
      <c r="S87" s="72">
        <v>5</v>
      </c>
    </row>
    <row r="88" spans="1:19">
      <c r="A88" s="62" t="s">
        <v>182</v>
      </c>
      <c r="B88" s="62" t="s">
        <v>183</v>
      </c>
      <c r="C88" s="62" t="s">
        <v>183</v>
      </c>
      <c r="D88" s="63" t="s">
        <v>184</v>
      </c>
      <c r="E88" s="63" t="s">
        <v>6</v>
      </c>
      <c r="F88" s="63" t="s">
        <v>185</v>
      </c>
      <c r="G88" s="63" t="s">
        <v>186</v>
      </c>
      <c r="H88" s="63" t="s">
        <v>187</v>
      </c>
      <c r="I88" s="64" t="s">
        <v>115</v>
      </c>
      <c r="J88" s="65" t="s">
        <v>191</v>
      </c>
      <c r="K88" s="66" t="s">
        <v>192</v>
      </c>
      <c r="L88" s="67"/>
      <c r="M88" s="73"/>
      <c r="N88" s="65" t="s">
        <v>63</v>
      </c>
      <c r="O88" s="65">
        <v>2</v>
      </c>
      <c r="P88" s="69">
        <v>18.5</v>
      </c>
      <c r="Q88" s="70" t="s">
        <v>190</v>
      </c>
      <c r="R88" s="71">
        <f t="shared" si="0"/>
        <v>37</v>
      </c>
      <c r="S88" s="72">
        <v>2</v>
      </c>
    </row>
    <row r="89" spans="1:19">
      <c r="A89" s="62" t="s">
        <v>182</v>
      </c>
      <c r="B89" s="62" t="s">
        <v>183</v>
      </c>
      <c r="C89" s="62" t="s">
        <v>183</v>
      </c>
      <c r="D89" s="63" t="s">
        <v>184</v>
      </c>
      <c r="E89" s="63" t="s">
        <v>6</v>
      </c>
      <c r="F89" s="63" t="s">
        <v>185</v>
      </c>
      <c r="G89" s="63" t="s">
        <v>186</v>
      </c>
      <c r="H89" s="63" t="s">
        <v>187</v>
      </c>
      <c r="I89" s="64" t="s">
        <v>115</v>
      </c>
      <c r="J89" s="65" t="s">
        <v>193</v>
      </c>
      <c r="K89" s="66" t="s">
        <v>194</v>
      </c>
      <c r="L89" s="67"/>
      <c r="M89" s="73"/>
      <c r="N89" s="65" t="s">
        <v>100</v>
      </c>
      <c r="O89" s="65">
        <v>10</v>
      </c>
      <c r="P89" s="69">
        <v>118.12</v>
      </c>
      <c r="Q89" s="70" t="s">
        <v>190</v>
      </c>
      <c r="R89" s="71">
        <f t="shared" si="0"/>
        <v>1181.2</v>
      </c>
      <c r="S89" s="72">
        <v>10</v>
      </c>
    </row>
    <row r="90" spans="1:19">
      <c r="A90" s="62" t="s">
        <v>182</v>
      </c>
      <c r="B90" s="62" t="s">
        <v>183</v>
      </c>
      <c r="C90" s="62" t="s">
        <v>183</v>
      </c>
      <c r="D90" s="63" t="s">
        <v>184</v>
      </c>
      <c r="E90" s="63" t="s">
        <v>6</v>
      </c>
      <c r="F90" s="63" t="s">
        <v>185</v>
      </c>
      <c r="G90" s="63" t="s">
        <v>186</v>
      </c>
      <c r="H90" s="63" t="s">
        <v>187</v>
      </c>
      <c r="I90" s="64" t="s">
        <v>115</v>
      </c>
      <c r="J90" s="65" t="s">
        <v>195</v>
      </c>
      <c r="K90" s="66" t="s">
        <v>196</v>
      </c>
      <c r="L90" s="67"/>
      <c r="M90" s="73"/>
      <c r="N90" s="65" t="s">
        <v>100</v>
      </c>
      <c r="O90" s="65">
        <v>10</v>
      </c>
      <c r="P90" s="69">
        <v>149.04</v>
      </c>
      <c r="Q90" s="70" t="s">
        <v>190</v>
      </c>
      <c r="R90" s="71">
        <f t="shared" si="0"/>
        <v>1490.3999999999999</v>
      </c>
      <c r="S90" s="72">
        <v>10</v>
      </c>
    </row>
    <row r="91" spans="1:19">
      <c r="A91" s="62" t="s">
        <v>182</v>
      </c>
      <c r="B91" s="62" t="s">
        <v>183</v>
      </c>
      <c r="C91" s="62" t="s">
        <v>183</v>
      </c>
      <c r="D91" s="63" t="s">
        <v>184</v>
      </c>
      <c r="E91" s="63" t="s">
        <v>6</v>
      </c>
      <c r="F91" s="63" t="s">
        <v>185</v>
      </c>
      <c r="G91" s="63" t="s">
        <v>186</v>
      </c>
      <c r="H91" s="63" t="s">
        <v>187</v>
      </c>
      <c r="I91" s="64" t="s">
        <v>115</v>
      </c>
      <c r="J91" s="65" t="s">
        <v>197</v>
      </c>
      <c r="K91" s="66" t="s">
        <v>198</v>
      </c>
      <c r="L91" s="67"/>
      <c r="M91" s="73"/>
      <c r="N91" s="65" t="s">
        <v>46</v>
      </c>
      <c r="O91" s="65">
        <v>100</v>
      </c>
      <c r="P91" s="69">
        <v>6.5</v>
      </c>
      <c r="Q91" s="70" t="s">
        <v>190</v>
      </c>
      <c r="R91" s="71">
        <f t="shared" si="0"/>
        <v>650</v>
      </c>
      <c r="S91" s="72">
        <v>100</v>
      </c>
    </row>
    <row r="92" spans="1:19">
      <c r="A92" s="62" t="s">
        <v>182</v>
      </c>
      <c r="B92" s="62" t="s">
        <v>183</v>
      </c>
      <c r="C92" s="62" t="s">
        <v>183</v>
      </c>
      <c r="D92" s="63" t="s">
        <v>184</v>
      </c>
      <c r="E92" s="63" t="s">
        <v>6</v>
      </c>
      <c r="F92" s="63" t="s">
        <v>185</v>
      </c>
      <c r="G92" s="63" t="s">
        <v>186</v>
      </c>
      <c r="H92" s="63" t="s">
        <v>187</v>
      </c>
      <c r="I92" s="64" t="s">
        <v>115</v>
      </c>
      <c r="J92" s="65" t="s">
        <v>199</v>
      </c>
      <c r="K92" s="66" t="s">
        <v>200</v>
      </c>
      <c r="L92" s="67"/>
      <c r="M92" s="68"/>
      <c r="N92" s="65" t="s">
        <v>100</v>
      </c>
      <c r="O92" s="65">
        <v>2</v>
      </c>
      <c r="P92" s="69">
        <v>187.96</v>
      </c>
      <c r="Q92" s="70" t="s">
        <v>190</v>
      </c>
      <c r="R92" s="71">
        <f t="shared" si="0"/>
        <v>375.92</v>
      </c>
      <c r="S92" s="72">
        <v>2</v>
      </c>
    </row>
    <row r="93" spans="1:19">
      <c r="A93" s="62" t="s">
        <v>182</v>
      </c>
      <c r="B93" s="62" t="s">
        <v>183</v>
      </c>
      <c r="C93" s="62" t="s">
        <v>183</v>
      </c>
      <c r="D93" s="63" t="s">
        <v>184</v>
      </c>
      <c r="E93" s="63" t="s">
        <v>6</v>
      </c>
      <c r="F93" s="63" t="s">
        <v>185</v>
      </c>
      <c r="G93" s="63" t="s">
        <v>186</v>
      </c>
      <c r="H93" s="63" t="s">
        <v>187</v>
      </c>
      <c r="I93" s="64" t="s">
        <v>115</v>
      </c>
      <c r="J93" s="65" t="s">
        <v>201</v>
      </c>
      <c r="K93" s="66" t="s">
        <v>202</v>
      </c>
      <c r="L93" s="67"/>
      <c r="M93" s="68"/>
      <c r="N93" s="65" t="s">
        <v>63</v>
      </c>
      <c r="O93" s="65">
        <v>2</v>
      </c>
      <c r="P93" s="69">
        <v>40.840000000000003</v>
      </c>
      <c r="Q93" s="70" t="s">
        <v>190</v>
      </c>
      <c r="R93" s="71">
        <f t="shared" si="0"/>
        <v>81.680000000000007</v>
      </c>
      <c r="S93" s="72">
        <v>2</v>
      </c>
    </row>
    <row r="94" spans="1:19">
      <c r="A94" s="62" t="s">
        <v>182</v>
      </c>
      <c r="B94" s="62" t="s">
        <v>183</v>
      </c>
      <c r="C94" s="62" t="s">
        <v>183</v>
      </c>
      <c r="D94" s="63" t="s">
        <v>184</v>
      </c>
      <c r="E94" s="63" t="s">
        <v>16</v>
      </c>
      <c r="F94" s="63" t="s">
        <v>184</v>
      </c>
      <c r="G94" s="63" t="s">
        <v>25</v>
      </c>
      <c r="H94" s="63" t="s">
        <v>187</v>
      </c>
      <c r="I94" s="64" t="s">
        <v>115</v>
      </c>
      <c r="J94" s="65" t="s">
        <v>203</v>
      </c>
      <c r="K94" s="66" t="s">
        <v>204</v>
      </c>
      <c r="L94" s="67"/>
      <c r="M94" s="68"/>
      <c r="N94" s="65" t="s">
        <v>63</v>
      </c>
      <c r="O94" s="65">
        <v>3</v>
      </c>
      <c r="P94" s="69">
        <v>14.73</v>
      </c>
      <c r="Q94" s="70" t="s">
        <v>190</v>
      </c>
      <c r="R94" s="71">
        <f t="shared" si="0"/>
        <v>44.19</v>
      </c>
      <c r="S94" s="72">
        <v>3</v>
      </c>
    </row>
    <row r="95" spans="1:19">
      <c r="A95" s="62" t="s">
        <v>182</v>
      </c>
      <c r="B95" s="62" t="s">
        <v>183</v>
      </c>
      <c r="C95" s="62" t="s">
        <v>183</v>
      </c>
      <c r="D95" s="63" t="s">
        <v>184</v>
      </c>
      <c r="E95" s="63" t="s">
        <v>16</v>
      </c>
      <c r="F95" s="63" t="s">
        <v>184</v>
      </c>
      <c r="G95" s="63" t="s">
        <v>25</v>
      </c>
      <c r="H95" s="63" t="s">
        <v>187</v>
      </c>
      <c r="I95" s="64" t="s">
        <v>115</v>
      </c>
      <c r="J95" s="65" t="s">
        <v>205</v>
      </c>
      <c r="K95" s="66" t="s">
        <v>206</v>
      </c>
      <c r="L95" s="67"/>
      <c r="M95" s="68"/>
      <c r="N95" s="65" t="s">
        <v>100</v>
      </c>
      <c r="O95" s="65">
        <v>1</v>
      </c>
      <c r="P95" s="69">
        <v>35.979999999999997</v>
      </c>
      <c r="Q95" s="70" t="s">
        <v>190</v>
      </c>
      <c r="R95" s="71">
        <f t="shared" si="0"/>
        <v>35.979999999999997</v>
      </c>
      <c r="S95" s="72">
        <v>1</v>
      </c>
    </row>
    <row r="96" spans="1:19">
      <c r="A96" s="62" t="s">
        <v>182</v>
      </c>
      <c r="B96" s="62" t="s">
        <v>183</v>
      </c>
      <c r="C96" s="62" t="s">
        <v>183</v>
      </c>
      <c r="D96" s="63" t="s">
        <v>184</v>
      </c>
      <c r="E96" s="63" t="s">
        <v>16</v>
      </c>
      <c r="F96" s="63" t="s">
        <v>184</v>
      </c>
      <c r="G96" s="63" t="s">
        <v>25</v>
      </c>
      <c r="H96" s="63" t="s">
        <v>187</v>
      </c>
      <c r="I96" s="64" t="s">
        <v>115</v>
      </c>
      <c r="J96" s="65" t="s">
        <v>207</v>
      </c>
      <c r="K96" s="66" t="s">
        <v>208</v>
      </c>
      <c r="L96" s="67"/>
      <c r="M96" s="68"/>
      <c r="N96" s="65" t="s">
        <v>100</v>
      </c>
      <c r="O96" s="65">
        <v>1</v>
      </c>
      <c r="P96" s="69">
        <v>28.57</v>
      </c>
      <c r="Q96" s="70" t="s">
        <v>190</v>
      </c>
      <c r="R96" s="71">
        <f t="shared" si="0"/>
        <v>28.57</v>
      </c>
      <c r="S96" s="72">
        <v>1</v>
      </c>
    </row>
    <row r="97" spans="1:19">
      <c r="A97" s="62" t="s">
        <v>182</v>
      </c>
      <c r="B97" s="62" t="s">
        <v>183</v>
      </c>
      <c r="C97" s="62" t="s">
        <v>183</v>
      </c>
      <c r="D97" s="63" t="s">
        <v>184</v>
      </c>
      <c r="E97" s="63" t="s">
        <v>16</v>
      </c>
      <c r="F97" s="63" t="s">
        <v>184</v>
      </c>
      <c r="G97" s="63" t="s">
        <v>25</v>
      </c>
      <c r="H97" s="63" t="s">
        <v>187</v>
      </c>
      <c r="I97" s="64" t="s">
        <v>115</v>
      </c>
      <c r="J97" s="65" t="s">
        <v>209</v>
      </c>
      <c r="K97" s="66" t="s">
        <v>210</v>
      </c>
      <c r="L97" s="67"/>
      <c r="M97" s="68"/>
      <c r="N97" s="65" t="s">
        <v>100</v>
      </c>
      <c r="O97" s="65">
        <v>2</v>
      </c>
      <c r="P97" s="69">
        <v>15.51</v>
      </c>
      <c r="Q97" s="70" t="s">
        <v>190</v>
      </c>
      <c r="R97" s="71">
        <f t="shared" si="0"/>
        <v>31.02</v>
      </c>
      <c r="S97" s="72">
        <v>2</v>
      </c>
    </row>
    <row r="98" spans="1:19">
      <c r="A98" s="62" t="s">
        <v>182</v>
      </c>
      <c r="B98" s="62" t="s">
        <v>183</v>
      </c>
      <c r="C98" s="62" t="s">
        <v>183</v>
      </c>
      <c r="D98" s="63" t="s">
        <v>184</v>
      </c>
      <c r="E98" s="63" t="s">
        <v>16</v>
      </c>
      <c r="F98" s="63" t="s">
        <v>184</v>
      </c>
      <c r="G98" s="63" t="s">
        <v>25</v>
      </c>
      <c r="H98" s="63" t="s">
        <v>187</v>
      </c>
      <c r="I98" s="64" t="s">
        <v>115</v>
      </c>
      <c r="J98" s="65" t="s">
        <v>119</v>
      </c>
      <c r="K98" s="66" t="s">
        <v>118</v>
      </c>
      <c r="L98" s="67"/>
      <c r="M98" s="68"/>
      <c r="N98" s="65" t="s">
        <v>100</v>
      </c>
      <c r="O98" s="65">
        <v>4</v>
      </c>
      <c r="P98" s="69">
        <v>19.12</v>
      </c>
      <c r="Q98" s="70" t="s">
        <v>190</v>
      </c>
      <c r="R98" s="71">
        <f t="shared" si="0"/>
        <v>76.48</v>
      </c>
      <c r="S98" s="72">
        <v>4</v>
      </c>
    </row>
    <row r="99" spans="1:19">
      <c r="A99" s="62" t="s">
        <v>182</v>
      </c>
      <c r="B99" s="62" t="s">
        <v>183</v>
      </c>
      <c r="C99" s="62" t="s">
        <v>183</v>
      </c>
      <c r="D99" s="63" t="s">
        <v>184</v>
      </c>
      <c r="E99" s="63" t="s">
        <v>16</v>
      </c>
      <c r="F99" s="63" t="s">
        <v>184</v>
      </c>
      <c r="G99" s="63" t="s">
        <v>25</v>
      </c>
      <c r="H99" s="63" t="s">
        <v>187</v>
      </c>
      <c r="I99" s="64" t="s">
        <v>115</v>
      </c>
      <c r="J99" s="65" t="s">
        <v>211</v>
      </c>
      <c r="K99" s="66" t="s">
        <v>212</v>
      </c>
      <c r="L99" s="67"/>
      <c r="M99" s="68"/>
      <c r="N99" s="65" t="s">
        <v>100</v>
      </c>
      <c r="O99" s="65">
        <v>2</v>
      </c>
      <c r="P99" s="69">
        <v>23.86</v>
      </c>
      <c r="Q99" s="70" t="s">
        <v>190</v>
      </c>
      <c r="R99" s="71">
        <f t="shared" si="0"/>
        <v>47.72</v>
      </c>
      <c r="S99" s="72">
        <v>2</v>
      </c>
    </row>
    <row r="100" spans="1:19">
      <c r="A100" s="62" t="s">
        <v>182</v>
      </c>
      <c r="B100" s="62" t="s">
        <v>183</v>
      </c>
      <c r="C100" s="62" t="s">
        <v>183</v>
      </c>
      <c r="D100" s="63" t="s">
        <v>184</v>
      </c>
      <c r="E100" s="63" t="s">
        <v>16</v>
      </c>
      <c r="F100" s="63" t="s">
        <v>184</v>
      </c>
      <c r="G100" s="63" t="s">
        <v>25</v>
      </c>
      <c r="H100" s="63" t="s">
        <v>187</v>
      </c>
      <c r="I100" s="64" t="s">
        <v>115</v>
      </c>
      <c r="J100" s="65" t="s">
        <v>193</v>
      </c>
      <c r="K100" s="66" t="s">
        <v>194</v>
      </c>
      <c r="L100" s="67"/>
      <c r="M100" s="68"/>
      <c r="N100" s="65" t="s">
        <v>100</v>
      </c>
      <c r="O100" s="65">
        <v>10</v>
      </c>
      <c r="P100" s="69">
        <v>126.84</v>
      </c>
      <c r="Q100" s="70" t="s">
        <v>190</v>
      </c>
      <c r="R100" s="71">
        <f t="shared" si="0"/>
        <v>1268.4000000000001</v>
      </c>
      <c r="S100" s="72">
        <v>10</v>
      </c>
    </row>
    <row r="101" spans="1:19">
      <c r="A101" s="62" t="s">
        <v>182</v>
      </c>
      <c r="B101" s="62" t="s">
        <v>183</v>
      </c>
      <c r="C101" s="62" t="s">
        <v>183</v>
      </c>
      <c r="D101" s="63" t="s">
        <v>184</v>
      </c>
      <c r="E101" s="63" t="s">
        <v>12</v>
      </c>
      <c r="F101" s="63" t="s">
        <v>213</v>
      </c>
      <c r="G101" s="63" t="s">
        <v>25</v>
      </c>
      <c r="H101" s="63" t="s">
        <v>187</v>
      </c>
      <c r="I101" s="64" t="s">
        <v>115</v>
      </c>
      <c r="J101" s="65" t="s">
        <v>203</v>
      </c>
      <c r="K101" s="66" t="s">
        <v>204</v>
      </c>
      <c r="L101" s="67"/>
      <c r="M101" s="68"/>
      <c r="N101" s="65" t="s">
        <v>63</v>
      </c>
      <c r="O101" s="65">
        <v>1</v>
      </c>
      <c r="P101" s="69">
        <v>16</v>
      </c>
      <c r="Q101" s="70" t="s">
        <v>190</v>
      </c>
      <c r="R101" s="71">
        <f t="shared" si="0"/>
        <v>16</v>
      </c>
      <c r="S101" s="72">
        <v>1</v>
      </c>
    </row>
    <row r="102" spans="1:19">
      <c r="A102" s="62" t="s">
        <v>182</v>
      </c>
      <c r="B102" s="62" t="s">
        <v>183</v>
      </c>
      <c r="C102" s="62" t="s">
        <v>183</v>
      </c>
      <c r="D102" s="63" t="s">
        <v>184</v>
      </c>
      <c r="E102" s="63" t="s">
        <v>12</v>
      </c>
      <c r="F102" s="63" t="s">
        <v>213</v>
      </c>
      <c r="G102" s="63" t="s">
        <v>25</v>
      </c>
      <c r="H102" s="63" t="s">
        <v>187</v>
      </c>
      <c r="I102" s="64" t="s">
        <v>115</v>
      </c>
      <c r="J102" s="65" t="s">
        <v>193</v>
      </c>
      <c r="K102" s="66" t="s">
        <v>194</v>
      </c>
      <c r="L102" s="67"/>
      <c r="M102" s="68"/>
      <c r="N102" s="65" t="s">
        <v>100</v>
      </c>
      <c r="O102" s="65">
        <v>3</v>
      </c>
      <c r="P102" s="69">
        <v>118.12</v>
      </c>
      <c r="Q102" s="70" t="s">
        <v>190</v>
      </c>
      <c r="R102" s="71">
        <f t="shared" si="0"/>
        <v>354.36</v>
      </c>
      <c r="S102" s="72">
        <v>3</v>
      </c>
    </row>
    <row r="103" spans="1:19">
      <c r="A103" s="62" t="s">
        <v>182</v>
      </c>
      <c r="B103" s="62" t="s">
        <v>183</v>
      </c>
      <c r="C103" s="62" t="s">
        <v>183</v>
      </c>
      <c r="D103" s="63" t="s">
        <v>184</v>
      </c>
      <c r="E103" s="63" t="s">
        <v>12</v>
      </c>
      <c r="F103" s="63" t="s">
        <v>213</v>
      </c>
      <c r="G103" s="63" t="s">
        <v>25</v>
      </c>
      <c r="H103" s="63" t="s">
        <v>187</v>
      </c>
      <c r="I103" s="64" t="s">
        <v>115</v>
      </c>
      <c r="J103" s="65" t="s">
        <v>214</v>
      </c>
      <c r="K103" s="66" t="s">
        <v>215</v>
      </c>
      <c r="L103" s="67"/>
      <c r="M103" s="68"/>
      <c r="N103" s="65" t="s">
        <v>46</v>
      </c>
      <c r="O103" s="65">
        <v>1</v>
      </c>
      <c r="P103" s="69">
        <v>45.36</v>
      </c>
      <c r="Q103" s="70" t="s">
        <v>190</v>
      </c>
      <c r="R103" s="71">
        <f t="shared" si="0"/>
        <v>45.36</v>
      </c>
      <c r="S103" s="72">
        <v>1</v>
      </c>
    </row>
    <row r="104" spans="1:19">
      <c r="A104" s="62" t="s">
        <v>182</v>
      </c>
      <c r="B104" s="62" t="s">
        <v>183</v>
      </c>
      <c r="C104" s="62" t="s">
        <v>183</v>
      </c>
      <c r="D104" s="63" t="s">
        <v>184</v>
      </c>
      <c r="E104" s="63" t="s">
        <v>12</v>
      </c>
      <c r="F104" s="63" t="s">
        <v>213</v>
      </c>
      <c r="G104" s="63" t="s">
        <v>25</v>
      </c>
      <c r="H104" s="63" t="s">
        <v>187</v>
      </c>
      <c r="I104" s="64" t="s">
        <v>115</v>
      </c>
      <c r="J104" s="65" t="s">
        <v>201</v>
      </c>
      <c r="K104" s="66" t="s">
        <v>202</v>
      </c>
      <c r="L104" s="67"/>
      <c r="M104" s="68"/>
      <c r="N104" s="65" t="s">
        <v>63</v>
      </c>
      <c r="O104" s="65">
        <v>4</v>
      </c>
      <c r="P104" s="69">
        <v>40.840000000000003</v>
      </c>
      <c r="Q104" s="70" t="s">
        <v>190</v>
      </c>
      <c r="R104" s="71">
        <f t="shared" si="0"/>
        <v>163.36000000000001</v>
      </c>
      <c r="S104" s="72">
        <v>4</v>
      </c>
    </row>
    <row r="105" spans="1:19">
      <c r="A105" s="62" t="s">
        <v>182</v>
      </c>
      <c r="B105" s="62" t="s">
        <v>183</v>
      </c>
      <c r="C105" s="62" t="s">
        <v>183</v>
      </c>
      <c r="D105" s="63" t="s">
        <v>184</v>
      </c>
      <c r="E105" s="63" t="s">
        <v>12</v>
      </c>
      <c r="F105" s="63" t="s">
        <v>213</v>
      </c>
      <c r="G105" s="63" t="s">
        <v>25</v>
      </c>
      <c r="H105" s="63" t="s">
        <v>187</v>
      </c>
      <c r="I105" s="64" t="s">
        <v>115</v>
      </c>
      <c r="J105" s="65" t="s">
        <v>134</v>
      </c>
      <c r="K105" s="66" t="s">
        <v>133</v>
      </c>
      <c r="L105" s="67"/>
      <c r="M105" s="68"/>
      <c r="N105" s="65" t="s">
        <v>46</v>
      </c>
      <c r="O105" s="65">
        <v>2</v>
      </c>
      <c r="P105" s="69">
        <v>74.3</v>
      </c>
      <c r="Q105" s="70" t="s">
        <v>190</v>
      </c>
      <c r="R105" s="71">
        <f t="shared" si="0"/>
        <v>148.6</v>
      </c>
      <c r="S105" s="72">
        <v>2</v>
      </c>
    </row>
    <row r="106" spans="1:19">
      <c r="A106" s="62" t="s">
        <v>182</v>
      </c>
      <c r="B106" s="62" t="s">
        <v>183</v>
      </c>
      <c r="C106" s="62" t="s">
        <v>183</v>
      </c>
      <c r="D106" s="63" t="s">
        <v>184</v>
      </c>
      <c r="E106" s="63" t="s">
        <v>12</v>
      </c>
      <c r="F106" s="63" t="s">
        <v>213</v>
      </c>
      <c r="G106" s="63" t="s">
        <v>25</v>
      </c>
      <c r="H106" s="63" t="s">
        <v>187</v>
      </c>
      <c r="I106" s="64" t="s">
        <v>115</v>
      </c>
      <c r="J106" s="65" t="s">
        <v>216</v>
      </c>
      <c r="K106" s="66" t="s">
        <v>217</v>
      </c>
      <c r="L106" s="67"/>
      <c r="M106" s="68"/>
      <c r="N106" s="65" t="s">
        <v>126</v>
      </c>
      <c r="O106" s="65">
        <v>3</v>
      </c>
      <c r="P106" s="69">
        <v>50.68</v>
      </c>
      <c r="Q106" s="70" t="s">
        <v>190</v>
      </c>
      <c r="R106" s="71">
        <f t="shared" si="0"/>
        <v>152.04</v>
      </c>
      <c r="S106" s="72">
        <v>3</v>
      </c>
    </row>
    <row r="107" spans="1:19">
      <c r="A107" s="62" t="s">
        <v>182</v>
      </c>
      <c r="B107" s="62" t="s">
        <v>183</v>
      </c>
      <c r="C107" s="62" t="s">
        <v>183</v>
      </c>
      <c r="D107" s="63" t="s">
        <v>184</v>
      </c>
      <c r="E107" s="63" t="s">
        <v>12</v>
      </c>
      <c r="F107" s="63" t="s">
        <v>213</v>
      </c>
      <c r="G107" s="63" t="s">
        <v>25</v>
      </c>
      <c r="H107" s="63" t="s">
        <v>187</v>
      </c>
      <c r="I107" s="64" t="s">
        <v>115</v>
      </c>
      <c r="J107" s="65" t="s">
        <v>218</v>
      </c>
      <c r="K107" s="66" t="s">
        <v>219</v>
      </c>
      <c r="L107" s="74"/>
      <c r="M107" s="68"/>
      <c r="N107" s="65" t="s">
        <v>46</v>
      </c>
      <c r="O107" s="65">
        <v>1</v>
      </c>
      <c r="P107" s="69">
        <v>76.680000000000007</v>
      </c>
      <c r="Q107" s="70" t="s">
        <v>190</v>
      </c>
      <c r="R107" s="71">
        <f t="shared" si="0"/>
        <v>76.680000000000007</v>
      </c>
      <c r="S107" s="72">
        <v>1</v>
      </c>
    </row>
    <row r="108" spans="1:19">
      <c r="A108" s="62" t="s">
        <v>182</v>
      </c>
      <c r="B108" s="62" t="s">
        <v>183</v>
      </c>
      <c r="C108" s="62" t="s">
        <v>183</v>
      </c>
      <c r="D108" s="63" t="s">
        <v>184</v>
      </c>
      <c r="E108" s="63" t="s">
        <v>12</v>
      </c>
      <c r="F108" s="63" t="s">
        <v>213</v>
      </c>
      <c r="G108" s="63" t="s">
        <v>25</v>
      </c>
      <c r="H108" s="63" t="s">
        <v>187</v>
      </c>
      <c r="I108" s="64" t="s">
        <v>115</v>
      </c>
      <c r="J108" s="65" t="s">
        <v>193</v>
      </c>
      <c r="K108" s="66" t="s">
        <v>194</v>
      </c>
      <c r="L108" s="75"/>
      <c r="M108" s="68"/>
      <c r="N108" s="65" t="s">
        <v>100</v>
      </c>
      <c r="O108" s="65">
        <v>10</v>
      </c>
      <c r="P108" s="69">
        <v>124.23</v>
      </c>
      <c r="Q108" s="70" t="s">
        <v>190</v>
      </c>
      <c r="R108" s="71">
        <f t="shared" si="0"/>
        <v>1242.3</v>
      </c>
      <c r="S108" s="72">
        <v>10</v>
      </c>
    </row>
    <row r="109" spans="1:19">
      <c r="A109" s="62" t="s">
        <v>182</v>
      </c>
      <c r="B109" s="62" t="s">
        <v>183</v>
      </c>
      <c r="C109" s="62" t="s">
        <v>183</v>
      </c>
      <c r="D109" s="63" t="s">
        <v>184</v>
      </c>
      <c r="E109" s="63" t="s">
        <v>12</v>
      </c>
      <c r="F109" s="63" t="s">
        <v>213</v>
      </c>
      <c r="G109" s="63" t="s">
        <v>25</v>
      </c>
      <c r="H109" s="63" t="s">
        <v>187</v>
      </c>
      <c r="I109" s="64" t="s">
        <v>115</v>
      </c>
      <c r="J109" s="65" t="s">
        <v>220</v>
      </c>
      <c r="K109" s="66" t="s">
        <v>221</v>
      </c>
      <c r="L109" s="75"/>
      <c r="M109" s="68"/>
      <c r="N109" s="65" t="s">
        <v>46</v>
      </c>
      <c r="O109" s="65">
        <v>10</v>
      </c>
      <c r="P109" s="69">
        <v>43.2</v>
      </c>
      <c r="Q109" s="70" t="s">
        <v>190</v>
      </c>
      <c r="R109" s="71">
        <f t="shared" si="0"/>
        <v>432</v>
      </c>
      <c r="S109" s="72">
        <v>10</v>
      </c>
    </row>
    <row r="110" spans="1:19">
      <c r="A110" s="62" t="s">
        <v>182</v>
      </c>
      <c r="B110" s="62" t="s">
        <v>183</v>
      </c>
      <c r="C110" s="62" t="s">
        <v>183</v>
      </c>
      <c r="D110" s="63" t="s">
        <v>184</v>
      </c>
      <c r="E110" s="63" t="s">
        <v>12</v>
      </c>
      <c r="F110" s="63" t="s">
        <v>213</v>
      </c>
      <c r="G110" s="63" t="s">
        <v>25</v>
      </c>
      <c r="H110" s="63" t="s">
        <v>187</v>
      </c>
      <c r="I110" s="64" t="s">
        <v>115</v>
      </c>
      <c r="J110" s="65" t="s">
        <v>144</v>
      </c>
      <c r="K110" s="66" t="s">
        <v>143</v>
      </c>
      <c r="L110" s="75"/>
      <c r="M110" s="68"/>
      <c r="N110" s="65" t="s">
        <v>63</v>
      </c>
      <c r="O110" s="65">
        <v>1</v>
      </c>
      <c r="P110" s="69">
        <v>210.56</v>
      </c>
      <c r="Q110" s="70" t="s">
        <v>190</v>
      </c>
      <c r="R110" s="71">
        <f t="shared" si="0"/>
        <v>210.56</v>
      </c>
      <c r="S110" s="72">
        <v>1</v>
      </c>
    </row>
    <row r="111" spans="1:19">
      <c r="A111" s="62" t="s">
        <v>182</v>
      </c>
      <c r="B111" s="62" t="s">
        <v>183</v>
      </c>
      <c r="C111" s="62" t="s">
        <v>183</v>
      </c>
      <c r="D111" s="63" t="s">
        <v>184</v>
      </c>
      <c r="E111" s="63" t="s">
        <v>12</v>
      </c>
      <c r="F111" s="63" t="s">
        <v>213</v>
      </c>
      <c r="G111" s="63" t="s">
        <v>25</v>
      </c>
      <c r="H111" s="63" t="s">
        <v>187</v>
      </c>
      <c r="I111" s="64" t="s">
        <v>115</v>
      </c>
      <c r="J111" s="65" t="s">
        <v>222</v>
      </c>
      <c r="K111" s="66" t="s">
        <v>223</v>
      </c>
      <c r="L111" s="75"/>
      <c r="M111" s="68"/>
      <c r="N111" s="65" t="s">
        <v>46</v>
      </c>
      <c r="O111" s="65">
        <v>10</v>
      </c>
      <c r="P111" s="69">
        <v>41.04</v>
      </c>
      <c r="Q111" s="70" t="s">
        <v>190</v>
      </c>
      <c r="R111" s="71">
        <f t="shared" si="0"/>
        <v>410.4</v>
      </c>
      <c r="S111" s="72">
        <v>10</v>
      </c>
    </row>
    <row r="112" spans="1:19">
      <c r="A112" s="62" t="s">
        <v>182</v>
      </c>
      <c r="B112" s="62" t="s">
        <v>183</v>
      </c>
      <c r="C112" s="62" t="s">
        <v>183</v>
      </c>
      <c r="D112" s="63" t="s">
        <v>184</v>
      </c>
      <c r="E112" s="63" t="s">
        <v>6</v>
      </c>
      <c r="F112" s="63" t="s">
        <v>224</v>
      </c>
      <c r="G112" s="63" t="s">
        <v>25</v>
      </c>
      <c r="H112" s="63" t="s">
        <v>187</v>
      </c>
      <c r="I112" s="64" t="s">
        <v>115</v>
      </c>
      <c r="J112" s="65" t="s">
        <v>203</v>
      </c>
      <c r="K112" s="66" t="s">
        <v>204</v>
      </c>
      <c r="L112" s="75"/>
      <c r="M112" s="68"/>
      <c r="N112" s="65" t="s">
        <v>63</v>
      </c>
      <c r="O112" s="65">
        <v>2</v>
      </c>
      <c r="P112" s="69">
        <v>14.73</v>
      </c>
      <c r="Q112" s="70" t="s">
        <v>190</v>
      </c>
      <c r="R112" s="71">
        <f t="shared" si="0"/>
        <v>29.46</v>
      </c>
      <c r="S112" s="72">
        <v>2</v>
      </c>
    </row>
    <row r="113" spans="1:19">
      <c r="A113" s="62" t="s">
        <v>182</v>
      </c>
      <c r="B113" s="62" t="s">
        <v>183</v>
      </c>
      <c r="C113" s="62" t="s">
        <v>183</v>
      </c>
      <c r="D113" s="63" t="s">
        <v>184</v>
      </c>
      <c r="E113" s="63" t="s">
        <v>6</v>
      </c>
      <c r="F113" s="63" t="s">
        <v>224</v>
      </c>
      <c r="G113" s="63" t="s">
        <v>25</v>
      </c>
      <c r="H113" s="63" t="s">
        <v>187</v>
      </c>
      <c r="I113" s="64" t="s">
        <v>115</v>
      </c>
      <c r="J113" s="65" t="s">
        <v>193</v>
      </c>
      <c r="K113" s="66" t="s">
        <v>194</v>
      </c>
      <c r="L113" s="75"/>
      <c r="M113" s="68"/>
      <c r="N113" s="65" t="s">
        <v>100</v>
      </c>
      <c r="O113" s="65">
        <v>12</v>
      </c>
      <c r="P113" s="69">
        <v>119.74</v>
      </c>
      <c r="Q113" s="70" t="s">
        <v>190</v>
      </c>
      <c r="R113" s="71">
        <f t="shared" si="0"/>
        <v>1436.8799999999999</v>
      </c>
      <c r="S113" s="72">
        <v>12</v>
      </c>
    </row>
    <row r="114" spans="1:19">
      <c r="A114" s="62" t="s">
        <v>182</v>
      </c>
      <c r="B114" s="62" t="s">
        <v>183</v>
      </c>
      <c r="C114" s="62" t="s">
        <v>183</v>
      </c>
      <c r="D114" s="63" t="s">
        <v>184</v>
      </c>
      <c r="E114" s="63" t="s">
        <v>16</v>
      </c>
      <c r="F114" s="63" t="s">
        <v>225</v>
      </c>
      <c r="G114" s="63" t="s">
        <v>22</v>
      </c>
      <c r="H114" s="63" t="s">
        <v>226</v>
      </c>
      <c r="I114" s="64" t="s">
        <v>227</v>
      </c>
      <c r="J114" s="65" t="s">
        <v>228</v>
      </c>
      <c r="K114" s="66" t="s">
        <v>229</v>
      </c>
      <c r="L114" s="75"/>
      <c r="M114" s="68"/>
      <c r="N114" s="65" t="s">
        <v>46</v>
      </c>
      <c r="O114" s="65">
        <v>3</v>
      </c>
      <c r="P114" s="69">
        <v>298</v>
      </c>
      <c r="Q114" s="70" t="s">
        <v>190</v>
      </c>
      <c r="R114" s="71">
        <f t="shared" si="0"/>
        <v>894</v>
      </c>
      <c r="S114" s="72">
        <v>3</v>
      </c>
    </row>
    <row r="115" spans="1:19">
      <c r="A115" s="62" t="s">
        <v>182</v>
      </c>
      <c r="B115" s="62" t="s">
        <v>183</v>
      </c>
      <c r="C115" s="62" t="s">
        <v>183</v>
      </c>
      <c r="D115" s="63" t="s">
        <v>184</v>
      </c>
      <c r="E115" s="63" t="s">
        <v>6</v>
      </c>
      <c r="F115" s="63" t="s">
        <v>185</v>
      </c>
      <c r="G115" s="63" t="s">
        <v>22</v>
      </c>
      <c r="H115" s="63" t="s">
        <v>226</v>
      </c>
      <c r="I115" s="64" t="s">
        <v>227</v>
      </c>
      <c r="J115" s="65" t="s">
        <v>228</v>
      </c>
      <c r="K115" s="66" t="s">
        <v>229</v>
      </c>
      <c r="L115" s="75"/>
      <c r="M115" s="68"/>
      <c r="N115" s="65" t="s">
        <v>46</v>
      </c>
      <c r="O115" s="65">
        <v>8</v>
      </c>
      <c r="P115" s="69">
        <v>270</v>
      </c>
      <c r="Q115" s="70" t="s">
        <v>190</v>
      </c>
      <c r="R115" s="71">
        <f t="shared" si="0"/>
        <v>2160</v>
      </c>
      <c r="S115" s="72">
        <v>8</v>
      </c>
    </row>
    <row r="116" spans="1:19">
      <c r="A116" s="62" t="s">
        <v>182</v>
      </c>
      <c r="B116" s="62" t="s">
        <v>183</v>
      </c>
      <c r="C116" s="62" t="s">
        <v>183</v>
      </c>
      <c r="D116" s="63" t="s">
        <v>184</v>
      </c>
      <c r="E116" s="63" t="s">
        <v>16</v>
      </c>
      <c r="F116" s="63" t="s">
        <v>225</v>
      </c>
      <c r="G116" s="63" t="s">
        <v>22</v>
      </c>
      <c r="H116" s="63" t="s">
        <v>230</v>
      </c>
      <c r="I116" s="64" t="s">
        <v>231</v>
      </c>
      <c r="J116" s="65" t="s">
        <v>232</v>
      </c>
      <c r="K116" s="66" t="s">
        <v>233</v>
      </c>
      <c r="L116" s="75"/>
      <c r="M116" s="68"/>
      <c r="N116" s="65" t="s">
        <v>46</v>
      </c>
      <c r="O116" s="65">
        <v>3</v>
      </c>
      <c r="P116" s="69">
        <v>2251.46</v>
      </c>
      <c r="Q116" s="70" t="s">
        <v>190</v>
      </c>
      <c r="R116" s="71">
        <f t="shared" si="0"/>
        <v>6754.38</v>
      </c>
      <c r="S116" s="72">
        <v>3</v>
      </c>
    </row>
    <row r="117" spans="1:19">
      <c r="A117" s="62" t="s">
        <v>182</v>
      </c>
      <c r="B117" s="62" t="s">
        <v>183</v>
      </c>
      <c r="C117" s="62" t="s">
        <v>183</v>
      </c>
      <c r="D117" s="63" t="s">
        <v>184</v>
      </c>
      <c r="E117" s="63" t="s">
        <v>6</v>
      </c>
      <c r="F117" s="63" t="s">
        <v>185</v>
      </c>
      <c r="G117" s="63" t="s">
        <v>22</v>
      </c>
      <c r="H117" s="63" t="s">
        <v>230</v>
      </c>
      <c r="I117" s="64" t="s">
        <v>231</v>
      </c>
      <c r="J117" s="65" t="s">
        <v>234</v>
      </c>
      <c r="K117" s="66" t="s">
        <v>235</v>
      </c>
      <c r="L117" s="75"/>
      <c r="M117" s="68"/>
      <c r="N117" s="65" t="s">
        <v>100</v>
      </c>
      <c r="O117" s="65">
        <v>8</v>
      </c>
      <c r="P117" s="69">
        <v>137</v>
      </c>
      <c r="Q117" s="70" t="s">
        <v>190</v>
      </c>
      <c r="R117" s="71">
        <f t="shared" si="0"/>
        <v>1096</v>
      </c>
      <c r="S117" s="72">
        <v>8</v>
      </c>
    </row>
    <row r="118" spans="1:19">
      <c r="A118" s="62" t="s">
        <v>182</v>
      </c>
      <c r="B118" s="62" t="s">
        <v>183</v>
      </c>
      <c r="C118" s="62" t="s">
        <v>183</v>
      </c>
      <c r="D118" s="63" t="s">
        <v>184</v>
      </c>
      <c r="E118" s="63" t="s">
        <v>6</v>
      </c>
      <c r="F118" s="63" t="s">
        <v>185</v>
      </c>
      <c r="G118" s="63" t="s">
        <v>186</v>
      </c>
      <c r="H118" s="63" t="s">
        <v>230</v>
      </c>
      <c r="I118" s="64" t="s">
        <v>231</v>
      </c>
      <c r="J118" s="65" t="s">
        <v>236</v>
      </c>
      <c r="K118" s="66" t="s">
        <v>237</v>
      </c>
      <c r="L118" s="75"/>
      <c r="M118" s="68"/>
      <c r="N118" s="65" t="s">
        <v>67</v>
      </c>
      <c r="O118" s="65">
        <v>2</v>
      </c>
      <c r="P118" s="69">
        <v>30</v>
      </c>
      <c r="Q118" s="70" t="s">
        <v>190</v>
      </c>
      <c r="R118" s="71">
        <f t="shared" si="0"/>
        <v>60</v>
      </c>
      <c r="S118" s="72">
        <v>2</v>
      </c>
    </row>
    <row r="119" spans="1:19">
      <c r="A119" s="62" t="s">
        <v>182</v>
      </c>
      <c r="B119" s="62" t="s">
        <v>183</v>
      </c>
      <c r="C119" s="62" t="s">
        <v>183</v>
      </c>
      <c r="D119" s="63" t="s">
        <v>184</v>
      </c>
      <c r="E119" s="63" t="s">
        <v>6</v>
      </c>
      <c r="F119" s="63" t="s">
        <v>185</v>
      </c>
      <c r="G119" s="63" t="s">
        <v>186</v>
      </c>
      <c r="H119" s="63" t="s">
        <v>230</v>
      </c>
      <c r="I119" s="64" t="s">
        <v>231</v>
      </c>
      <c r="J119" s="65" t="s">
        <v>238</v>
      </c>
      <c r="K119" s="66" t="s">
        <v>239</v>
      </c>
      <c r="L119" s="75"/>
      <c r="M119" s="68"/>
      <c r="N119" s="65" t="s">
        <v>46</v>
      </c>
      <c r="O119" s="65">
        <v>1</v>
      </c>
      <c r="P119" s="69">
        <v>240</v>
      </c>
      <c r="Q119" s="70" t="s">
        <v>190</v>
      </c>
      <c r="R119" s="71">
        <f t="shared" si="0"/>
        <v>240</v>
      </c>
      <c r="S119" s="72">
        <v>1</v>
      </c>
    </row>
    <row r="120" spans="1:19">
      <c r="A120" s="62" t="s">
        <v>182</v>
      </c>
      <c r="B120" s="62" t="s">
        <v>183</v>
      </c>
      <c r="C120" s="62" t="s">
        <v>183</v>
      </c>
      <c r="D120" s="63" t="s">
        <v>184</v>
      </c>
      <c r="E120" s="63" t="s">
        <v>6</v>
      </c>
      <c r="F120" s="63" t="s">
        <v>185</v>
      </c>
      <c r="G120" s="63" t="s">
        <v>186</v>
      </c>
      <c r="H120" s="63" t="s">
        <v>230</v>
      </c>
      <c r="I120" s="64" t="s">
        <v>231</v>
      </c>
      <c r="J120" s="65" t="s">
        <v>240</v>
      </c>
      <c r="K120" s="66" t="s">
        <v>241</v>
      </c>
      <c r="L120" s="75"/>
      <c r="M120" s="68"/>
      <c r="N120" s="65" t="s">
        <v>46</v>
      </c>
      <c r="O120" s="65">
        <v>5</v>
      </c>
      <c r="P120" s="69">
        <v>12</v>
      </c>
      <c r="Q120" s="70" t="s">
        <v>190</v>
      </c>
      <c r="R120" s="71">
        <f t="shared" si="0"/>
        <v>60</v>
      </c>
      <c r="S120" s="72">
        <v>5</v>
      </c>
    </row>
    <row r="121" spans="1:19">
      <c r="A121" s="62" t="s">
        <v>182</v>
      </c>
      <c r="B121" s="62" t="s">
        <v>183</v>
      </c>
      <c r="C121" s="62" t="s">
        <v>183</v>
      </c>
      <c r="D121" s="63" t="s">
        <v>184</v>
      </c>
      <c r="E121" s="63" t="s">
        <v>6</v>
      </c>
      <c r="F121" s="63" t="s">
        <v>185</v>
      </c>
      <c r="G121" s="63" t="s">
        <v>186</v>
      </c>
      <c r="H121" s="63" t="s">
        <v>230</v>
      </c>
      <c r="I121" s="64" t="s">
        <v>231</v>
      </c>
      <c r="J121" s="65" t="s">
        <v>242</v>
      </c>
      <c r="K121" s="66" t="s">
        <v>243</v>
      </c>
      <c r="L121" s="75"/>
      <c r="M121" s="68"/>
      <c r="N121" s="65" t="s">
        <v>46</v>
      </c>
      <c r="O121" s="65">
        <v>1</v>
      </c>
      <c r="P121" s="69">
        <v>46.98</v>
      </c>
      <c r="Q121" s="70" t="s">
        <v>190</v>
      </c>
      <c r="R121" s="71">
        <f t="shared" si="0"/>
        <v>46.98</v>
      </c>
      <c r="S121" s="72">
        <v>1</v>
      </c>
    </row>
    <row r="122" spans="1:19">
      <c r="A122" s="62" t="s">
        <v>182</v>
      </c>
      <c r="B122" s="62" t="s">
        <v>183</v>
      </c>
      <c r="C122" s="62" t="s">
        <v>183</v>
      </c>
      <c r="D122" s="63" t="s">
        <v>184</v>
      </c>
      <c r="E122" s="63" t="s">
        <v>6</v>
      </c>
      <c r="F122" s="63" t="s">
        <v>185</v>
      </c>
      <c r="G122" s="63" t="s">
        <v>186</v>
      </c>
      <c r="H122" s="63" t="s">
        <v>230</v>
      </c>
      <c r="I122" s="64" t="s">
        <v>231</v>
      </c>
      <c r="J122" s="65" t="s">
        <v>244</v>
      </c>
      <c r="K122" s="66" t="s">
        <v>245</v>
      </c>
      <c r="L122" s="75"/>
      <c r="M122" s="68"/>
      <c r="N122" s="65" t="s">
        <v>67</v>
      </c>
      <c r="O122" s="65">
        <v>4</v>
      </c>
      <c r="P122" s="69">
        <v>32</v>
      </c>
      <c r="Q122" s="70" t="s">
        <v>190</v>
      </c>
      <c r="R122" s="71">
        <f t="shared" si="0"/>
        <v>128</v>
      </c>
      <c r="S122" s="72">
        <v>4</v>
      </c>
    </row>
    <row r="123" spans="1:19">
      <c r="A123" s="62" t="s">
        <v>182</v>
      </c>
      <c r="B123" s="62" t="s">
        <v>183</v>
      </c>
      <c r="C123" s="62" t="s">
        <v>183</v>
      </c>
      <c r="D123" s="63" t="s">
        <v>184</v>
      </c>
      <c r="E123" s="63" t="s">
        <v>6</v>
      </c>
      <c r="F123" s="63" t="s">
        <v>185</v>
      </c>
      <c r="G123" s="63" t="s">
        <v>186</v>
      </c>
      <c r="H123" s="63" t="s">
        <v>230</v>
      </c>
      <c r="I123" s="64" t="s">
        <v>231</v>
      </c>
      <c r="J123" s="65" t="s">
        <v>246</v>
      </c>
      <c r="K123" s="66" t="s">
        <v>247</v>
      </c>
      <c r="L123" s="75"/>
      <c r="M123" s="68"/>
      <c r="N123" s="65" t="s">
        <v>46</v>
      </c>
      <c r="O123" s="65">
        <v>4</v>
      </c>
      <c r="P123" s="69">
        <v>45</v>
      </c>
      <c r="Q123" s="70" t="s">
        <v>190</v>
      </c>
      <c r="R123" s="71">
        <f t="shared" si="0"/>
        <v>180</v>
      </c>
      <c r="S123" s="72">
        <v>4</v>
      </c>
    </row>
    <row r="124" spans="1:19">
      <c r="A124" s="62" t="s">
        <v>182</v>
      </c>
      <c r="B124" s="62" t="s">
        <v>183</v>
      </c>
      <c r="C124" s="62" t="s">
        <v>183</v>
      </c>
      <c r="D124" s="63" t="s">
        <v>184</v>
      </c>
      <c r="E124" s="63" t="s">
        <v>6</v>
      </c>
      <c r="F124" s="63" t="s">
        <v>185</v>
      </c>
      <c r="G124" s="63" t="s">
        <v>186</v>
      </c>
      <c r="H124" s="63" t="s">
        <v>230</v>
      </c>
      <c r="I124" s="64" t="s">
        <v>231</v>
      </c>
      <c r="J124" s="65" t="s">
        <v>248</v>
      </c>
      <c r="K124" s="66" t="s">
        <v>249</v>
      </c>
      <c r="L124" s="75"/>
      <c r="M124" s="68"/>
      <c r="N124" s="65" t="s">
        <v>100</v>
      </c>
      <c r="O124" s="65">
        <v>10</v>
      </c>
      <c r="P124" s="69">
        <v>32</v>
      </c>
      <c r="Q124" s="70" t="s">
        <v>190</v>
      </c>
      <c r="R124" s="71">
        <f t="shared" si="0"/>
        <v>320</v>
      </c>
      <c r="S124" s="72">
        <v>10</v>
      </c>
    </row>
    <row r="125" spans="1:19">
      <c r="A125" s="62" t="s">
        <v>182</v>
      </c>
      <c r="B125" s="62" t="s">
        <v>183</v>
      </c>
      <c r="C125" s="62" t="s">
        <v>183</v>
      </c>
      <c r="D125" s="63" t="s">
        <v>184</v>
      </c>
      <c r="E125" s="63" t="s">
        <v>6</v>
      </c>
      <c r="F125" s="63" t="s">
        <v>185</v>
      </c>
      <c r="G125" s="63" t="s">
        <v>250</v>
      </c>
      <c r="H125" s="63" t="s">
        <v>230</v>
      </c>
      <c r="I125" s="64" t="s">
        <v>231</v>
      </c>
      <c r="J125" s="65" t="s">
        <v>242</v>
      </c>
      <c r="K125" s="66" t="s">
        <v>243</v>
      </c>
      <c r="L125" s="75"/>
      <c r="M125" s="68"/>
      <c r="N125" s="65" t="s">
        <v>46</v>
      </c>
      <c r="O125" s="65">
        <v>9</v>
      </c>
      <c r="P125" s="69">
        <v>54.39</v>
      </c>
      <c r="Q125" s="70" t="s">
        <v>190</v>
      </c>
      <c r="R125" s="71">
        <f t="shared" si="0"/>
        <v>489.51</v>
      </c>
      <c r="S125" s="72">
        <v>9</v>
      </c>
    </row>
    <row r="126" spans="1:19">
      <c r="A126" s="62" t="s">
        <v>182</v>
      </c>
      <c r="B126" s="62" t="s">
        <v>183</v>
      </c>
      <c r="C126" s="62" t="s">
        <v>183</v>
      </c>
      <c r="D126" s="63" t="s">
        <v>184</v>
      </c>
      <c r="E126" s="63" t="s">
        <v>6</v>
      </c>
      <c r="F126" s="63" t="s">
        <v>185</v>
      </c>
      <c r="G126" s="63" t="s">
        <v>250</v>
      </c>
      <c r="H126" s="63" t="s">
        <v>230</v>
      </c>
      <c r="I126" s="64" t="s">
        <v>231</v>
      </c>
      <c r="J126" s="65" t="s">
        <v>244</v>
      </c>
      <c r="K126" s="66" t="s">
        <v>245</v>
      </c>
      <c r="L126" s="75"/>
      <c r="M126" s="68"/>
      <c r="N126" s="65" t="s">
        <v>67</v>
      </c>
      <c r="O126" s="65">
        <v>30</v>
      </c>
      <c r="P126" s="69">
        <v>16.739999999999998</v>
      </c>
      <c r="Q126" s="70" t="s">
        <v>190</v>
      </c>
      <c r="R126" s="71">
        <f t="shared" si="0"/>
        <v>502.19999999999993</v>
      </c>
      <c r="S126" s="72">
        <v>30</v>
      </c>
    </row>
    <row r="127" spans="1:19">
      <c r="A127" s="62" t="s">
        <v>182</v>
      </c>
      <c r="B127" s="62" t="s">
        <v>183</v>
      </c>
      <c r="C127" s="62" t="s">
        <v>183</v>
      </c>
      <c r="D127" s="63" t="s">
        <v>184</v>
      </c>
      <c r="E127" s="63" t="s">
        <v>16</v>
      </c>
      <c r="F127" s="63" t="s">
        <v>184</v>
      </c>
      <c r="G127" s="63" t="s">
        <v>25</v>
      </c>
      <c r="H127" s="63" t="s">
        <v>230</v>
      </c>
      <c r="I127" s="64" t="s">
        <v>231</v>
      </c>
      <c r="J127" s="65" t="s">
        <v>238</v>
      </c>
      <c r="K127" s="66" t="s">
        <v>239</v>
      </c>
      <c r="L127" s="75"/>
      <c r="M127" s="68"/>
      <c r="N127" s="65" t="s">
        <v>46</v>
      </c>
      <c r="O127" s="65">
        <v>1</v>
      </c>
      <c r="P127" s="69">
        <v>181.58</v>
      </c>
      <c r="Q127" s="70" t="s">
        <v>190</v>
      </c>
      <c r="R127" s="71">
        <f t="shared" si="0"/>
        <v>181.58</v>
      </c>
      <c r="S127" s="72">
        <v>1</v>
      </c>
    </row>
    <row r="128" spans="1:19">
      <c r="A128" s="62" t="s">
        <v>182</v>
      </c>
      <c r="B128" s="62" t="s">
        <v>183</v>
      </c>
      <c r="C128" s="62" t="s">
        <v>183</v>
      </c>
      <c r="D128" s="63" t="s">
        <v>184</v>
      </c>
      <c r="E128" s="63" t="s">
        <v>16</v>
      </c>
      <c r="F128" s="63" t="s">
        <v>184</v>
      </c>
      <c r="G128" s="63" t="s">
        <v>25</v>
      </c>
      <c r="H128" s="63" t="s">
        <v>230</v>
      </c>
      <c r="I128" s="64" t="s">
        <v>231</v>
      </c>
      <c r="J128" s="65" t="s">
        <v>238</v>
      </c>
      <c r="K128" s="66" t="s">
        <v>239</v>
      </c>
      <c r="L128" s="75"/>
      <c r="M128" s="68"/>
      <c r="N128" s="65" t="s">
        <v>46</v>
      </c>
      <c r="O128" s="65">
        <v>1</v>
      </c>
      <c r="P128" s="69">
        <v>31.22</v>
      </c>
      <c r="Q128" s="70" t="s">
        <v>190</v>
      </c>
      <c r="R128" s="71">
        <f t="shared" si="0"/>
        <v>31.22</v>
      </c>
      <c r="S128" s="72">
        <v>1</v>
      </c>
    </row>
    <row r="129" spans="1:19">
      <c r="A129" s="62" t="s">
        <v>182</v>
      </c>
      <c r="B129" s="62" t="s">
        <v>183</v>
      </c>
      <c r="C129" s="62" t="s">
        <v>183</v>
      </c>
      <c r="D129" s="63" t="s">
        <v>184</v>
      </c>
      <c r="E129" s="63" t="s">
        <v>16</v>
      </c>
      <c r="F129" s="63" t="s">
        <v>184</v>
      </c>
      <c r="G129" s="63" t="s">
        <v>25</v>
      </c>
      <c r="H129" s="63" t="s">
        <v>230</v>
      </c>
      <c r="I129" s="64" t="s">
        <v>231</v>
      </c>
      <c r="J129" s="65" t="s">
        <v>251</v>
      </c>
      <c r="K129" s="66" t="s">
        <v>252</v>
      </c>
      <c r="L129" s="75"/>
      <c r="M129" s="68"/>
      <c r="N129" s="65" t="s">
        <v>46</v>
      </c>
      <c r="O129" s="65">
        <v>2</v>
      </c>
      <c r="P129" s="69">
        <v>38.43</v>
      </c>
      <c r="Q129" s="70" t="s">
        <v>190</v>
      </c>
      <c r="R129" s="71">
        <f t="shared" si="0"/>
        <v>76.86</v>
      </c>
      <c r="S129" s="72">
        <v>2</v>
      </c>
    </row>
    <row r="130" spans="1:19">
      <c r="A130" s="62" t="s">
        <v>182</v>
      </c>
      <c r="B130" s="62" t="s">
        <v>183</v>
      </c>
      <c r="C130" s="62" t="s">
        <v>183</v>
      </c>
      <c r="D130" s="63" t="s">
        <v>184</v>
      </c>
      <c r="E130" s="63" t="s">
        <v>16</v>
      </c>
      <c r="F130" s="63" t="s">
        <v>184</v>
      </c>
      <c r="G130" s="63" t="s">
        <v>25</v>
      </c>
      <c r="H130" s="63" t="s">
        <v>230</v>
      </c>
      <c r="I130" s="64" t="s">
        <v>231</v>
      </c>
      <c r="J130" s="65" t="s">
        <v>253</v>
      </c>
      <c r="K130" s="66" t="s">
        <v>254</v>
      </c>
      <c r="L130" s="75"/>
      <c r="M130" s="68"/>
      <c r="N130" s="65" t="s">
        <v>46</v>
      </c>
      <c r="O130" s="65">
        <v>2</v>
      </c>
      <c r="P130" s="69">
        <v>76.12</v>
      </c>
      <c r="Q130" s="70" t="s">
        <v>190</v>
      </c>
      <c r="R130" s="71">
        <f t="shared" si="0"/>
        <v>152.24</v>
      </c>
      <c r="S130" s="72">
        <v>2</v>
      </c>
    </row>
    <row r="131" spans="1:19">
      <c r="A131" s="62" t="s">
        <v>182</v>
      </c>
      <c r="B131" s="62" t="s">
        <v>183</v>
      </c>
      <c r="C131" s="62" t="s">
        <v>183</v>
      </c>
      <c r="D131" s="63" t="s">
        <v>184</v>
      </c>
      <c r="E131" s="63" t="s">
        <v>16</v>
      </c>
      <c r="F131" s="63" t="s">
        <v>184</v>
      </c>
      <c r="G131" s="63" t="s">
        <v>25</v>
      </c>
      <c r="H131" s="63" t="s">
        <v>230</v>
      </c>
      <c r="I131" s="64" t="s">
        <v>231</v>
      </c>
      <c r="J131" s="65" t="s">
        <v>255</v>
      </c>
      <c r="K131" s="66" t="s">
        <v>256</v>
      </c>
      <c r="L131" s="75"/>
      <c r="M131" s="68"/>
      <c r="N131" s="65" t="s">
        <v>46</v>
      </c>
      <c r="O131" s="65">
        <v>1</v>
      </c>
      <c r="P131" s="69">
        <v>50.47</v>
      </c>
      <c r="Q131" s="70" t="s">
        <v>190</v>
      </c>
      <c r="R131" s="71">
        <f t="shared" si="0"/>
        <v>50.47</v>
      </c>
      <c r="S131" s="72">
        <v>1</v>
      </c>
    </row>
    <row r="132" spans="1:19">
      <c r="A132" s="62" t="s">
        <v>182</v>
      </c>
      <c r="B132" s="62" t="s">
        <v>183</v>
      </c>
      <c r="C132" s="62" t="s">
        <v>183</v>
      </c>
      <c r="D132" s="63" t="s">
        <v>184</v>
      </c>
      <c r="E132" s="63" t="s">
        <v>16</v>
      </c>
      <c r="F132" s="63" t="s">
        <v>184</v>
      </c>
      <c r="G132" s="63" t="s">
        <v>25</v>
      </c>
      <c r="H132" s="63" t="s">
        <v>230</v>
      </c>
      <c r="I132" s="64" t="s">
        <v>231</v>
      </c>
      <c r="J132" s="65" t="s">
        <v>257</v>
      </c>
      <c r="K132" s="66" t="s">
        <v>258</v>
      </c>
      <c r="L132" s="75"/>
      <c r="M132" s="68"/>
      <c r="N132" s="65" t="s">
        <v>46</v>
      </c>
      <c r="O132" s="65">
        <v>3</v>
      </c>
      <c r="P132" s="69">
        <v>13.95</v>
      </c>
      <c r="Q132" s="70" t="s">
        <v>190</v>
      </c>
      <c r="R132" s="71">
        <f t="shared" si="0"/>
        <v>41.849999999999994</v>
      </c>
      <c r="S132" s="72">
        <v>3</v>
      </c>
    </row>
    <row r="133" spans="1:19">
      <c r="A133" s="62" t="s">
        <v>182</v>
      </c>
      <c r="B133" s="62" t="s">
        <v>183</v>
      </c>
      <c r="C133" s="62" t="s">
        <v>183</v>
      </c>
      <c r="D133" s="63" t="s">
        <v>184</v>
      </c>
      <c r="E133" s="63" t="s">
        <v>12</v>
      </c>
      <c r="F133" s="63" t="s">
        <v>213</v>
      </c>
      <c r="G133" s="63" t="s">
        <v>25</v>
      </c>
      <c r="H133" s="63" t="s">
        <v>230</v>
      </c>
      <c r="I133" s="64" t="s">
        <v>231</v>
      </c>
      <c r="J133" s="65" t="s">
        <v>242</v>
      </c>
      <c r="K133" s="66" t="s">
        <v>243</v>
      </c>
      <c r="L133" s="75"/>
      <c r="M133" s="68"/>
      <c r="N133" s="65" t="s">
        <v>46</v>
      </c>
      <c r="O133" s="65">
        <v>1</v>
      </c>
      <c r="P133" s="69">
        <v>47</v>
      </c>
      <c r="Q133" s="70" t="s">
        <v>190</v>
      </c>
      <c r="R133" s="71">
        <f t="shared" si="0"/>
        <v>47</v>
      </c>
      <c r="S133" s="72">
        <v>1</v>
      </c>
    </row>
    <row r="134" spans="1:19">
      <c r="A134" s="62" t="s">
        <v>182</v>
      </c>
      <c r="B134" s="62" t="s">
        <v>183</v>
      </c>
      <c r="C134" s="62" t="s">
        <v>183</v>
      </c>
      <c r="D134" s="63" t="s">
        <v>184</v>
      </c>
      <c r="E134" s="63" t="s">
        <v>12</v>
      </c>
      <c r="F134" s="63" t="s">
        <v>213</v>
      </c>
      <c r="G134" s="63" t="s">
        <v>25</v>
      </c>
      <c r="H134" s="63" t="s">
        <v>230</v>
      </c>
      <c r="I134" s="64" t="s">
        <v>231</v>
      </c>
      <c r="J134" s="65" t="s">
        <v>253</v>
      </c>
      <c r="K134" s="66" t="s">
        <v>254</v>
      </c>
      <c r="L134" s="75"/>
      <c r="M134" s="68"/>
      <c r="N134" s="65" t="s">
        <v>46</v>
      </c>
      <c r="O134" s="65">
        <v>1</v>
      </c>
      <c r="P134" s="69">
        <v>61</v>
      </c>
      <c r="Q134" s="70" t="s">
        <v>190</v>
      </c>
      <c r="R134" s="71">
        <f t="shared" si="0"/>
        <v>61</v>
      </c>
      <c r="S134" s="72">
        <v>1</v>
      </c>
    </row>
    <row r="135" spans="1:19">
      <c r="A135" s="62" t="s">
        <v>182</v>
      </c>
      <c r="B135" s="62" t="s">
        <v>183</v>
      </c>
      <c r="C135" s="62" t="s">
        <v>183</v>
      </c>
      <c r="D135" s="63" t="s">
        <v>184</v>
      </c>
      <c r="E135" s="63" t="s">
        <v>12</v>
      </c>
      <c r="F135" s="63" t="s">
        <v>213</v>
      </c>
      <c r="G135" s="63" t="s">
        <v>25</v>
      </c>
      <c r="H135" s="63" t="s">
        <v>230</v>
      </c>
      <c r="I135" s="64" t="s">
        <v>231</v>
      </c>
      <c r="J135" s="65" t="s">
        <v>244</v>
      </c>
      <c r="K135" s="66" t="s">
        <v>245</v>
      </c>
      <c r="L135" s="75"/>
      <c r="M135" s="68"/>
      <c r="N135" s="65" t="s">
        <v>67</v>
      </c>
      <c r="O135" s="65">
        <v>4</v>
      </c>
      <c r="P135" s="69">
        <v>20</v>
      </c>
      <c r="Q135" s="70" t="s">
        <v>190</v>
      </c>
      <c r="R135" s="71">
        <f t="shared" si="0"/>
        <v>80</v>
      </c>
      <c r="S135" s="72">
        <v>4</v>
      </c>
    </row>
    <row r="136" spans="1:19">
      <c r="A136" s="62" t="s">
        <v>182</v>
      </c>
      <c r="B136" s="62" t="s">
        <v>183</v>
      </c>
      <c r="C136" s="62" t="s">
        <v>183</v>
      </c>
      <c r="D136" s="63" t="s">
        <v>184</v>
      </c>
      <c r="E136" s="63" t="s">
        <v>12</v>
      </c>
      <c r="F136" s="63" t="s">
        <v>213</v>
      </c>
      <c r="G136" s="63" t="s">
        <v>25</v>
      </c>
      <c r="H136" s="63" t="s">
        <v>230</v>
      </c>
      <c r="I136" s="64" t="s">
        <v>231</v>
      </c>
      <c r="J136" s="65" t="s">
        <v>248</v>
      </c>
      <c r="K136" s="66" t="s">
        <v>249</v>
      </c>
      <c r="L136" s="75"/>
      <c r="M136" s="68"/>
      <c r="N136" s="65" t="s">
        <v>100</v>
      </c>
      <c r="O136" s="65">
        <v>2</v>
      </c>
      <c r="P136" s="69">
        <v>32</v>
      </c>
      <c r="Q136" s="70" t="s">
        <v>190</v>
      </c>
      <c r="R136" s="71">
        <f t="shared" si="0"/>
        <v>64</v>
      </c>
      <c r="S136" s="72">
        <v>2</v>
      </c>
    </row>
    <row r="137" spans="1:19">
      <c r="A137" s="62" t="s">
        <v>182</v>
      </c>
      <c r="B137" s="62" t="s">
        <v>183</v>
      </c>
      <c r="C137" s="62" t="s">
        <v>183</v>
      </c>
      <c r="D137" s="63" t="s">
        <v>184</v>
      </c>
      <c r="E137" s="63" t="s">
        <v>6</v>
      </c>
      <c r="F137" s="63" t="s">
        <v>224</v>
      </c>
      <c r="G137" s="63" t="s">
        <v>25</v>
      </c>
      <c r="H137" s="63" t="s">
        <v>230</v>
      </c>
      <c r="I137" s="64" t="s">
        <v>231</v>
      </c>
      <c r="J137" s="65" t="s">
        <v>242</v>
      </c>
      <c r="K137" s="66" t="s">
        <v>243</v>
      </c>
      <c r="L137" s="75"/>
      <c r="M137" s="68"/>
      <c r="N137" s="65" t="s">
        <v>46</v>
      </c>
      <c r="O137" s="65">
        <v>2</v>
      </c>
      <c r="P137" s="69">
        <v>34.85</v>
      </c>
      <c r="Q137" s="70" t="s">
        <v>190</v>
      </c>
      <c r="R137" s="71">
        <f t="shared" si="0"/>
        <v>69.7</v>
      </c>
      <c r="S137" s="72">
        <v>2</v>
      </c>
    </row>
    <row r="138" spans="1:19">
      <c r="A138" s="62" t="s">
        <v>182</v>
      </c>
      <c r="B138" s="62" t="s">
        <v>183</v>
      </c>
      <c r="C138" s="62" t="s">
        <v>183</v>
      </c>
      <c r="D138" s="63" t="s">
        <v>184</v>
      </c>
      <c r="E138" s="63" t="s">
        <v>6</v>
      </c>
      <c r="F138" s="63" t="s">
        <v>224</v>
      </c>
      <c r="G138" s="63" t="s">
        <v>25</v>
      </c>
      <c r="H138" s="63" t="s">
        <v>230</v>
      </c>
      <c r="I138" s="64" t="s">
        <v>231</v>
      </c>
      <c r="J138" s="65" t="s">
        <v>259</v>
      </c>
      <c r="K138" s="66" t="s">
        <v>260</v>
      </c>
      <c r="L138" s="75"/>
      <c r="M138" s="68"/>
      <c r="N138" s="65" t="s">
        <v>46</v>
      </c>
      <c r="O138" s="65">
        <v>1</v>
      </c>
      <c r="P138" s="69">
        <v>1463.89</v>
      </c>
      <c r="Q138" s="70" t="s">
        <v>190</v>
      </c>
      <c r="R138" s="71">
        <f t="shared" si="0"/>
        <v>1463.89</v>
      </c>
      <c r="S138" s="72">
        <v>1</v>
      </c>
    </row>
    <row r="139" spans="1:19">
      <c r="A139" s="62" t="s">
        <v>182</v>
      </c>
      <c r="B139" s="62" t="s">
        <v>183</v>
      </c>
      <c r="C139" s="62" t="s">
        <v>183</v>
      </c>
      <c r="D139" s="63" t="s">
        <v>184</v>
      </c>
      <c r="E139" s="63" t="s">
        <v>16</v>
      </c>
      <c r="F139" s="63" t="s">
        <v>184</v>
      </c>
      <c r="G139" s="63" t="s">
        <v>25</v>
      </c>
      <c r="H139" s="63" t="s">
        <v>261</v>
      </c>
      <c r="I139" s="64" t="s">
        <v>97</v>
      </c>
      <c r="J139" s="65" t="s">
        <v>262</v>
      </c>
      <c r="K139" s="66" t="s">
        <v>263</v>
      </c>
      <c r="L139" s="75"/>
      <c r="M139" s="68"/>
      <c r="N139" s="65" t="s">
        <v>264</v>
      </c>
      <c r="O139" s="65">
        <v>2</v>
      </c>
      <c r="P139" s="69">
        <v>33.340000000000003</v>
      </c>
      <c r="Q139" s="70" t="s">
        <v>190</v>
      </c>
      <c r="R139" s="71">
        <f t="shared" si="0"/>
        <v>66.680000000000007</v>
      </c>
      <c r="S139" s="72">
        <v>2</v>
      </c>
    </row>
    <row r="140" spans="1:19">
      <c r="A140" s="62" t="s">
        <v>182</v>
      </c>
      <c r="B140" s="62" t="s">
        <v>183</v>
      </c>
      <c r="C140" s="62" t="s">
        <v>183</v>
      </c>
      <c r="D140" s="63" t="s">
        <v>184</v>
      </c>
      <c r="E140" s="63" t="s">
        <v>16</v>
      </c>
      <c r="F140" s="63" t="s">
        <v>184</v>
      </c>
      <c r="G140" s="63" t="s">
        <v>25</v>
      </c>
      <c r="H140" s="63" t="s">
        <v>261</v>
      </c>
      <c r="I140" s="64" t="s">
        <v>97</v>
      </c>
      <c r="J140" s="65" t="s">
        <v>265</v>
      </c>
      <c r="K140" s="66" t="s">
        <v>266</v>
      </c>
      <c r="L140" s="75"/>
      <c r="M140" s="68"/>
      <c r="N140" s="65" t="s">
        <v>267</v>
      </c>
      <c r="O140" s="65">
        <v>1</v>
      </c>
      <c r="P140" s="69">
        <v>181.82</v>
      </c>
      <c r="Q140" s="70" t="s">
        <v>190</v>
      </c>
      <c r="R140" s="71">
        <f t="shared" si="0"/>
        <v>181.82</v>
      </c>
      <c r="S140" s="72">
        <v>1</v>
      </c>
    </row>
    <row r="141" spans="1:19">
      <c r="A141" s="62" t="s">
        <v>182</v>
      </c>
      <c r="B141" s="62" t="s">
        <v>183</v>
      </c>
      <c r="C141" s="62" t="s">
        <v>183</v>
      </c>
      <c r="D141" s="63" t="s">
        <v>184</v>
      </c>
      <c r="E141" s="63" t="s">
        <v>16</v>
      </c>
      <c r="F141" s="63" t="s">
        <v>184</v>
      </c>
      <c r="G141" s="63" t="s">
        <v>25</v>
      </c>
      <c r="H141" s="63" t="s">
        <v>261</v>
      </c>
      <c r="I141" s="64" t="s">
        <v>97</v>
      </c>
      <c r="J141" s="65" t="s">
        <v>96</v>
      </c>
      <c r="K141" s="66" t="s">
        <v>95</v>
      </c>
      <c r="L141" s="75"/>
      <c r="M141" s="68"/>
      <c r="N141" s="65" t="s">
        <v>46</v>
      </c>
      <c r="O141" s="65">
        <v>72</v>
      </c>
      <c r="P141" s="69">
        <v>3.89</v>
      </c>
      <c r="Q141" s="70" t="s">
        <v>190</v>
      </c>
      <c r="R141" s="71">
        <f t="shared" si="0"/>
        <v>280.08</v>
      </c>
      <c r="S141" s="72">
        <v>72</v>
      </c>
    </row>
    <row r="142" spans="1:19">
      <c r="A142" s="62" t="s">
        <v>182</v>
      </c>
      <c r="B142" s="62" t="s">
        <v>183</v>
      </c>
      <c r="C142" s="62" t="s">
        <v>183</v>
      </c>
      <c r="D142" s="63" t="s">
        <v>184</v>
      </c>
      <c r="E142" s="63" t="s">
        <v>16</v>
      </c>
      <c r="F142" s="63" t="s">
        <v>184</v>
      </c>
      <c r="G142" s="63" t="s">
        <v>25</v>
      </c>
      <c r="H142" s="63" t="s">
        <v>261</v>
      </c>
      <c r="I142" s="64" t="s">
        <v>97</v>
      </c>
      <c r="J142" s="65" t="s">
        <v>268</v>
      </c>
      <c r="K142" s="66" t="s">
        <v>108</v>
      </c>
      <c r="L142" s="75"/>
      <c r="M142" s="68"/>
      <c r="N142" s="65" t="s">
        <v>63</v>
      </c>
      <c r="O142" s="65">
        <v>1</v>
      </c>
      <c r="P142" s="69">
        <v>317.33</v>
      </c>
      <c r="Q142" s="70" t="s">
        <v>190</v>
      </c>
      <c r="R142" s="71">
        <f t="shared" si="0"/>
        <v>317.33</v>
      </c>
      <c r="S142" s="72">
        <v>1</v>
      </c>
    </row>
    <row r="143" spans="1:19">
      <c r="A143" s="62" t="s">
        <v>182</v>
      </c>
      <c r="B143" s="62" t="s">
        <v>183</v>
      </c>
      <c r="C143" s="62" t="s">
        <v>183</v>
      </c>
      <c r="D143" s="63" t="s">
        <v>184</v>
      </c>
      <c r="E143" s="63" t="s">
        <v>16</v>
      </c>
      <c r="F143" s="63" t="s">
        <v>184</v>
      </c>
      <c r="G143" s="63" t="s">
        <v>25</v>
      </c>
      <c r="H143" s="63" t="s">
        <v>261</v>
      </c>
      <c r="I143" s="64" t="s">
        <v>97</v>
      </c>
      <c r="J143" s="65" t="s">
        <v>105</v>
      </c>
      <c r="K143" s="66" t="s">
        <v>104</v>
      </c>
      <c r="L143" s="75"/>
      <c r="M143" s="68"/>
      <c r="N143" s="65" t="s">
        <v>103</v>
      </c>
      <c r="O143" s="65">
        <v>1</v>
      </c>
      <c r="P143" s="69">
        <v>338.48</v>
      </c>
      <c r="Q143" s="70" t="s">
        <v>190</v>
      </c>
      <c r="R143" s="71">
        <f t="shared" si="0"/>
        <v>338.48</v>
      </c>
      <c r="S143" s="72">
        <v>1</v>
      </c>
    </row>
    <row r="144" spans="1:19">
      <c r="A144" s="62" t="s">
        <v>182</v>
      </c>
      <c r="B144" s="62" t="s">
        <v>183</v>
      </c>
      <c r="C144" s="62" t="s">
        <v>183</v>
      </c>
      <c r="D144" s="63" t="s">
        <v>184</v>
      </c>
      <c r="E144" s="63" t="s">
        <v>16</v>
      </c>
      <c r="F144" s="63" t="s">
        <v>225</v>
      </c>
      <c r="G144" s="63" t="s">
        <v>22</v>
      </c>
      <c r="H144" s="63" t="s">
        <v>269</v>
      </c>
      <c r="I144" s="64" t="s">
        <v>66</v>
      </c>
      <c r="J144" s="65" t="s">
        <v>270</v>
      </c>
      <c r="K144" s="66" t="s">
        <v>271</v>
      </c>
      <c r="L144" s="75"/>
      <c r="M144" s="68"/>
      <c r="N144" s="65" t="s">
        <v>46</v>
      </c>
      <c r="O144" s="65">
        <v>10</v>
      </c>
      <c r="P144" s="69">
        <v>8.5</v>
      </c>
      <c r="Q144" s="70" t="s">
        <v>190</v>
      </c>
      <c r="R144" s="71">
        <f t="shared" si="0"/>
        <v>85</v>
      </c>
      <c r="S144" s="72">
        <v>10</v>
      </c>
    </row>
    <row r="145" spans="1:19">
      <c r="A145" s="62" t="s">
        <v>182</v>
      </c>
      <c r="B145" s="62" t="s">
        <v>183</v>
      </c>
      <c r="C145" s="62" t="s">
        <v>183</v>
      </c>
      <c r="D145" s="63" t="s">
        <v>184</v>
      </c>
      <c r="E145" s="63" t="s">
        <v>16</v>
      </c>
      <c r="F145" s="63" t="s">
        <v>225</v>
      </c>
      <c r="G145" s="63" t="s">
        <v>22</v>
      </c>
      <c r="H145" s="63" t="s">
        <v>269</v>
      </c>
      <c r="I145" s="64" t="s">
        <v>66</v>
      </c>
      <c r="J145" s="65" t="s">
        <v>73</v>
      </c>
      <c r="K145" s="66" t="s">
        <v>72</v>
      </c>
      <c r="L145" s="75"/>
      <c r="M145" s="68"/>
      <c r="N145" s="65" t="s">
        <v>63</v>
      </c>
      <c r="O145" s="65">
        <v>1</v>
      </c>
      <c r="P145" s="69">
        <v>50</v>
      </c>
      <c r="Q145" s="70" t="s">
        <v>190</v>
      </c>
      <c r="R145" s="71">
        <f t="shared" si="0"/>
        <v>50</v>
      </c>
      <c r="S145" s="72">
        <v>1</v>
      </c>
    </row>
    <row r="146" spans="1:19">
      <c r="A146" s="62" t="s">
        <v>182</v>
      </c>
      <c r="B146" s="62" t="s">
        <v>183</v>
      </c>
      <c r="C146" s="62" t="s">
        <v>183</v>
      </c>
      <c r="D146" s="63" t="s">
        <v>184</v>
      </c>
      <c r="E146" s="63" t="s">
        <v>16</v>
      </c>
      <c r="F146" s="63" t="s">
        <v>225</v>
      </c>
      <c r="G146" s="63" t="s">
        <v>22</v>
      </c>
      <c r="H146" s="63" t="s">
        <v>269</v>
      </c>
      <c r="I146" s="64" t="s">
        <v>66</v>
      </c>
      <c r="J146" s="65" t="s">
        <v>272</v>
      </c>
      <c r="K146" s="66" t="s">
        <v>75</v>
      </c>
      <c r="L146" s="75"/>
      <c r="M146" s="68"/>
      <c r="N146" s="65" t="s">
        <v>103</v>
      </c>
      <c r="O146" s="65">
        <v>14</v>
      </c>
      <c r="P146" s="69">
        <v>230</v>
      </c>
      <c r="Q146" s="70" t="s">
        <v>190</v>
      </c>
      <c r="R146" s="71">
        <f t="shared" si="0"/>
        <v>3220</v>
      </c>
      <c r="S146" s="72">
        <v>14</v>
      </c>
    </row>
    <row r="147" spans="1:19">
      <c r="A147" s="62" t="s">
        <v>182</v>
      </c>
      <c r="B147" s="62" t="s">
        <v>183</v>
      </c>
      <c r="C147" s="62" t="s">
        <v>183</v>
      </c>
      <c r="D147" s="63" t="s">
        <v>184</v>
      </c>
      <c r="E147" s="63" t="s">
        <v>16</v>
      </c>
      <c r="F147" s="63" t="s">
        <v>225</v>
      </c>
      <c r="G147" s="63" t="s">
        <v>22</v>
      </c>
      <c r="H147" s="63" t="s">
        <v>269</v>
      </c>
      <c r="I147" s="64" t="s">
        <v>66</v>
      </c>
      <c r="J147" s="65" t="s">
        <v>73</v>
      </c>
      <c r="K147" s="66" t="s">
        <v>72</v>
      </c>
      <c r="L147" s="75"/>
      <c r="M147" s="68"/>
      <c r="N147" s="65" t="s">
        <v>63</v>
      </c>
      <c r="O147" s="65">
        <v>45</v>
      </c>
      <c r="P147" s="69">
        <v>233.76</v>
      </c>
      <c r="Q147" s="70" t="s">
        <v>190</v>
      </c>
      <c r="R147" s="71">
        <f t="shared" si="0"/>
        <v>10519.199999999999</v>
      </c>
      <c r="S147" s="72">
        <v>45</v>
      </c>
    </row>
    <row r="148" spans="1:19">
      <c r="A148" s="62" t="s">
        <v>182</v>
      </c>
      <c r="B148" s="62" t="s">
        <v>183</v>
      </c>
      <c r="C148" s="62" t="s">
        <v>183</v>
      </c>
      <c r="D148" s="63" t="s">
        <v>184</v>
      </c>
      <c r="E148" s="63" t="s">
        <v>6</v>
      </c>
      <c r="F148" s="63" t="s">
        <v>185</v>
      </c>
      <c r="G148" s="63" t="s">
        <v>22</v>
      </c>
      <c r="H148" s="63" t="s">
        <v>269</v>
      </c>
      <c r="I148" s="64" t="s">
        <v>66</v>
      </c>
      <c r="J148" s="65" t="s">
        <v>73</v>
      </c>
      <c r="K148" s="66" t="s">
        <v>72</v>
      </c>
      <c r="L148" s="75"/>
      <c r="M148" s="68"/>
      <c r="N148" s="65" t="s">
        <v>63</v>
      </c>
      <c r="O148" s="65">
        <v>18</v>
      </c>
      <c r="P148" s="69">
        <v>225.67</v>
      </c>
      <c r="Q148" s="70" t="s">
        <v>190</v>
      </c>
      <c r="R148" s="71">
        <f t="shared" si="0"/>
        <v>4062.06</v>
      </c>
      <c r="S148" s="72">
        <v>18</v>
      </c>
    </row>
    <row r="149" spans="1:19">
      <c r="A149" s="62" t="s">
        <v>182</v>
      </c>
      <c r="B149" s="62" t="s">
        <v>183</v>
      </c>
      <c r="C149" s="62" t="s">
        <v>183</v>
      </c>
      <c r="D149" s="63" t="s">
        <v>184</v>
      </c>
      <c r="E149" s="63" t="s">
        <v>6</v>
      </c>
      <c r="F149" s="63" t="s">
        <v>225</v>
      </c>
      <c r="G149" s="63" t="s">
        <v>22</v>
      </c>
      <c r="H149" s="63" t="s">
        <v>269</v>
      </c>
      <c r="I149" s="64" t="s">
        <v>66</v>
      </c>
      <c r="J149" s="65" t="s">
        <v>272</v>
      </c>
      <c r="K149" s="66" t="s">
        <v>75</v>
      </c>
      <c r="L149" s="75"/>
      <c r="M149" s="68"/>
      <c r="N149" s="65" t="s">
        <v>103</v>
      </c>
      <c r="O149" s="65">
        <v>25</v>
      </c>
      <c r="P149" s="69">
        <v>231.96</v>
      </c>
      <c r="Q149" s="70" t="s">
        <v>190</v>
      </c>
      <c r="R149" s="71">
        <f t="shared" si="0"/>
        <v>5799</v>
      </c>
      <c r="S149" s="72">
        <v>25</v>
      </c>
    </row>
    <row r="150" spans="1:19">
      <c r="A150" s="62" t="s">
        <v>182</v>
      </c>
      <c r="B150" s="62" t="s">
        <v>183</v>
      </c>
      <c r="C150" s="62" t="s">
        <v>183</v>
      </c>
      <c r="D150" s="63" t="s">
        <v>184</v>
      </c>
      <c r="E150" s="63" t="s">
        <v>6</v>
      </c>
      <c r="F150" s="63" t="s">
        <v>224</v>
      </c>
      <c r="G150" s="63" t="s">
        <v>273</v>
      </c>
      <c r="H150" s="63" t="s">
        <v>274</v>
      </c>
      <c r="I150" s="64" t="s">
        <v>275</v>
      </c>
      <c r="J150" s="65" t="s">
        <v>276</v>
      </c>
      <c r="K150" s="66" t="s">
        <v>277</v>
      </c>
      <c r="L150" s="75"/>
      <c r="M150" s="68"/>
      <c r="N150" s="65" t="s">
        <v>46</v>
      </c>
      <c r="O150" s="65">
        <v>10</v>
      </c>
      <c r="P150" s="69">
        <v>100</v>
      </c>
      <c r="Q150" s="70" t="s">
        <v>190</v>
      </c>
      <c r="R150" s="71">
        <f t="shared" si="0"/>
        <v>1000</v>
      </c>
      <c r="S150" s="72">
        <v>10</v>
      </c>
    </row>
    <row r="151" spans="1:19">
      <c r="A151" s="62" t="s">
        <v>182</v>
      </c>
      <c r="B151" s="62" t="s">
        <v>183</v>
      </c>
      <c r="C151" s="62" t="s">
        <v>183</v>
      </c>
      <c r="D151" s="63" t="s">
        <v>184</v>
      </c>
      <c r="E151" s="63" t="s">
        <v>6</v>
      </c>
      <c r="F151" s="63" t="s">
        <v>185</v>
      </c>
      <c r="G151" s="63" t="s">
        <v>186</v>
      </c>
      <c r="H151" s="63" t="s">
        <v>274</v>
      </c>
      <c r="I151" s="64" t="s">
        <v>275</v>
      </c>
      <c r="J151" s="65" t="s">
        <v>276</v>
      </c>
      <c r="K151" s="66" t="s">
        <v>277</v>
      </c>
      <c r="L151" s="75"/>
      <c r="M151" s="68"/>
      <c r="N151" s="65" t="s">
        <v>46</v>
      </c>
      <c r="O151" s="65">
        <v>5</v>
      </c>
      <c r="P151" s="69">
        <v>100</v>
      </c>
      <c r="Q151" s="70" t="s">
        <v>190</v>
      </c>
      <c r="R151" s="71">
        <f t="shared" ref="R151:R162" si="1">SUM(O151*P151)</f>
        <v>500</v>
      </c>
      <c r="S151" s="72">
        <v>5</v>
      </c>
    </row>
    <row r="152" spans="1:19">
      <c r="A152" s="62" t="s">
        <v>182</v>
      </c>
      <c r="B152" s="62" t="s">
        <v>183</v>
      </c>
      <c r="C152" s="62" t="s">
        <v>183</v>
      </c>
      <c r="D152" s="63" t="s">
        <v>184</v>
      </c>
      <c r="E152" s="63" t="s">
        <v>16</v>
      </c>
      <c r="F152" s="63" t="s">
        <v>184</v>
      </c>
      <c r="G152" s="63" t="s">
        <v>25</v>
      </c>
      <c r="H152" s="63" t="s">
        <v>278</v>
      </c>
      <c r="I152" s="64" t="s">
        <v>279</v>
      </c>
      <c r="J152" s="65" t="s">
        <v>280</v>
      </c>
      <c r="K152" s="66" t="s">
        <v>281</v>
      </c>
      <c r="L152" s="75"/>
      <c r="M152" s="68"/>
      <c r="N152" s="65" t="s">
        <v>46</v>
      </c>
      <c r="O152" s="65">
        <v>5</v>
      </c>
      <c r="P152" s="69">
        <v>100</v>
      </c>
      <c r="Q152" s="70" t="s">
        <v>190</v>
      </c>
      <c r="R152" s="71">
        <f t="shared" si="1"/>
        <v>500</v>
      </c>
      <c r="S152" s="72">
        <v>5</v>
      </c>
    </row>
    <row r="153" spans="1:19">
      <c r="A153" s="62" t="s">
        <v>182</v>
      </c>
      <c r="B153" s="62" t="s">
        <v>183</v>
      </c>
      <c r="C153" s="62" t="s">
        <v>183</v>
      </c>
      <c r="D153" s="63" t="s">
        <v>184</v>
      </c>
      <c r="E153" s="63" t="s">
        <v>12</v>
      </c>
      <c r="F153" s="63" t="s">
        <v>213</v>
      </c>
      <c r="G153" s="63" t="s">
        <v>25</v>
      </c>
      <c r="H153" s="63" t="s">
        <v>278</v>
      </c>
      <c r="I153" s="64" t="s">
        <v>279</v>
      </c>
      <c r="J153" s="65" t="s">
        <v>280</v>
      </c>
      <c r="K153" s="66" t="s">
        <v>281</v>
      </c>
      <c r="L153" s="75"/>
      <c r="M153" s="68"/>
      <c r="N153" s="65" t="s">
        <v>46</v>
      </c>
      <c r="O153" s="65">
        <v>23</v>
      </c>
      <c r="P153" s="69">
        <v>100</v>
      </c>
      <c r="Q153" s="70" t="s">
        <v>190</v>
      </c>
      <c r="R153" s="71">
        <f t="shared" si="1"/>
        <v>2300</v>
      </c>
      <c r="S153" s="72">
        <v>23</v>
      </c>
    </row>
    <row r="154" spans="1:19">
      <c r="A154" s="62" t="s">
        <v>182</v>
      </c>
      <c r="B154" s="62" t="s">
        <v>183</v>
      </c>
      <c r="C154" s="62" t="s">
        <v>183</v>
      </c>
      <c r="D154" s="63" t="s">
        <v>184</v>
      </c>
      <c r="E154" s="63" t="s">
        <v>60</v>
      </c>
      <c r="F154" s="63" t="s">
        <v>282</v>
      </c>
      <c r="G154" s="63" t="s">
        <v>25</v>
      </c>
      <c r="H154" s="63" t="s">
        <v>278</v>
      </c>
      <c r="I154" s="64" t="s">
        <v>279</v>
      </c>
      <c r="J154" s="65" t="s">
        <v>280</v>
      </c>
      <c r="K154" s="66" t="s">
        <v>281</v>
      </c>
      <c r="L154" s="75"/>
      <c r="M154" s="68"/>
      <c r="N154" s="65" t="s">
        <v>46</v>
      </c>
      <c r="O154" s="65">
        <v>32</v>
      </c>
      <c r="P154" s="69">
        <v>100</v>
      </c>
      <c r="Q154" s="70" t="s">
        <v>190</v>
      </c>
      <c r="R154" s="71">
        <f t="shared" si="1"/>
        <v>3200</v>
      </c>
      <c r="S154" s="72">
        <v>32</v>
      </c>
    </row>
    <row r="155" spans="1:19">
      <c r="A155" s="62" t="s">
        <v>182</v>
      </c>
      <c r="B155" s="62" t="s">
        <v>183</v>
      </c>
      <c r="C155" s="62" t="s">
        <v>183</v>
      </c>
      <c r="D155" s="63" t="s">
        <v>184</v>
      </c>
      <c r="E155" s="63" t="s">
        <v>106</v>
      </c>
      <c r="F155" s="63" t="s">
        <v>184</v>
      </c>
      <c r="G155" s="63" t="s">
        <v>25</v>
      </c>
      <c r="H155" s="63" t="s">
        <v>278</v>
      </c>
      <c r="I155" s="64" t="s">
        <v>279</v>
      </c>
      <c r="J155" s="65" t="s">
        <v>280</v>
      </c>
      <c r="K155" s="66" t="s">
        <v>281</v>
      </c>
      <c r="L155" s="75"/>
      <c r="M155" s="68"/>
      <c r="N155" s="65" t="s">
        <v>46</v>
      </c>
      <c r="O155" s="65">
        <v>10</v>
      </c>
      <c r="P155" s="69">
        <v>100</v>
      </c>
      <c r="Q155" s="70" t="s">
        <v>190</v>
      </c>
      <c r="R155" s="71">
        <f t="shared" si="1"/>
        <v>1000</v>
      </c>
      <c r="S155" s="72">
        <v>10</v>
      </c>
    </row>
    <row r="156" spans="1:19">
      <c r="A156" s="62" t="s">
        <v>182</v>
      </c>
      <c r="B156" s="62" t="s">
        <v>183</v>
      </c>
      <c r="C156" s="62" t="s">
        <v>183</v>
      </c>
      <c r="D156" s="63" t="s">
        <v>184</v>
      </c>
      <c r="E156" s="63" t="s">
        <v>283</v>
      </c>
      <c r="F156" s="63" t="s">
        <v>284</v>
      </c>
      <c r="G156" s="63" t="s">
        <v>25</v>
      </c>
      <c r="H156" s="63" t="s">
        <v>278</v>
      </c>
      <c r="I156" s="64" t="s">
        <v>279</v>
      </c>
      <c r="J156" s="65" t="s">
        <v>280</v>
      </c>
      <c r="K156" s="66" t="s">
        <v>281</v>
      </c>
      <c r="L156" s="75"/>
      <c r="M156" s="68"/>
      <c r="N156" s="65" t="s">
        <v>46</v>
      </c>
      <c r="O156" s="65">
        <v>28</v>
      </c>
      <c r="P156" s="69">
        <v>100</v>
      </c>
      <c r="Q156" s="70" t="s">
        <v>190</v>
      </c>
      <c r="R156" s="71">
        <f t="shared" si="1"/>
        <v>2800</v>
      </c>
      <c r="S156" s="72">
        <v>28</v>
      </c>
    </row>
    <row r="157" spans="1:19">
      <c r="A157" s="62" t="s">
        <v>182</v>
      </c>
      <c r="B157" s="62" t="s">
        <v>183</v>
      </c>
      <c r="C157" s="62" t="s">
        <v>183</v>
      </c>
      <c r="D157" s="63" t="s">
        <v>184</v>
      </c>
      <c r="E157" s="63" t="s">
        <v>16</v>
      </c>
      <c r="F157" s="63" t="s">
        <v>184</v>
      </c>
      <c r="G157" s="63" t="s">
        <v>25</v>
      </c>
      <c r="H157" s="63" t="s">
        <v>285</v>
      </c>
      <c r="I157" s="76" t="s">
        <v>286</v>
      </c>
      <c r="J157" s="77"/>
      <c r="K157" s="66" t="s">
        <v>287</v>
      </c>
      <c r="L157" s="75"/>
      <c r="M157" s="68"/>
      <c r="N157" s="65" t="s">
        <v>1</v>
      </c>
      <c r="O157" s="65">
        <v>1</v>
      </c>
      <c r="P157" s="78">
        <v>3307.84</v>
      </c>
      <c r="Q157" s="70" t="s">
        <v>190</v>
      </c>
      <c r="R157" s="71">
        <f t="shared" si="1"/>
        <v>3307.84</v>
      </c>
      <c r="S157" s="72">
        <v>1</v>
      </c>
    </row>
    <row r="158" spans="1:19">
      <c r="A158" s="62" t="s">
        <v>182</v>
      </c>
      <c r="B158" s="62" t="s">
        <v>183</v>
      </c>
      <c r="C158" s="62" t="s">
        <v>183</v>
      </c>
      <c r="D158" s="63" t="s">
        <v>184</v>
      </c>
      <c r="E158" s="63" t="s">
        <v>16</v>
      </c>
      <c r="F158" s="63" t="s">
        <v>184</v>
      </c>
      <c r="G158" s="63" t="s">
        <v>15</v>
      </c>
      <c r="H158" s="63" t="s">
        <v>288</v>
      </c>
      <c r="I158" s="76" t="s">
        <v>289</v>
      </c>
      <c r="J158" s="77"/>
      <c r="K158" s="66" t="s">
        <v>290</v>
      </c>
      <c r="L158" s="75"/>
      <c r="M158" s="68"/>
      <c r="N158" s="65" t="s">
        <v>1</v>
      </c>
      <c r="O158" s="65">
        <v>1</v>
      </c>
      <c r="P158" s="78">
        <v>1305</v>
      </c>
      <c r="Q158" s="70" t="s">
        <v>190</v>
      </c>
      <c r="R158" s="71">
        <f t="shared" si="1"/>
        <v>1305</v>
      </c>
      <c r="S158" s="72">
        <v>1</v>
      </c>
    </row>
    <row r="159" spans="1:19">
      <c r="A159" s="62" t="s">
        <v>182</v>
      </c>
      <c r="B159" s="62" t="s">
        <v>183</v>
      </c>
      <c r="C159" s="62" t="s">
        <v>183</v>
      </c>
      <c r="D159" s="63" t="s">
        <v>184</v>
      </c>
      <c r="E159" s="63" t="s">
        <v>283</v>
      </c>
      <c r="F159" s="63" t="s">
        <v>284</v>
      </c>
      <c r="G159" s="63" t="s">
        <v>15</v>
      </c>
      <c r="H159" s="63" t="s">
        <v>291</v>
      </c>
      <c r="I159" s="79" t="s">
        <v>292</v>
      </c>
      <c r="J159" s="77"/>
      <c r="K159" s="66" t="s">
        <v>293</v>
      </c>
      <c r="L159" s="75"/>
      <c r="M159" s="68"/>
      <c r="N159" s="65" t="s">
        <v>1</v>
      </c>
      <c r="O159" s="65">
        <v>1</v>
      </c>
      <c r="P159" s="78">
        <v>538</v>
      </c>
      <c r="Q159" s="70" t="s">
        <v>190</v>
      </c>
      <c r="R159" s="71">
        <f t="shared" si="1"/>
        <v>538</v>
      </c>
      <c r="S159" s="72">
        <v>1</v>
      </c>
    </row>
    <row r="160" spans="1:19">
      <c r="A160" s="62" t="s">
        <v>182</v>
      </c>
      <c r="B160" s="62" t="s">
        <v>183</v>
      </c>
      <c r="C160" s="62" t="s">
        <v>183</v>
      </c>
      <c r="D160" s="63" t="s">
        <v>184</v>
      </c>
      <c r="E160" s="63" t="s">
        <v>16</v>
      </c>
      <c r="F160" s="63" t="s">
        <v>184</v>
      </c>
      <c r="G160" s="63" t="s">
        <v>25</v>
      </c>
      <c r="H160" s="63" t="s">
        <v>294</v>
      </c>
      <c r="I160" s="76" t="s">
        <v>295</v>
      </c>
      <c r="J160" s="77"/>
      <c r="K160" s="66" t="s">
        <v>296</v>
      </c>
      <c r="L160" s="75"/>
      <c r="M160" s="68"/>
      <c r="N160" s="65" t="s">
        <v>1</v>
      </c>
      <c r="O160" s="65">
        <v>1</v>
      </c>
      <c r="P160" s="78">
        <v>3491.27</v>
      </c>
      <c r="Q160" s="70" t="s">
        <v>190</v>
      </c>
      <c r="R160" s="71">
        <f t="shared" si="1"/>
        <v>3491.27</v>
      </c>
      <c r="S160" s="72">
        <v>1</v>
      </c>
    </row>
    <row r="161" spans="1:19">
      <c r="A161" s="62" t="s">
        <v>182</v>
      </c>
      <c r="B161" s="62" t="s">
        <v>183</v>
      </c>
      <c r="C161" s="62" t="s">
        <v>183</v>
      </c>
      <c r="D161" s="63" t="s">
        <v>184</v>
      </c>
      <c r="E161" s="63" t="s">
        <v>6</v>
      </c>
      <c r="F161" s="63" t="s">
        <v>224</v>
      </c>
      <c r="G161" s="63" t="s">
        <v>25</v>
      </c>
      <c r="H161" s="63" t="s">
        <v>297</v>
      </c>
      <c r="I161" s="80" t="s">
        <v>29</v>
      </c>
      <c r="J161" s="77"/>
      <c r="K161" s="66" t="s">
        <v>298</v>
      </c>
      <c r="L161" s="75"/>
      <c r="M161" s="68"/>
      <c r="N161" s="65" t="s">
        <v>1</v>
      </c>
      <c r="O161" s="65">
        <v>1</v>
      </c>
      <c r="P161" s="78">
        <v>410.4</v>
      </c>
      <c r="Q161" s="70" t="s">
        <v>190</v>
      </c>
      <c r="R161" s="71">
        <f t="shared" si="1"/>
        <v>410.4</v>
      </c>
      <c r="S161" s="72">
        <v>1</v>
      </c>
    </row>
    <row r="162" spans="1:19">
      <c r="A162" s="81" t="s">
        <v>182</v>
      </c>
      <c r="B162" s="81" t="s">
        <v>183</v>
      </c>
      <c r="C162" s="81" t="s">
        <v>183</v>
      </c>
      <c r="D162" s="81" t="s">
        <v>184</v>
      </c>
      <c r="E162" s="81" t="s">
        <v>6</v>
      </c>
      <c r="F162" s="82" t="s">
        <v>185</v>
      </c>
      <c r="G162" s="82" t="s">
        <v>186</v>
      </c>
      <c r="H162" s="83" t="s">
        <v>299</v>
      </c>
      <c r="I162" s="84" t="s">
        <v>18</v>
      </c>
      <c r="J162" s="81"/>
      <c r="K162" s="85" t="s">
        <v>300</v>
      </c>
      <c r="L162" s="86"/>
      <c r="M162" s="87"/>
      <c r="N162" s="88" t="s">
        <v>300</v>
      </c>
      <c r="O162" s="89">
        <v>1</v>
      </c>
      <c r="P162" s="90">
        <v>26236.54</v>
      </c>
      <c r="Q162" s="91" t="s">
        <v>190</v>
      </c>
      <c r="R162" s="92">
        <f t="shared" si="1"/>
        <v>26236.54</v>
      </c>
      <c r="S162" s="89">
        <v>1</v>
      </c>
    </row>
    <row r="163" spans="1:19">
      <c r="A163" s="93" t="s">
        <v>182</v>
      </c>
      <c r="B163" s="94" t="s">
        <v>301</v>
      </c>
      <c r="C163" s="94" t="s">
        <v>301</v>
      </c>
      <c r="D163" s="94" t="s">
        <v>184</v>
      </c>
      <c r="E163" s="94" t="s">
        <v>16</v>
      </c>
      <c r="F163" s="94" t="s">
        <v>184</v>
      </c>
      <c r="G163" s="94" t="s">
        <v>25</v>
      </c>
      <c r="H163" s="95">
        <v>24601</v>
      </c>
      <c r="I163" s="96" t="s">
        <v>302</v>
      </c>
      <c r="J163" s="97" t="s">
        <v>303</v>
      </c>
      <c r="K163" s="98" t="s">
        <v>304</v>
      </c>
      <c r="L163" s="99"/>
      <c r="M163" s="99"/>
      <c r="N163" s="97" t="s">
        <v>46</v>
      </c>
      <c r="O163" s="97">
        <v>2</v>
      </c>
      <c r="P163" s="100">
        <v>99</v>
      </c>
      <c r="Q163" s="101" t="s">
        <v>190</v>
      </c>
      <c r="R163" s="100">
        <f t="shared" ref="R163:R226" si="2">+O163*P163</f>
        <v>198</v>
      </c>
      <c r="S163" s="102">
        <v>2</v>
      </c>
    </row>
    <row r="164" spans="1:19">
      <c r="A164" s="93" t="s">
        <v>182</v>
      </c>
      <c r="B164" s="94" t="s">
        <v>301</v>
      </c>
      <c r="C164" s="94" t="s">
        <v>301</v>
      </c>
      <c r="D164" s="94" t="s">
        <v>184</v>
      </c>
      <c r="E164" s="94" t="s">
        <v>16</v>
      </c>
      <c r="F164" s="94" t="s">
        <v>184</v>
      </c>
      <c r="G164" s="94" t="s">
        <v>25</v>
      </c>
      <c r="H164" s="95">
        <v>24601</v>
      </c>
      <c r="I164" s="103" t="s">
        <v>302</v>
      </c>
      <c r="J164" s="97" t="s">
        <v>305</v>
      </c>
      <c r="K164" s="98" t="s">
        <v>306</v>
      </c>
      <c r="L164" s="99"/>
      <c r="M164" s="99"/>
      <c r="N164" s="97" t="s">
        <v>46</v>
      </c>
      <c r="O164" s="97">
        <v>1</v>
      </c>
      <c r="P164" s="100">
        <v>429.84</v>
      </c>
      <c r="Q164" s="101" t="s">
        <v>190</v>
      </c>
      <c r="R164" s="100">
        <f t="shared" si="2"/>
        <v>429.84</v>
      </c>
      <c r="S164" s="102">
        <v>1</v>
      </c>
    </row>
    <row r="165" spans="1:19">
      <c r="A165" s="93" t="s">
        <v>182</v>
      </c>
      <c r="B165" s="94" t="s">
        <v>301</v>
      </c>
      <c r="C165" s="94" t="s">
        <v>301</v>
      </c>
      <c r="D165" s="94" t="s">
        <v>184</v>
      </c>
      <c r="E165" s="94" t="s">
        <v>16</v>
      </c>
      <c r="F165" s="94" t="s">
        <v>184</v>
      </c>
      <c r="G165" s="94" t="s">
        <v>25</v>
      </c>
      <c r="H165" s="104">
        <v>24601</v>
      </c>
      <c r="I165" s="103" t="s">
        <v>302</v>
      </c>
      <c r="J165" s="105" t="s">
        <v>307</v>
      </c>
      <c r="K165" s="98" t="s">
        <v>308</v>
      </c>
      <c r="L165" s="99"/>
      <c r="M165" s="99"/>
      <c r="N165" s="97" t="s">
        <v>46</v>
      </c>
      <c r="O165" s="97">
        <v>4</v>
      </c>
      <c r="P165" s="100">
        <v>73.44</v>
      </c>
      <c r="Q165" s="101" t="s">
        <v>190</v>
      </c>
      <c r="R165" s="100">
        <f t="shared" si="2"/>
        <v>293.76</v>
      </c>
      <c r="S165" s="102">
        <v>4</v>
      </c>
    </row>
    <row r="166" spans="1:19" ht="46.8">
      <c r="A166" s="93" t="s">
        <v>182</v>
      </c>
      <c r="B166" s="94" t="s">
        <v>301</v>
      </c>
      <c r="C166" s="94" t="s">
        <v>301</v>
      </c>
      <c r="D166" s="94" t="s">
        <v>184</v>
      </c>
      <c r="E166" s="94" t="s">
        <v>16</v>
      </c>
      <c r="F166" s="94" t="s">
        <v>184</v>
      </c>
      <c r="G166" s="94" t="s">
        <v>25</v>
      </c>
      <c r="H166" s="104">
        <v>29301</v>
      </c>
      <c r="I166" s="106" t="s">
        <v>309</v>
      </c>
      <c r="J166" s="105" t="s">
        <v>310</v>
      </c>
      <c r="K166" s="98" t="s">
        <v>311</v>
      </c>
      <c r="L166" s="99"/>
      <c r="M166" s="99"/>
      <c r="N166" s="97" t="s">
        <v>46</v>
      </c>
      <c r="O166" s="97">
        <v>1</v>
      </c>
      <c r="P166" s="100">
        <v>1590</v>
      </c>
      <c r="Q166" s="101" t="s">
        <v>190</v>
      </c>
      <c r="R166" s="100">
        <f t="shared" si="2"/>
        <v>1590</v>
      </c>
      <c r="S166" s="102">
        <v>1</v>
      </c>
    </row>
    <row r="167" spans="1:19">
      <c r="A167" s="93" t="s">
        <v>182</v>
      </c>
      <c r="B167" s="94" t="s">
        <v>301</v>
      </c>
      <c r="C167" s="94" t="s">
        <v>301</v>
      </c>
      <c r="D167" s="94" t="s">
        <v>184</v>
      </c>
      <c r="E167" s="94" t="s">
        <v>16</v>
      </c>
      <c r="F167" s="94" t="s">
        <v>184</v>
      </c>
      <c r="G167" s="94" t="s">
        <v>25</v>
      </c>
      <c r="H167" s="104">
        <v>29401</v>
      </c>
      <c r="I167" s="107" t="s">
        <v>312</v>
      </c>
      <c r="J167" s="105" t="s">
        <v>313</v>
      </c>
      <c r="K167" s="98" t="s">
        <v>314</v>
      </c>
      <c r="L167" s="99"/>
      <c r="M167" s="99"/>
      <c r="N167" s="97" t="s">
        <v>46</v>
      </c>
      <c r="O167" s="97">
        <v>46</v>
      </c>
      <c r="P167" s="100">
        <v>5</v>
      </c>
      <c r="Q167" s="101" t="s">
        <v>190</v>
      </c>
      <c r="R167" s="100">
        <f t="shared" si="2"/>
        <v>230</v>
      </c>
      <c r="S167" s="102">
        <v>46</v>
      </c>
    </row>
    <row r="168" spans="1:19">
      <c r="A168" s="93" t="s">
        <v>182</v>
      </c>
      <c r="B168" s="94" t="s">
        <v>301</v>
      </c>
      <c r="C168" s="94" t="s">
        <v>301</v>
      </c>
      <c r="D168" s="94" t="s">
        <v>184</v>
      </c>
      <c r="E168" s="94" t="s">
        <v>16</v>
      </c>
      <c r="F168" s="94" t="s">
        <v>184</v>
      </c>
      <c r="G168" s="94" t="s">
        <v>25</v>
      </c>
      <c r="H168" s="104">
        <v>29401</v>
      </c>
      <c r="I168" s="107" t="s">
        <v>312</v>
      </c>
      <c r="J168" s="105" t="s">
        <v>315</v>
      </c>
      <c r="K168" s="98" t="s">
        <v>316</v>
      </c>
      <c r="L168" s="99"/>
      <c r="M168" s="99"/>
      <c r="N168" s="97" t="s">
        <v>46</v>
      </c>
      <c r="O168" s="97">
        <v>2</v>
      </c>
      <c r="P168" s="100">
        <v>15</v>
      </c>
      <c r="Q168" s="101" t="s">
        <v>190</v>
      </c>
      <c r="R168" s="100">
        <f t="shared" si="2"/>
        <v>30</v>
      </c>
      <c r="S168" s="102">
        <v>2</v>
      </c>
    </row>
    <row r="169" spans="1:19">
      <c r="A169" s="93" t="s">
        <v>182</v>
      </c>
      <c r="B169" s="94" t="s">
        <v>301</v>
      </c>
      <c r="C169" s="94" t="s">
        <v>301</v>
      </c>
      <c r="D169" s="94" t="s">
        <v>184</v>
      </c>
      <c r="E169" s="94" t="s">
        <v>16</v>
      </c>
      <c r="F169" s="94" t="s">
        <v>184</v>
      </c>
      <c r="G169" s="94" t="s">
        <v>25</v>
      </c>
      <c r="H169" s="104">
        <v>29401</v>
      </c>
      <c r="I169" s="107" t="s">
        <v>312</v>
      </c>
      <c r="J169" s="105" t="s">
        <v>317</v>
      </c>
      <c r="K169" s="98" t="s">
        <v>318</v>
      </c>
      <c r="L169" s="99"/>
      <c r="M169" s="99"/>
      <c r="N169" s="97" t="s">
        <v>46</v>
      </c>
      <c r="O169" s="97">
        <v>1</v>
      </c>
      <c r="P169" s="100">
        <v>699.01</v>
      </c>
      <c r="Q169" s="101" t="s">
        <v>190</v>
      </c>
      <c r="R169" s="100">
        <f t="shared" si="2"/>
        <v>699.01</v>
      </c>
      <c r="S169" s="102">
        <v>1</v>
      </c>
    </row>
    <row r="170" spans="1:19">
      <c r="A170" s="93" t="s">
        <v>182</v>
      </c>
      <c r="B170" s="94" t="s">
        <v>301</v>
      </c>
      <c r="C170" s="94" t="s">
        <v>301</v>
      </c>
      <c r="D170" s="94" t="s">
        <v>184</v>
      </c>
      <c r="E170" s="94" t="s">
        <v>16</v>
      </c>
      <c r="F170" s="94" t="s">
        <v>184</v>
      </c>
      <c r="G170" s="94" t="s">
        <v>25</v>
      </c>
      <c r="H170" s="104">
        <v>29401</v>
      </c>
      <c r="I170" s="107" t="s">
        <v>312</v>
      </c>
      <c r="J170" s="105" t="s">
        <v>319</v>
      </c>
      <c r="K170" s="98" t="s">
        <v>320</v>
      </c>
      <c r="L170" s="99"/>
      <c r="M170" s="99"/>
      <c r="N170" s="97" t="s">
        <v>46</v>
      </c>
      <c r="O170" s="97">
        <v>1</v>
      </c>
      <c r="P170" s="100">
        <v>449</v>
      </c>
      <c r="Q170" s="101" t="s">
        <v>190</v>
      </c>
      <c r="R170" s="100">
        <f t="shared" si="2"/>
        <v>449</v>
      </c>
      <c r="S170" s="102">
        <v>1</v>
      </c>
    </row>
    <row r="171" spans="1:19">
      <c r="A171" s="93" t="s">
        <v>182</v>
      </c>
      <c r="B171" s="94" t="s">
        <v>301</v>
      </c>
      <c r="C171" s="94" t="s">
        <v>301</v>
      </c>
      <c r="D171" s="94" t="s">
        <v>184</v>
      </c>
      <c r="E171" s="94" t="s">
        <v>16</v>
      </c>
      <c r="F171" s="94" t="s">
        <v>184</v>
      </c>
      <c r="G171" s="94" t="s">
        <v>25</v>
      </c>
      <c r="H171" s="104">
        <v>29401</v>
      </c>
      <c r="I171" s="107" t="s">
        <v>312</v>
      </c>
      <c r="J171" s="105" t="s">
        <v>321</v>
      </c>
      <c r="K171" s="98" t="s">
        <v>322</v>
      </c>
      <c r="L171" s="99"/>
      <c r="M171" s="99"/>
      <c r="N171" s="97" t="s">
        <v>46</v>
      </c>
      <c r="O171" s="97">
        <v>2</v>
      </c>
      <c r="P171" s="100">
        <v>798.99</v>
      </c>
      <c r="Q171" s="101" t="s">
        <v>190</v>
      </c>
      <c r="R171" s="100">
        <f t="shared" si="2"/>
        <v>1597.98</v>
      </c>
      <c r="S171" s="102">
        <v>2</v>
      </c>
    </row>
    <row r="172" spans="1:19">
      <c r="A172" s="93" t="s">
        <v>182</v>
      </c>
      <c r="B172" s="94" t="s">
        <v>301</v>
      </c>
      <c r="C172" s="94" t="s">
        <v>301</v>
      </c>
      <c r="D172" s="94" t="s">
        <v>184</v>
      </c>
      <c r="E172" s="94" t="s">
        <v>16</v>
      </c>
      <c r="F172" s="94" t="s">
        <v>184</v>
      </c>
      <c r="G172" s="94" t="s">
        <v>25</v>
      </c>
      <c r="H172" s="104">
        <v>29401</v>
      </c>
      <c r="I172" s="107" t="s">
        <v>312</v>
      </c>
      <c r="J172" s="105" t="s">
        <v>323</v>
      </c>
      <c r="K172" s="98" t="s">
        <v>324</v>
      </c>
      <c r="L172" s="99"/>
      <c r="M172" s="99"/>
      <c r="N172" s="97" t="s">
        <v>46</v>
      </c>
      <c r="O172" s="97">
        <v>1</v>
      </c>
      <c r="P172" s="100">
        <v>749</v>
      </c>
      <c r="Q172" s="101" t="s">
        <v>190</v>
      </c>
      <c r="R172" s="100">
        <f t="shared" si="2"/>
        <v>749</v>
      </c>
      <c r="S172" s="102">
        <v>1</v>
      </c>
    </row>
    <row r="173" spans="1:19">
      <c r="A173" s="93" t="s">
        <v>182</v>
      </c>
      <c r="B173" s="94" t="s">
        <v>301</v>
      </c>
      <c r="C173" s="94" t="s">
        <v>301</v>
      </c>
      <c r="D173" s="94" t="s">
        <v>184</v>
      </c>
      <c r="E173" s="94" t="s">
        <v>16</v>
      </c>
      <c r="F173" s="94" t="s">
        <v>184</v>
      </c>
      <c r="G173" s="94" t="s">
        <v>25</v>
      </c>
      <c r="H173" s="104">
        <v>29401</v>
      </c>
      <c r="I173" s="107" t="s">
        <v>312</v>
      </c>
      <c r="J173" s="105" t="s">
        <v>325</v>
      </c>
      <c r="K173" s="98" t="s">
        <v>326</v>
      </c>
      <c r="L173" s="99"/>
      <c r="M173" s="99"/>
      <c r="N173" s="97" t="s">
        <v>46</v>
      </c>
      <c r="O173" s="97">
        <v>1</v>
      </c>
      <c r="P173" s="100">
        <v>240.02</v>
      </c>
      <c r="Q173" s="101" t="s">
        <v>190</v>
      </c>
      <c r="R173" s="100">
        <f t="shared" si="2"/>
        <v>240.02</v>
      </c>
      <c r="S173" s="102">
        <v>1</v>
      </c>
    </row>
    <row r="174" spans="1:19">
      <c r="A174" s="93" t="s">
        <v>182</v>
      </c>
      <c r="B174" s="94" t="s">
        <v>301</v>
      </c>
      <c r="C174" s="94" t="s">
        <v>301</v>
      </c>
      <c r="D174" s="94" t="s">
        <v>184</v>
      </c>
      <c r="E174" s="94" t="s">
        <v>16</v>
      </c>
      <c r="F174" s="94" t="s">
        <v>184</v>
      </c>
      <c r="G174" s="94" t="s">
        <v>25</v>
      </c>
      <c r="H174" s="104">
        <v>29401</v>
      </c>
      <c r="I174" s="107" t="s">
        <v>312</v>
      </c>
      <c r="J174" s="105" t="s">
        <v>327</v>
      </c>
      <c r="K174" s="98" t="s">
        <v>328</v>
      </c>
      <c r="L174" s="99"/>
      <c r="M174" s="99"/>
      <c r="N174" s="97" t="s">
        <v>46</v>
      </c>
      <c r="O174" s="97">
        <v>2</v>
      </c>
      <c r="P174" s="100">
        <v>9</v>
      </c>
      <c r="Q174" s="101" t="s">
        <v>190</v>
      </c>
      <c r="R174" s="100">
        <f t="shared" si="2"/>
        <v>18</v>
      </c>
      <c r="S174" s="102">
        <v>2</v>
      </c>
    </row>
    <row r="175" spans="1:19">
      <c r="A175" s="93" t="s">
        <v>182</v>
      </c>
      <c r="B175" s="94" t="s">
        <v>301</v>
      </c>
      <c r="C175" s="94" t="s">
        <v>301</v>
      </c>
      <c r="D175" s="94" t="s">
        <v>184</v>
      </c>
      <c r="E175" s="94" t="s">
        <v>16</v>
      </c>
      <c r="F175" s="94" t="s">
        <v>184</v>
      </c>
      <c r="G175" s="94" t="s">
        <v>25</v>
      </c>
      <c r="H175" s="104">
        <v>29401</v>
      </c>
      <c r="I175" s="107" t="s">
        <v>312</v>
      </c>
      <c r="J175" s="105" t="s">
        <v>329</v>
      </c>
      <c r="K175" s="98" t="s">
        <v>330</v>
      </c>
      <c r="L175" s="99"/>
      <c r="M175" s="99"/>
      <c r="N175" s="97" t="s">
        <v>46</v>
      </c>
      <c r="O175" s="97">
        <v>1</v>
      </c>
      <c r="P175" s="100">
        <v>399.02</v>
      </c>
      <c r="Q175" s="101" t="s">
        <v>190</v>
      </c>
      <c r="R175" s="100">
        <f t="shared" si="2"/>
        <v>399.02</v>
      </c>
      <c r="S175" s="102">
        <v>1</v>
      </c>
    </row>
    <row r="176" spans="1:19">
      <c r="A176" s="93" t="s">
        <v>182</v>
      </c>
      <c r="B176" s="94" t="s">
        <v>301</v>
      </c>
      <c r="C176" s="94" t="s">
        <v>301</v>
      </c>
      <c r="D176" s="94" t="s">
        <v>184</v>
      </c>
      <c r="E176" s="94" t="s">
        <v>16</v>
      </c>
      <c r="F176" s="94" t="s">
        <v>184</v>
      </c>
      <c r="G176" s="94" t="s">
        <v>25</v>
      </c>
      <c r="H176" s="104">
        <v>29401</v>
      </c>
      <c r="I176" s="107" t="s">
        <v>312</v>
      </c>
      <c r="J176" s="105" t="s">
        <v>331</v>
      </c>
      <c r="K176" s="98" t="s">
        <v>332</v>
      </c>
      <c r="L176" s="99"/>
      <c r="M176" s="99"/>
      <c r="N176" s="97" t="s">
        <v>46</v>
      </c>
      <c r="O176" s="97">
        <v>4</v>
      </c>
      <c r="P176" s="100">
        <v>199</v>
      </c>
      <c r="Q176" s="101" t="s">
        <v>190</v>
      </c>
      <c r="R176" s="100">
        <f t="shared" si="2"/>
        <v>796</v>
      </c>
      <c r="S176" s="102">
        <v>4</v>
      </c>
    </row>
    <row r="177" spans="1:19">
      <c r="A177" s="93" t="s">
        <v>182</v>
      </c>
      <c r="B177" s="94" t="s">
        <v>301</v>
      </c>
      <c r="C177" s="94" t="s">
        <v>301</v>
      </c>
      <c r="D177" s="94" t="s">
        <v>184</v>
      </c>
      <c r="E177" s="94" t="s">
        <v>16</v>
      </c>
      <c r="F177" s="94" t="s">
        <v>184</v>
      </c>
      <c r="G177" s="94" t="s">
        <v>25</v>
      </c>
      <c r="H177" s="95">
        <v>31801</v>
      </c>
      <c r="I177" s="108" t="str">
        <f t="shared" ref="I177:I217" si="3">IF(H177=21401,"Materiales y útiles para el procesamiento en equipos y bienes informáticos",IF(H177=21601,"Material de limpieza",IF(H177=22104,"Productos alimenticios para el personal en las instalaciones de las Unidades Responsables",IF(H177=31801,"Servicio Postal",IF(H177=32601,"Arrendamiento de maquinaria y equipo",IF(H177=21101,"Materiales y útiles de oficina",IF(H177=35501,"Mantenimiento y conservación de vehículos terrestres",IF(H177=39202,"Otros impuestos y derechos","x"))))))))</f>
        <v>Servicio Postal</v>
      </c>
      <c r="J177" s="109"/>
      <c r="K177" s="98" t="s">
        <v>333</v>
      </c>
      <c r="L177" s="99"/>
      <c r="M177" s="99"/>
      <c r="N177" s="97" t="s">
        <v>1</v>
      </c>
      <c r="O177" s="97">
        <v>1</v>
      </c>
      <c r="P177" s="110">
        <v>3417.86</v>
      </c>
      <c r="Q177" s="101" t="s">
        <v>190</v>
      </c>
      <c r="R177" s="100">
        <f t="shared" si="2"/>
        <v>3417.86</v>
      </c>
      <c r="S177" s="102">
        <v>1</v>
      </c>
    </row>
    <row r="178" spans="1:19">
      <c r="A178" s="93" t="s">
        <v>182</v>
      </c>
      <c r="B178" s="94" t="s">
        <v>301</v>
      </c>
      <c r="C178" s="94" t="s">
        <v>301</v>
      </c>
      <c r="D178" s="94" t="s">
        <v>184</v>
      </c>
      <c r="E178" s="94" t="s">
        <v>16</v>
      </c>
      <c r="F178" s="94" t="s">
        <v>184</v>
      </c>
      <c r="G178" s="94" t="s">
        <v>25</v>
      </c>
      <c r="H178" s="95">
        <v>31801</v>
      </c>
      <c r="I178" s="99" t="str">
        <f t="shared" si="3"/>
        <v>Servicio Postal</v>
      </c>
      <c r="J178" s="109"/>
      <c r="K178" s="98" t="s">
        <v>334</v>
      </c>
      <c r="L178" s="99"/>
      <c r="M178" s="99"/>
      <c r="N178" s="97" t="s">
        <v>1</v>
      </c>
      <c r="O178" s="97">
        <v>1</v>
      </c>
      <c r="P178" s="110">
        <v>347.63</v>
      </c>
      <c r="Q178" s="101" t="s">
        <v>190</v>
      </c>
      <c r="R178" s="100">
        <f t="shared" si="2"/>
        <v>347.63</v>
      </c>
      <c r="S178" s="102">
        <v>1</v>
      </c>
    </row>
    <row r="179" spans="1:19">
      <c r="A179" s="93" t="s">
        <v>182</v>
      </c>
      <c r="B179" s="94" t="s">
        <v>301</v>
      </c>
      <c r="C179" s="94" t="s">
        <v>301</v>
      </c>
      <c r="D179" s="94" t="s">
        <v>184</v>
      </c>
      <c r="E179" s="94" t="s">
        <v>16</v>
      </c>
      <c r="F179" s="94" t="s">
        <v>184</v>
      </c>
      <c r="G179" s="94" t="s">
        <v>25</v>
      </c>
      <c r="H179" s="95">
        <v>31801</v>
      </c>
      <c r="I179" s="99" t="str">
        <f t="shared" si="3"/>
        <v>Servicio Postal</v>
      </c>
      <c r="J179" s="95"/>
      <c r="K179" s="98" t="s">
        <v>334</v>
      </c>
      <c r="L179" s="99"/>
      <c r="M179" s="99"/>
      <c r="N179" s="97" t="s">
        <v>1</v>
      </c>
      <c r="O179" s="97">
        <v>1</v>
      </c>
      <c r="P179" s="110">
        <v>306.24</v>
      </c>
      <c r="Q179" s="101" t="s">
        <v>190</v>
      </c>
      <c r="R179" s="100">
        <f t="shared" si="2"/>
        <v>306.24</v>
      </c>
      <c r="S179" s="102">
        <v>1</v>
      </c>
    </row>
    <row r="180" spans="1:19">
      <c r="A180" s="93" t="s">
        <v>182</v>
      </c>
      <c r="B180" s="94" t="s">
        <v>301</v>
      </c>
      <c r="C180" s="94" t="s">
        <v>301</v>
      </c>
      <c r="D180" s="94" t="s">
        <v>184</v>
      </c>
      <c r="E180" s="94" t="s">
        <v>16</v>
      </c>
      <c r="F180" s="94" t="s">
        <v>184</v>
      </c>
      <c r="G180" s="94" t="s">
        <v>25</v>
      </c>
      <c r="H180" s="95">
        <v>31801</v>
      </c>
      <c r="I180" s="99" t="str">
        <f t="shared" si="3"/>
        <v>Servicio Postal</v>
      </c>
      <c r="J180" s="109"/>
      <c r="K180" s="98" t="s">
        <v>334</v>
      </c>
      <c r="L180" s="99"/>
      <c r="M180" s="99"/>
      <c r="N180" s="97" t="s">
        <v>1</v>
      </c>
      <c r="O180" s="97">
        <v>1</v>
      </c>
      <c r="P180" s="110">
        <v>153.12</v>
      </c>
      <c r="Q180" s="101" t="s">
        <v>190</v>
      </c>
      <c r="R180" s="100">
        <f t="shared" si="2"/>
        <v>153.12</v>
      </c>
      <c r="S180" s="102">
        <v>1</v>
      </c>
    </row>
    <row r="181" spans="1:19">
      <c r="A181" s="93" t="s">
        <v>182</v>
      </c>
      <c r="B181" s="94" t="s">
        <v>301</v>
      </c>
      <c r="C181" s="94" t="s">
        <v>301</v>
      </c>
      <c r="D181" s="94" t="s">
        <v>184</v>
      </c>
      <c r="E181" s="94" t="s">
        <v>16</v>
      </c>
      <c r="F181" s="94" t="s">
        <v>184</v>
      </c>
      <c r="G181" s="94" t="s">
        <v>25</v>
      </c>
      <c r="H181" s="95">
        <v>31801</v>
      </c>
      <c r="I181" s="99" t="str">
        <f t="shared" si="3"/>
        <v>Servicio Postal</v>
      </c>
      <c r="J181" s="95"/>
      <c r="K181" s="98" t="s">
        <v>334</v>
      </c>
      <c r="L181" s="99"/>
      <c r="M181" s="99"/>
      <c r="N181" s="97" t="s">
        <v>1</v>
      </c>
      <c r="O181" s="97">
        <v>1</v>
      </c>
      <c r="P181" s="110">
        <v>153.12</v>
      </c>
      <c r="Q181" s="101" t="s">
        <v>190</v>
      </c>
      <c r="R181" s="100">
        <f t="shared" si="2"/>
        <v>153.12</v>
      </c>
      <c r="S181" s="102">
        <v>1</v>
      </c>
    </row>
    <row r="182" spans="1:19">
      <c r="A182" s="93" t="s">
        <v>182</v>
      </c>
      <c r="B182" s="94" t="s">
        <v>301</v>
      </c>
      <c r="C182" s="94" t="s">
        <v>301</v>
      </c>
      <c r="D182" s="94" t="s">
        <v>184</v>
      </c>
      <c r="E182" s="94" t="s">
        <v>16</v>
      </c>
      <c r="F182" s="94" t="s">
        <v>184</v>
      </c>
      <c r="G182" s="94" t="s">
        <v>25</v>
      </c>
      <c r="H182" s="95">
        <v>31801</v>
      </c>
      <c r="I182" s="99" t="str">
        <f t="shared" si="3"/>
        <v>Servicio Postal</v>
      </c>
      <c r="J182" s="109"/>
      <c r="K182" s="98" t="s">
        <v>334</v>
      </c>
      <c r="L182" s="99"/>
      <c r="M182" s="99"/>
      <c r="N182" s="97" t="s">
        <v>1</v>
      </c>
      <c r="O182" s="97">
        <v>1</v>
      </c>
      <c r="P182" s="110">
        <v>306.24</v>
      </c>
      <c r="Q182" s="101" t="s">
        <v>190</v>
      </c>
      <c r="R182" s="100">
        <f t="shared" si="2"/>
        <v>306.24</v>
      </c>
      <c r="S182" s="102">
        <v>1</v>
      </c>
    </row>
    <row r="183" spans="1:19">
      <c r="A183" s="93" t="s">
        <v>182</v>
      </c>
      <c r="B183" s="94" t="s">
        <v>301</v>
      </c>
      <c r="C183" s="94" t="s">
        <v>301</v>
      </c>
      <c r="D183" s="94" t="s">
        <v>184</v>
      </c>
      <c r="E183" s="94" t="s">
        <v>16</v>
      </c>
      <c r="F183" s="94" t="s">
        <v>184</v>
      </c>
      <c r="G183" s="94" t="s">
        <v>25</v>
      </c>
      <c r="H183" s="95">
        <v>31801</v>
      </c>
      <c r="I183" s="99" t="str">
        <f t="shared" si="3"/>
        <v>Servicio Postal</v>
      </c>
      <c r="J183" s="109"/>
      <c r="K183" s="98" t="s">
        <v>334</v>
      </c>
      <c r="L183" s="99"/>
      <c r="M183" s="99"/>
      <c r="N183" s="97" t="s">
        <v>1</v>
      </c>
      <c r="O183" s="97">
        <v>1</v>
      </c>
      <c r="P183" s="110">
        <v>459.36</v>
      </c>
      <c r="Q183" s="101" t="s">
        <v>190</v>
      </c>
      <c r="R183" s="100">
        <f t="shared" si="2"/>
        <v>459.36</v>
      </c>
      <c r="S183" s="102">
        <v>1</v>
      </c>
    </row>
    <row r="184" spans="1:19">
      <c r="A184" s="93" t="s">
        <v>182</v>
      </c>
      <c r="B184" s="94" t="s">
        <v>301</v>
      </c>
      <c r="C184" s="94" t="s">
        <v>301</v>
      </c>
      <c r="D184" s="94" t="s">
        <v>184</v>
      </c>
      <c r="E184" s="94" t="s">
        <v>16</v>
      </c>
      <c r="F184" s="94" t="s">
        <v>184</v>
      </c>
      <c r="G184" s="94" t="s">
        <v>25</v>
      </c>
      <c r="H184" s="95">
        <v>31801</v>
      </c>
      <c r="I184" s="99" t="str">
        <f t="shared" si="3"/>
        <v>Servicio Postal</v>
      </c>
      <c r="J184" s="109"/>
      <c r="K184" s="98" t="s">
        <v>334</v>
      </c>
      <c r="L184" s="99"/>
      <c r="M184" s="99"/>
      <c r="N184" s="97" t="s">
        <v>1</v>
      </c>
      <c r="O184" s="97">
        <v>1</v>
      </c>
      <c r="P184" s="110">
        <v>153.12</v>
      </c>
      <c r="Q184" s="101" t="s">
        <v>190</v>
      </c>
      <c r="R184" s="100">
        <f t="shared" si="2"/>
        <v>153.12</v>
      </c>
      <c r="S184" s="102">
        <v>1</v>
      </c>
    </row>
    <row r="185" spans="1:19">
      <c r="A185" s="93" t="s">
        <v>182</v>
      </c>
      <c r="B185" s="94" t="s">
        <v>301</v>
      </c>
      <c r="C185" s="94" t="s">
        <v>301</v>
      </c>
      <c r="D185" s="94" t="s">
        <v>184</v>
      </c>
      <c r="E185" s="94" t="s">
        <v>16</v>
      </c>
      <c r="F185" s="94" t="s">
        <v>184</v>
      </c>
      <c r="G185" s="94" t="s">
        <v>25</v>
      </c>
      <c r="H185" s="95">
        <v>32601</v>
      </c>
      <c r="I185" s="99" t="str">
        <f t="shared" si="3"/>
        <v>Arrendamiento de maquinaria y equipo</v>
      </c>
      <c r="J185" s="111"/>
      <c r="K185" s="98" t="s">
        <v>335</v>
      </c>
      <c r="L185" s="99"/>
      <c r="M185" s="99"/>
      <c r="N185" s="97" t="s">
        <v>1</v>
      </c>
      <c r="O185" s="97">
        <v>1</v>
      </c>
      <c r="P185" s="110">
        <v>2204.09</v>
      </c>
      <c r="Q185" s="101" t="s">
        <v>190</v>
      </c>
      <c r="R185" s="100">
        <f t="shared" si="2"/>
        <v>2204.09</v>
      </c>
      <c r="S185" s="102">
        <v>1</v>
      </c>
    </row>
    <row r="186" spans="1:19">
      <c r="A186" s="93" t="s">
        <v>182</v>
      </c>
      <c r="B186" s="94" t="s">
        <v>301</v>
      </c>
      <c r="C186" s="94" t="s">
        <v>301</v>
      </c>
      <c r="D186" s="94" t="s">
        <v>184</v>
      </c>
      <c r="E186" s="94" t="s">
        <v>16</v>
      </c>
      <c r="F186" s="94" t="s">
        <v>184</v>
      </c>
      <c r="G186" s="94" t="s">
        <v>25</v>
      </c>
      <c r="H186" s="95">
        <v>35501</v>
      </c>
      <c r="I186" s="99" t="str">
        <f t="shared" si="3"/>
        <v>Mantenimiento y conservación de vehículos terrestres</v>
      </c>
      <c r="J186" s="109"/>
      <c r="K186" s="98" t="s">
        <v>336</v>
      </c>
      <c r="L186" s="99"/>
      <c r="M186" s="99"/>
      <c r="N186" s="97" t="s">
        <v>1</v>
      </c>
      <c r="O186" s="97">
        <v>1</v>
      </c>
      <c r="P186" s="110">
        <v>4800</v>
      </c>
      <c r="Q186" s="101" t="s">
        <v>190</v>
      </c>
      <c r="R186" s="100">
        <f t="shared" si="2"/>
        <v>4800</v>
      </c>
      <c r="S186" s="102">
        <v>1</v>
      </c>
    </row>
    <row r="187" spans="1:19">
      <c r="A187" s="93" t="s">
        <v>182</v>
      </c>
      <c r="B187" s="94" t="s">
        <v>301</v>
      </c>
      <c r="C187" s="94" t="s">
        <v>301</v>
      </c>
      <c r="D187" s="94" t="s">
        <v>184</v>
      </c>
      <c r="E187" s="94" t="s">
        <v>16</v>
      </c>
      <c r="F187" s="94" t="s">
        <v>184</v>
      </c>
      <c r="G187" s="94" t="s">
        <v>25</v>
      </c>
      <c r="H187" s="95">
        <v>39202</v>
      </c>
      <c r="I187" s="99" t="str">
        <f t="shared" si="3"/>
        <v>Otros impuestos y derechos</v>
      </c>
      <c r="J187" s="109"/>
      <c r="K187" s="98" t="s">
        <v>337</v>
      </c>
      <c r="L187" s="99"/>
      <c r="M187" s="99"/>
      <c r="N187" s="97" t="s">
        <v>1</v>
      </c>
      <c r="O187" s="97">
        <v>1</v>
      </c>
      <c r="P187" s="110">
        <v>215.4</v>
      </c>
      <c r="Q187" s="101" t="s">
        <v>190</v>
      </c>
      <c r="R187" s="100">
        <f t="shared" si="2"/>
        <v>215.4</v>
      </c>
      <c r="S187" s="102">
        <v>1</v>
      </c>
    </row>
    <row r="188" spans="1:19">
      <c r="A188" s="93" t="s">
        <v>182</v>
      </c>
      <c r="B188" s="94" t="s">
        <v>301</v>
      </c>
      <c r="C188" s="94" t="s">
        <v>301</v>
      </c>
      <c r="D188" s="94" t="s">
        <v>184</v>
      </c>
      <c r="E188" s="94" t="s">
        <v>16</v>
      </c>
      <c r="F188" s="94" t="s">
        <v>184</v>
      </c>
      <c r="G188" s="94" t="s">
        <v>15</v>
      </c>
      <c r="H188" s="95">
        <v>31301</v>
      </c>
      <c r="I188" s="103" t="s">
        <v>286</v>
      </c>
      <c r="J188" s="109"/>
      <c r="K188" s="98" t="s">
        <v>338</v>
      </c>
      <c r="L188" s="99"/>
      <c r="M188" s="99"/>
      <c r="N188" s="97" t="s">
        <v>1</v>
      </c>
      <c r="O188" s="97">
        <v>1</v>
      </c>
      <c r="P188" s="110">
        <v>1800.82</v>
      </c>
      <c r="Q188" s="101" t="s">
        <v>190</v>
      </c>
      <c r="R188" s="100">
        <f t="shared" si="2"/>
        <v>1800.82</v>
      </c>
      <c r="S188" s="102">
        <v>1</v>
      </c>
    </row>
    <row r="189" spans="1:19">
      <c r="A189" s="93" t="s">
        <v>182</v>
      </c>
      <c r="B189" s="94" t="s">
        <v>301</v>
      </c>
      <c r="C189" s="94" t="s">
        <v>301</v>
      </c>
      <c r="D189" s="94" t="s">
        <v>184</v>
      </c>
      <c r="E189" s="94" t="s">
        <v>16</v>
      </c>
      <c r="F189" s="94" t="s">
        <v>184</v>
      </c>
      <c r="G189" s="94" t="s">
        <v>15</v>
      </c>
      <c r="H189" s="95">
        <v>31301</v>
      </c>
      <c r="I189" s="103" t="s">
        <v>286</v>
      </c>
      <c r="J189" s="109"/>
      <c r="K189" s="98" t="s">
        <v>338</v>
      </c>
      <c r="L189" s="99"/>
      <c r="M189" s="99"/>
      <c r="N189" s="97" t="s">
        <v>1</v>
      </c>
      <c r="O189" s="97">
        <v>1</v>
      </c>
      <c r="P189" s="110">
        <v>1552.92</v>
      </c>
      <c r="Q189" s="101" t="s">
        <v>190</v>
      </c>
      <c r="R189" s="100">
        <f t="shared" si="2"/>
        <v>1552.92</v>
      </c>
      <c r="S189" s="102">
        <v>1</v>
      </c>
    </row>
    <row r="190" spans="1:19">
      <c r="A190" s="93" t="s">
        <v>182</v>
      </c>
      <c r="B190" s="94" t="s">
        <v>301</v>
      </c>
      <c r="C190" s="94" t="s">
        <v>301</v>
      </c>
      <c r="D190" s="94" t="s">
        <v>184</v>
      </c>
      <c r="E190" s="94" t="s">
        <v>16</v>
      </c>
      <c r="F190" s="94" t="s">
        <v>184</v>
      </c>
      <c r="G190" s="94" t="s">
        <v>15</v>
      </c>
      <c r="H190" s="95">
        <v>31301</v>
      </c>
      <c r="I190" s="103" t="s">
        <v>286</v>
      </c>
      <c r="J190" s="109"/>
      <c r="K190" s="98" t="s">
        <v>338</v>
      </c>
      <c r="L190" s="99"/>
      <c r="M190" s="99"/>
      <c r="N190" s="97" t="s">
        <v>1</v>
      </c>
      <c r="O190" s="97">
        <v>1</v>
      </c>
      <c r="P190" s="110">
        <v>1552.92</v>
      </c>
      <c r="Q190" s="101" t="s">
        <v>190</v>
      </c>
      <c r="R190" s="100">
        <f t="shared" si="2"/>
        <v>1552.92</v>
      </c>
      <c r="S190" s="102">
        <v>1</v>
      </c>
    </row>
    <row r="191" spans="1:19" ht="22.8">
      <c r="A191" s="93" t="s">
        <v>182</v>
      </c>
      <c r="B191" s="94" t="s">
        <v>301</v>
      </c>
      <c r="C191" s="94" t="s">
        <v>301</v>
      </c>
      <c r="D191" s="94" t="s">
        <v>184</v>
      </c>
      <c r="E191" s="94" t="s">
        <v>16</v>
      </c>
      <c r="F191" s="94" t="s">
        <v>184</v>
      </c>
      <c r="G191" s="94" t="s">
        <v>15</v>
      </c>
      <c r="H191" s="95">
        <v>35101</v>
      </c>
      <c r="I191" s="103" t="s">
        <v>33</v>
      </c>
      <c r="J191" s="109"/>
      <c r="K191" s="98" t="s">
        <v>339</v>
      </c>
      <c r="L191" s="99"/>
      <c r="M191" s="99"/>
      <c r="N191" s="97" t="s">
        <v>1</v>
      </c>
      <c r="O191" s="97">
        <v>1</v>
      </c>
      <c r="P191" s="110">
        <v>8589</v>
      </c>
      <c r="Q191" s="101" t="s">
        <v>190</v>
      </c>
      <c r="R191" s="100">
        <f t="shared" si="2"/>
        <v>8589</v>
      </c>
      <c r="S191" s="102">
        <v>1</v>
      </c>
    </row>
    <row r="192" spans="1:19">
      <c r="A192" s="93" t="s">
        <v>182</v>
      </c>
      <c r="B192" s="94" t="s">
        <v>301</v>
      </c>
      <c r="C192" s="94" t="s">
        <v>301</v>
      </c>
      <c r="D192" s="94" t="s">
        <v>184</v>
      </c>
      <c r="E192" s="94" t="s">
        <v>16</v>
      </c>
      <c r="F192" s="94" t="s">
        <v>184</v>
      </c>
      <c r="G192" s="94" t="s">
        <v>15</v>
      </c>
      <c r="H192" s="95">
        <v>35501</v>
      </c>
      <c r="I192" s="99" t="str">
        <f t="shared" si="3"/>
        <v>Mantenimiento y conservación de vehículos terrestres</v>
      </c>
      <c r="J192" s="95"/>
      <c r="K192" s="98" t="s">
        <v>340</v>
      </c>
      <c r="L192" s="99"/>
      <c r="M192" s="99"/>
      <c r="N192" s="97" t="s">
        <v>1</v>
      </c>
      <c r="O192" s="97">
        <v>1</v>
      </c>
      <c r="P192" s="110">
        <v>650</v>
      </c>
      <c r="Q192" s="101" t="s">
        <v>190</v>
      </c>
      <c r="R192" s="100">
        <f t="shared" si="2"/>
        <v>650</v>
      </c>
      <c r="S192" s="102">
        <v>1</v>
      </c>
    </row>
    <row r="193" spans="1:19">
      <c r="A193" s="93" t="s">
        <v>182</v>
      </c>
      <c r="B193" s="94" t="s">
        <v>301</v>
      </c>
      <c r="C193" s="94" t="s">
        <v>301</v>
      </c>
      <c r="D193" s="94" t="s">
        <v>184</v>
      </c>
      <c r="E193" s="94" t="s">
        <v>16</v>
      </c>
      <c r="F193" s="94" t="s">
        <v>225</v>
      </c>
      <c r="G193" s="94" t="s">
        <v>22</v>
      </c>
      <c r="H193" s="95">
        <v>21601</v>
      </c>
      <c r="I193" s="99" t="str">
        <f t="shared" si="3"/>
        <v>Material de limpieza</v>
      </c>
      <c r="J193" s="97" t="s">
        <v>341</v>
      </c>
      <c r="K193" s="98" t="s">
        <v>342</v>
      </c>
      <c r="L193" s="99"/>
      <c r="M193" s="99"/>
      <c r="N193" s="97" t="s">
        <v>46</v>
      </c>
      <c r="O193" s="97">
        <v>3</v>
      </c>
      <c r="P193" s="100">
        <v>225.61</v>
      </c>
      <c r="Q193" s="101" t="s">
        <v>190</v>
      </c>
      <c r="R193" s="100">
        <f t="shared" si="2"/>
        <v>676.83</v>
      </c>
      <c r="S193" s="102">
        <v>3</v>
      </c>
    </row>
    <row r="194" spans="1:19">
      <c r="A194" s="93" t="s">
        <v>182</v>
      </c>
      <c r="B194" s="94" t="s">
        <v>301</v>
      </c>
      <c r="C194" s="94" t="s">
        <v>301</v>
      </c>
      <c r="D194" s="94" t="s">
        <v>184</v>
      </c>
      <c r="E194" s="94" t="s">
        <v>16</v>
      </c>
      <c r="F194" s="94" t="s">
        <v>225</v>
      </c>
      <c r="G194" s="94" t="s">
        <v>22</v>
      </c>
      <c r="H194" s="95">
        <v>21601</v>
      </c>
      <c r="I194" s="99" t="str">
        <f t="shared" si="3"/>
        <v>Material de limpieza</v>
      </c>
      <c r="J194" s="97" t="s">
        <v>343</v>
      </c>
      <c r="K194" s="98" t="s">
        <v>344</v>
      </c>
      <c r="L194" s="99"/>
      <c r="M194" s="99"/>
      <c r="N194" s="97" t="s">
        <v>46</v>
      </c>
      <c r="O194" s="97">
        <v>3</v>
      </c>
      <c r="P194" s="100">
        <v>210.6</v>
      </c>
      <c r="Q194" s="101" t="s">
        <v>190</v>
      </c>
      <c r="R194" s="100">
        <f t="shared" si="2"/>
        <v>631.79999999999995</v>
      </c>
      <c r="S194" s="102">
        <v>3</v>
      </c>
    </row>
    <row r="195" spans="1:19">
      <c r="A195" s="93" t="s">
        <v>182</v>
      </c>
      <c r="B195" s="94" t="s">
        <v>301</v>
      </c>
      <c r="C195" s="94" t="s">
        <v>301</v>
      </c>
      <c r="D195" s="94" t="s">
        <v>184</v>
      </c>
      <c r="E195" s="94" t="s">
        <v>16</v>
      </c>
      <c r="F195" s="94" t="s">
        <v>225</v>
      </c>
      <c r="G195" s="94" t="s">
        <v>22</v>
      </c>
      <c r="H195" s="95">
        <v>21601</v>
      </c>
      <c r="I195" s="99" t="str">
        <f t="shared" si="3"/>
        <v>Material de limpieza</v>
      </c>
      <c r="J195" s="97" t="s">
        <v>345</v>
      </c>
      <c r="K195" s="98" t="s">
        <v>346</v>
      </c>
      <c r="L195" s="99"/>
      <c r="M195" s="99"/>
      <c r="N195" s="97" t="s">
        <v>46</v>
      </c>
      <c r="O195" s="97">
        <v>1</v>
      </c>
      <c r="P195" s="100">
        <v>816.26</v>
      </c>
      <c r="Q195" s="101" t="s">
        <v>190</v>
      </c>
      <c r="R195" s="100">
        <f t="shared" si="2"/>
        <v>816.26</v>
      </c>
      <c r="S195" s="102">
        <v>1</v>
      </c>
    </row>
    <row r="196" spans="1:19">
      <c r="A196" s="93" t="s">
        <v>182</v>
      </c>
      <c r="B196" s="94" t="s">
        <v>301</v>
      </c>
      <c r="C196" s="94" t="s">
        <v>301</v>
      </c>
      <c r="D196" s="94" t="s">
        <v>184</v>
      </c>
      <c r="E196" s="94" t="s">
        <v>6</v>
      </c>
      <c r="F196" s="94" t="s">
        <v>224</v>
      </c>
      <c r="G196" s="94" t="s">
        <v>25</v>
      </c>
      <c r="H196" s="95">
        <v>21101</v>
      </c>
      <c r="I196" s="99" t="str">
        <f t="shared" si="3"/>
        <v>Materiales y útiles de oficina</v>
      </c>
      <c r="J196" s="97" t="s">
        <v>114</v>
      </c>
      <c r="K196" s="98" t="s">
        <v>113</v>
      </c>
      <c r="L196" s="99"/>
      <c r="M196" s="99"/>
      <c r="N196" s="97" t="s">
        <v>63</v>
      </c>
      <c r="O196" s="97">
        <v>1</v>
      </c>
      <c r="P196" s="100">
        <v>1249</v>
      </c>
      <c r="Q196" s="101" t="s">
        <v>190</v>
      </c>
      <c r="R196" s="100">
        <f t="shared" si="2"/>
        <v>1249</v>
      </c>
      <c r="S196" s="102">
        <v>1</v>
      </c>
    </row>
    <row r="197" spans="1:19">
      <c r="A197" s="93" t="s">
        <v>182</v>
      </c>
      <c r="B197" s="94" t="s">
        <v>301</v>
      </c>
      <c r="C197" s="94" t="s">
        <v>301</v>
      </c>
      <c r="D197" s="94" t="s">
        <v>184</v>
      </c>
      <c r="E197" s="94" t="s">
        <v>6</v>
      </c>
      <c r="F197" s="94" t="s">
        <v>224</v>
      </c>
      <c r="G197" s="94" t="s">
        <v>25</v>
      </c>
      <c r="H197" s="95">
        <v>21101</v>
      </c>
      <c r="I197" s="99" t="str">
        <f t="shared" si="3"/>
        <v>Materiales y útiles de oficina</v>
      </c>
      <c r="J197" s="97" t="s">
        <v>347</v>
      </c>
      <c r="K197" s="98" t="s">
        <v>348</v>
      </c>
      <c r="L197" s="99"/>
      <c r="M197" s="99"/>
      <c r="N197" s="97" t="s">
        <v>46</v>
      </c>
      <c r="O197" s="97">
        <v>1</v>
      </c>
      <c r="P197" s="100">
        <v>29.4</v>
      </c>
      <c r="Q197" s="101" t="s">
        <v>190</v>
      </c>
      <c r="R197" s="100">
        <f t="shared" si="2"/>
        <v>29.4</v>
      </c>
      <c r="S197" s="102">
        <v>1</v>
      </c>
    </row>
    <row r="198" spans="1:19">
      <c r="A198" s="93" t="s">
        <v>182</v>
      </c>
      <c r="B198" s="94" t="s">
        <v>301</v>
      </c>
      <c r="C198" s="94" t="s">
        <v>301</v>
      </c>
      <c r="D198" s="94" t="s">
        <v>184</v>
      </c>
      <c r="E198" s="94" t="s">
        <v>6</v>
      </c>
      <c r="F198" s="94" t="s">
        <v>224</v>
      </c>
      <c r="G198" s="94" t="s">
        <v>25</v>
      </c>
      <c r="H198" s="95">
        <v>21601</v>
      </c>
      <c r="I198" s="99" t="str">
        <f t="shared" si="3"/>
        <v>Material de limpieza</v>
      </c>
      <c r="J198" s="97" t="s">
        <v>349</v>
      </c>
      <c r="K198" s="98" t="s">
        <v>350</v>
      </c>
      <c r="L198" s="99"/>
      <c r="M198" s="99"/>
      <c r="N198" s="97" t="s">
        <v>46</v>
      </c>
      <c r="O198" s="97">
        <v>1</v>
      </c>
      <c r="P198" s="100">
        <v>37.799999999999997</v>
      </c>
      <c r="Q198" s="101" t="s">
        <v>190</v>
      </c>
      <c r="R198" s="100">
        <f t="shared" si="2"/>
        <v>37.799999999999997</v>
      </c>
      <c r="S198" s="102">
        <v>1</v>
      </c>
    </row>
    <row r="199" spans="1:19">
      <c r="A199" s="93" t="s">
        <v>182</v>
      </c>
      <c r="B199" s="94" t="s">
        <v>301</v>
      </c>
      <c r="C199" s="94" t="s">
        <v>301</v>
      </c>
      <c r="D199" s="94" t="s">
        <v>184</v>
      </c>
      <c r="E199" s="94" t="s">
        <v>6</v>
      </c>
      <c r="F199" s="94" t="s">
        <v>224</v>
      </c>
      <c r="G199" s="94" t="s">
        <v>25</v>
      </c>
      <c r="H199" s="95">
        <v>21601</v>
      </c>
      <c r="I199" s="99" t="str">
        <f t="shared" si="3"/>
        <v>Material de limpieza</v>
      </c>
      <c r="J199" s="97" t="s">
        <v>351</v>
      </c>
      <c r="K199" s="98" t="s">
        <v>352</v>
      </c>
      <c r="L199" s="99"/>
      <c r="M199" s="99"/>
      <c r="N199" s="97" t="s">
        <v>46</v>
      </c>
      <c r="O199" s="97">
        <v>10</v>
      </c>
      <c r="P199" s="100">
        <v>73.72</v>
      </c>
      <c r="Q199" s="101" t="s">
        <v>190</v>
      </c>
      <c r="R199" s="100">
        <f t="shared" si="2"/>
        <v>737.2</v>
      </c>
      <c r="S199" s="102">
        <v>10</v>
      </c>
    </row>
    <row r="200" spans="1:19" ht="22.8">
      <c r="A200" s="93" t="s">
        <v>182</v>
      </c>
      <c r="B200" s="94" t="s">
        <v>301</v>
      </c>
      <c r="C200" s="94" t="s">
        <v>301</v>
      </c>
      <c r="D200" s="94" t="s">
        <v>184</v>
      </c>
      <c r="E200" s="94" t="s">
        <v>6</v>
      </c>
      <c r="F200" s="94" t="s">
        <v>224</v>
      </c>
      <c r="G200" s="94" t="s">
        <v>25</v>
      </c>
      <c r="H200" s="95">
        <v>25401</v>
      </c>
      <c r="I200" s="103" t="s">
        <v>66</v>
      </c>
      <c r="J200" s="97" t="s">
        <v>353</v>
      </c>
      <c r="K200" s="98" t="s">
        <v>354</v>
      </c>
      <c r="L200" s="99"/>
      <c r="M200" s="99"/>
      <c r="N200" s="97" t="s">
        <v>46</v>
      </c>
      <c r="O200" s="97">
        <v>41</v>
      </c>
      <c r="P200" s="100">
        <v>25</v>
      </c>
      <c r="Q200" s="101" t="s">
        <v>190</v>
      </c>
      <c r="R200" s="100">
        <f t="shared" si="2"/>
        <v>1025</v>
      </c>
      <c r="S200" s="102">
        <v>41</v>
      </c>
    </row>
    <row r="201" spans="1:19" ht="91.2">
      <c r="A201" s="93" t="s">
        <v>182</v>
      </c>
      <c r="B201" s="94" t="s">
        <v>301</v>
      </c>
      <c r="C201" s="94" t="s">
        <v>301</v>
      </c>
      <c r="D201" s="94" t="s">
        <v>184</v>
      </c>
      <c r="E201" s="94" t="s">
        <v>6</v>
      </c>
      <c r="F201" s="94" t="s">
        <v>224</v>
      </c>
      <c r="G201" s="94" t="s">
        <v>25</v>
      </c>
      <c r="H201" s="95">
        <v>26103</v>
      </c>
      <c r="I201" s="112" t="s">
        <v>355</v>
      </c>
      <c r="J201" s="97" t="s">
        <v>356</v>
      </c>
      <c r="K201" s="98" t="s">
        <v>357</v>
      </c>
      <c r="L201" s="99"/>
      <c r="M201" s="99"/>
      <c r="N201" s="97" t="s">
        <v>46</v>
      </c>
      <c r="O201" s="97">
        <v>41</v>
      </c>
      <c r="P201" s="100">
        <v>100</v>
      </c>
      <c r="Q201" s="101" t="s">
        <v>190</v>
      </c>
      <c r="R201" s="100">
        <f t="shared" si="2"/>
        <v>4100</v>
      </c>
      <c r="S201" s="102">
        <v>41</v>
      </c>
    </row>
    <row r="202" spans="1:19" ht="91.2">
      <c r="A202" s="93" t="s">
        <v>182</v>
      </c>
      <c r="B202" s="94" t="s">
        <v>301</v>
      </c>
      <c r="C202" s="94" t="s">
        <v>301</v>
      </c>
      <c r="D202" s="94" t="s">
        <v>184</v>
      </c>
      <c r="E202" s="94" t="s">
        <v>6</v>
      </c>
      <c r="F202" s="94" t="s">
        <v>224</v>
      </c>
      <c r="G202" s="94" t="s">
        <v>25</v>
      </c>
      <c r="H202" s="95">
        <v>26103</v>
      </c>
      <c r="I202" s="112" t="s">
        <v>355</v>
      </c>
      <c r="J202" s="97" t="s">
        <v>358</v>
      </c>
      <c r="K202" s="98" t="s">
        <v>359</v>
      </c>
      <c r="L202" s="99"/>
      <c r="M202" s="99"/>
      <c r="N202" s="97" t="s">
        <v>46</v>
      </c>
      <c r="O202" s="97">
        <v>21</v>
      </c>
      <c r="P202" s="100">
        <v>2</v>
      </c>
      <c r="Q202" s="101" t="s">
        <v>190</v>
      </c>
      <c r="R202" s="100">
        <f t="shared" si="2"/>
        <v>42</v>
      </c>
      <c r="S202" s="102">
        <v>21</v>
      </c>
    </row>
    <row r="203" spans="1:19" ht="91.2">
      <c r="A203" s="93" t="s">
        <v>182</v>
      </c>
      <c r="B203" s="94" t="s">
        <v>301</v>
      </c>
      <c r="C203" s="94" t="s">
        <v>301</v>
      </c>
      <c r="D203" s="94" t="s">
        <v>184</v>
      </c>
      <c r="E203" s="94" t="s">
        <v>6</v>
      </c>
      <c r="F203" s="94" t="s">
        <v>224</v>
      </c>
      <c r="G203" s="94" t="s">
        <v>360</v>
      </c>
      <c r="H203" s="95">
        <v>26103</v>
      </c>
      <c r="I203" s="112" t="s">
        <v>355</v>
      </c>
      <c r="J203" s="97" t="s">
        <v>356</v>
      </c>
      <c r="K203" s="98" t="s">
        <v>357</v>
      </c>
      <c r="L203" s="99"/>
      <c r="M203" s="99"/>
      <c r="N203" s="97" t="s">
        <v>46</v>
      </c>
      <c r="O203" s="97">
        <v>18</v>
      </c>
      <c r="P203" s="100">
        <v>100</v>
      </c>
      <c r="Q203" s="101" t="s">
        <v>190</v>
      </c>
      <c r="R203" s="100">
        <f t="shared" si="2"/>
        <v>1800</v>
      </c>
      <c r="S203" s="102">
        <v>18</v>
      </c>
    </row>
    <row r="204" spans="1:19">
      <c r="A204" s="93" t="s">
        <v>182</v>
      </c>
      <c r="B204" s="94" t="s">
        <v>301</v>
      </c>
      <c r="C204" s="94" t="s">
        <v>301</v>
      </c>
      <c r="D204" s="94" t="s">
        <v>184</v>
      </c>
      <c r="E204" s="94" t="s">
        <v>6</v>
      </c>
      <c r="F204" s="94" t="s">
        <v>185</v>
      </c>
      <c r="G204" s="94" t="s">
        <v>22</v>
      </c>
      <c r="H204" s="95">
        <v>21601</v>
      </c>
      <c r="I204" s="99" t="str">
        <f t="shared" si="3"/>
        <v>Material de limpieza</v>
      </c>
      <c r="J204" s="97" t="s">
        <v>361</v>
      </c>
      <c r="K204" s="98" t="s">
        <v>362</v>
      </c>
      <c r="L204" s="99"/>
      <c r="M204" s="99"/>
      <c r="N204" s="97" t="s">
        <v>46</v>
      </c>
      <c r="O204" s="97">
        <v>5</v>
      </c>
      <c r="P204" s="100">
        <v>62.64</v>
      </c>
      <c r="Q204" s="101" t="s">
        <v>190</v>
      </c>
      <c r="R204" s="100">
        <f t="shared" si="2"/>
        <v>313.2</v>
      </c>
      <c r="S204" s="102">
        <v>5</v>
      </c>
    </row>
    <row r="205" spans="1:19">
      <c r="A205" s="93" t="s">
        <v>182</v>
      </c>
      <c r="B205" s="94" t="s">
        <v>301</v>
      </c>
      <c r="C205" s="94" t="s">
        <v>301</v>
      </c>
      <c r="D205" s="94" t="s">
        <v>184</v>
      </c>
      <c r="E205" s="94" t="s">
        <v>6</v>
      </c>
      <c r="F205" s="94" t="s">
        <v>185</v>
      </c>
      <c r="G205" s="94" t="s">
        <v>22</v>
      </c>
      <c r="H205" s="95">
        <v>21601</v>
      </c>
      <c r="I205" s="99" t="str">
        <f t="shared" si="3"/>
        <v>Material de limpieza</v>
      </c>
      <c r="J205" s="97" t="s">
        <v>349</v>
      </c>
      <c r="K205" s="98" t="s">
        <v>350</v>
      </c>
      <c r="L205" s="99"/>
      <c r="M205" s="99"/>
      <c r="N205" s="97" t="s">
        <v>46</v>
      </c>
      <c r="O205" s="97">
        <v>8</v>
      </c>
      <c r="P205" s="100">
        <v>33.74</v>
      </c>
      <c r="Q205" s="101" t="s">
        <v>190</v>
      </c>
      <c r="R205" s="100">
        <f t="shared" si="2"/>
        <v>269.92</v>
      </c>
      <c r="S205" s="102">
        <v>8</v>
      </c>
    </row>
    <row r="206" spans="1:19">
      <c r="A206" s="93" t="s">
        <v>182</v>
      </c>
      <c r="B206" s="94" t="s">
        <v>301</v>
      </c>
      <c r="C206" s="94" t="s">
        <v>301</v>
      </c>
      <c r="D206" s="94" t="s">
        <v>184</v>
      </c>
      <c r="E206" s="94" t="s">
        <v>6</v>
      </c>
      <c r="F206" s="94" t="s">
        <v>185</v>
      </c>
      <c r="G206" s="94" t="s">
        <v>22</v>
      </c>
      <c r="H206" s="95">
        <v>21601</v>
      </c>
      <c r="I206" s="99" t="str">
        <f t="shared" si="3"/>
        <v>Material de limpieza</v>
      </c>
      <c r="J206" s="97" t="s">
        <v>240</v>
      </c>
      <c r="K206" s="98" t="s">
        <v>241</v>
      </c>
      <c r="L206" s="99"/>
      <c r="M206" s="99"/>
      <c r="N206" s="97" t="s">
        <v>46</v>
      </c>
      <c r="O206" s="97">
        <v>10</v>
      </c>
      <c r="P206" s="100">
        <v>48.6</v>
      </c>
      <c r="Q206" s="101" t="s">
        <v>190</v>
      </c>
      <c r="R206" s="100">
        <f t="shared" si="2"/>
        <v>486</v>
      </c>
      <c r="S206" s="102">
        <v>10</v>
      </c>
    </row>
    <row r="207" spans="1:19">
      <c r="A207" s="93" t="s">
        <v>182</v>
      </c>
      <c r="B207" s="94" t="s">
        <v>301</v>
      </c>
      <c r="C207" s="94" t="s">
        <v>301</v>
      </c>
      <c r="D207" s="94" t="s">
        <v>184</v>
      </c>
      <c r="E207" s="94" t="s">
        <v>6</v>
      </c>
      <c r="F207" s="94" t="s">
        <v>185</v>
      </c>
      <c r="G207" s="94" t="s">
        <v>22</v>
      </c>
      <c r="H207" s="95">
        <v>21601</v>
      </c>
      <c r="I207" s="99" t="str">
        <f t="shared" si="3"/>
        <v>Material de limpieza</v>
      </c>
      <c r="J207" s="97" t="s">
        <v>363</v>
      </c>
      <c r="K207" s="98" t="s">
        <v>364</v>
      </c>
      <c r="L207" s="99"/>
      <c r="M207" s="99"/>
      <c r="N207" s="97" t="s">
        <v>46</v>
      </c>
      <c r="O207" s="97">
        <v>9</v>
      </c>
      <c r="P207" s="100">
        <v>54</v>
      </c>
      <c r="Q207" s="101" t="s">
        <v>190</v>
      </c>
      <c r="R207" s="100">
        <f t="shared" si="2"/>
        <v>486</v>
      </c>
      <c r="S207" s="102">
        <v>9</v>
      </c>
    </row>
    <row r="208" spans="1:19">
      <c r="A208" s="93" t="s">
        <v>182</v>
      </c>
      <c r="B208" s="94" t="s">
        <v>301</v>
      </c>
      <c r="C208" s="94" t="s">
        <v>301</v>
      </c>
      <c r="D208" s="94" t="s">
        <v>184</v>
      </c>
      <c r="E208" s="94" t="s">
        <v>6</v>
      </c>
      <c r="F208" s="94" t="s">
        <v>185</v>
      </c>
      <c r="G208" s="94" t="s">
        <v>22</v>
      </c>
      <c r="H208" s="95">
        <v>21601</v>
      </c>
      <c r="I208" s="99" t="str">
        <f t="shared" si="3"/>
        <v>Material de limpieza</v>
      </c>
      <c r="J208" s="97" t="s">
        <v>242</v>
      </c>
      <c r="K208" s="98" t="s">
        <v>243</v>
      </c>
      <c r="L208" s="99"/>
      <c r="M208" s="99"/>
      <c r="N208" s="97" t="s">
        <v>46</v>
      </c>
      <c r="O208" s="97">
        <v>10</v>
      </c>
      <c r="P208" s="100">
        <v>56.16</v>
      </c>
      <c r="Q208" s="101" t="s">
        <v>190</v>
      </c>
      <c r="R208" s="100">
        <f t="shared" si="2"/>
        <v>561.59999999999991</v>
      </c>
      <c r="S208" s="102">
        <v>10</v>
      </c>
    </row>
    <row r="209" spans="1:19">
      <c r="A209" s="93" t="s">
        <v>182</v>
      </c>
      <c r="B209" s="94" t="s">
        <v>301</v>
      </c>
      <c r="C209" s="94" t="s">
        <v>301</v>
      </c>
      <c r="D209" s="94" t="s">
        <v>184</v>
      </c>
      <c r="E209" s="94" t="s">
        <v>6</v>
      </c>
      <c r="F209" s="94" t="s">
        <v>185</v>
      </c>
      <c r="G209" s="94" t="s">
        <v>22</v>
      </c>
      <c r="H209" s="95">
        <v>21601</v>
      </c>
      <c r="I209" s="99" t="str">
        <f t="shared" si="3"/>
        <v>Material de limpieza</v>
      </c>
      <c r="J209" s="97" t="s">
        <v>365</v>
      </c>
      <c r="K209" s="98" t="s">
        <v>366</v>
      </c>
      <c r="L209" s="99"/>
      <c r="M209" s="99"/>
      <c r="N209" s="97" t="s">
        <v>46</v>
      </c>
      <c r="O209" s="97">
        <v>5</v>
      </c>
      <c r="P209" s="100">
        <v>58.32</v>
      </c>
      <c r="Q209" s="101" t="s">
        <v>190</v>
      </c>
      <c r="R209" s="100">
        <f t="shared" si="2"/>
        <v>291.60000000000002</v>
      </c>
      <c r="S209" s="102">
        <v>5</v>
      </c>
    </row>
    <row r="210" spans="1:19">
      <c r="A210" s="93" t="s">
        <v>182</v>
      </c>
      <c r="B210" s="94" t="s">
        <v>301</v>
      </c>
      <c r="C210" s="94" t="s">
        <v>301</v>
      </c>
      <c r="D210" s="94" t="s">
        <v>184</v>
      </c>
      <c r="E210" s="94" t="s">
        <v>6</v>
      </c>
      <c r="F210" s="94" t="s">
        <v>185</v>
      </c>
      <c r="G210" s="94" t="s">
        <v>22</v>
      </c>
      <c r="H210" s="95">
        <v>21601</v>
      </c>
      <c r="I210" s="99" t="str">
        <f t="shared" si="3"/>
        <v>Material de limpieza</v>
      </c>
      <c r="J210" s="97" t="s">
        <v>367</v>
      </c>
      <c r="K210" s="98" t="s">
        <v>368</v>
      </c>
      <c r="L210" s="99"/>
      <c r="M210" s="99"/>
      <c r="N210" s="97" t="s">
        <v>46</v>
      </c>
      <c r="O210" s="97">
        <v>12</v>
      </c>
      <c r="P210" s="100">
        <v>34.56</v>
      </c>
      <c r="Q210" s="101" t="s">
        <v>190</v>
      </c>
      <c r="R210" s="100">
        <f t="shared" si="2"/>
        <v>414.72</v>
      </c>
      <c r="S210" s="102">
        <v>12</v>
      </c>
    </row>
    <row r="211" spans="1:19" ht="22.8">
      <c r="A211" s="93" t="s">
        <v>182</v>
      </c>
      <c r="B211" s="94" t="s">
        <v>301</v>
      </c>
      <c r="C211" s="94" t="s">
        <v>301</v>
      </c>
      <c r="D211" s="94" t="s">
        <v>184</v>
      </c>
      <c r="E211" s="94" t="s">
        <v>6</v>
      </c>
      <c r="F211" s="94" t="s">
        <v>185</v>
      </c>
      <c r="G211" s="94" t="s">
        <v>22</v>
      </c>
      <c r="H211" s="95">
        <v>25401</v>
      </c>
      <c r="I211" s="103" t="s">
        <v>66</v>
      </c>
      <c r="J211" s="97" t="s">
        <v>270</v>
      </c>
      <c r="K211" s="98" t="s">
        <v>271</v>
      </c>
      <c r="L211" s="99"/>
      <c r="M211" s="99"/>
      <c r="N211" s="97" t="s">
        <v>46</v>
      </c>
      <c r="O211" s="97">
        <v>89</v>
      </c>
      <c r="P211" s="100">
        <v>9.5</v>
      </c>
      <c r="Q211" s="101" t="s">
        <v>190</v>
      </c>
      <c r="R211" s="100">
        <f t="shared" si="2"/>
        <v>845.5</v>
      </c>
      <c r="S211" s="102">
        <v>89</v>
      </c>
    </row>
    <row r="212" spans="1:19">
      <c r="A212" s="93" t="s">
        <v>182</v>
      </c>
      <c r="B212" s="94" t="s">
        <v>301</v>
      </c>
      <c r="C212" s="94" t="s">
        <v>301</v>
      </c>
      <c r="D212" s="94" t="s">
        <v>184</v>
      </c>
      <c r="E212" s="94" t="s">
        <v>6</v>
      </c>
      <c r="F212" s="94" t="s">
        <v>185</v>
      </c>
      <c r="G212" s="94" t="s">
        <v>186</v>
      </c>
      <c r="H212" s="95">
        <v>21101</v>
      </c>
      <c r="I212" s="99" t="str">
        <f t="shared" si="3"/>
        <v>Materiales y útiles de oficina</v>
      </c>
      <c r="J212" s="97" t="s">
        <v>369</v>
      </c>
      <c r="K212" s="98" t="s">
        <v>370</v>
      </c>
      <c r="L212" s="99"/>
      <c r="M212" s="99"/>
      <c r="N212" s="97" t="s">
        <v>46</v>
      </c>
      <c r="O212" s="97">
        <v>1</v>
      </c>
      <c r="P212" s="100">
        <v>250</v>
      </c>
      <c r="Q212" s="101" t="s">
        <v>190</v>
      </c>
      <c r="R212" s="100">
        <f t="shared" si="2"/>
        <v>250</v>
      </c>
      <c r="S212" s="102">
        <v>1</v>
      </c>
    </row>
    <row r="213" spans="1:19">
      <c r="A213" s="93" t="s">
        <v>182</v>
      </c>
      <c r="B213" s="94" t="s">
        <v>301</v>
      </c>
      <c r="C213" s="94" t="s">
        <v>301</v>
      </c>
      <c r="D213" s="94" t="s">
        <v>184</v>
      </c>
      <c r="E213" s="94" t="s">
        <v>6</v>
      </c>
      <c r="F213" s="94" t="s">
        <v>185</v>
      </c>
      <c r="G213" s="94" t="s">
        <v>186</v>
      </c>
      <c r="H213" s="95">
        <v>21101</v>
      </c>
      <c r="I213" s="99" t="str">
        <f t="shared" si="3"/>
        <v>Materiales y útiles de oficina</v>
      </c>
      <c r="J213" s="97" t="s">
        <v>371</v>
      </c>
      <c r="K213" s="98" t="s">
        <v>372</v>
      </c>
      <c r="L213" s="99"/>
      <c r="M213" s="99"/>
      <c r="N213" s="97" t="s">
        <v>46</v>
      </c>
      <c r="O213" s="97">
        <v>8</v>
      </c>
      <c r="P213" s="100">
        <v>32.9</v>
      </c>
      <c r="Q213" s="101" t="s">
        <v>190</v>
      </c>
      <c r="R213" s="100">
        <f t="shared" si="2"/>
        <v>263.2</v>
      </c>
      <c r="S213" s="102">
        <v>8</v>
      </c>
    </row>
    <row r="214" spans="1:19">
      <c r="A214" s="93" t="s">
        <v>182</v>
      </c>
      <c r="B214" s="94" t="s">
        <v>301</v>
      </c>
      <c r="C214" s="94" t="s">
        <v>301</v>
      </c>
      <c r="D214" s="94" t="s">
        <v>184</v>
      </c>
      <c r="E214" s="94" t="s">
        <v>6</v>
      </c>
      <c r="F214" s="94" t="s">
        <v>185</v>
      </c>
      <c r="G214" s="94" t="s">
        <v>186</v>
      </c>
      <c r="H214" s="95">
        <v>21101</v>
      </c>
      <c r="I214" s="99" t="str">
        <f t="shared" si="3"/>
        <v>Materiales y útiles de oficina</v>
      </c>
      <c r="J214" s="97" t="s">
        <v>114</v>
      </c>
      <c r="K214" s="98" t="s">
        <v>113</v>
      </c>
      <c r="L214" s="99"/>
      <c r="M214" s="99"/>
      <c r="N214" s="97" t="s">
        <v>63</v>
      </c>
      <c r="O214" s="97">
        <v>1</v>
      </c>
      <c r="P214" s="100">
        <v>1249</v>
      </c>
      <c r="Q214" s="101" t="s">
        <v>190</v>
      </c>
      <c r="R214" s="100">
        <f t="shared" si="2"/>
        <v>1249</v>
      </c>
      <c r="S214" s="102">
        <v>1</v>
      </c>
    </row>
    <row r="215" spans="1:19">
      <c r="A215" s="93" t="s">
        <v>182</v>
      </c>
      <c r="B215" s="94" t="s">
        <v>301</v>
      </c>
      <c r="C215" s="94" t="s">
        <v>301</v>
      </c>
      <c r="D215" s="94" t="s">
        <v>184</v>
      </c>
      <c r="E215" s="94" t="s">
        <v>6</v>
      </c>
      <c r="F215" s="94" t="s">
        <v>185</v>
      </c>
      <c r="G215" s="94" t="s">
        <v>186</v>
      </c>
      <c r="H215" s="95">
        <v>21101</v>
      </c>
      <c r="I215" s="99" t="str">
        <f t="shared" si="3"/>
        <v>Materiales y útiles de oficina</v>
      </c>
      <c r="J215" s="97" t="s">
        <v>373</v>
      </c>
      <c r="K215" s="98" t="s">
        <v>374</v>
      </c>
      <c r="L215" s="99"/>
      <c r="M215" s="99"/>
      <c r="N215" s="97" t="s">
        <v>63</v>
      </c>
      <c r="O215" s="97">
        <v>2</v>
      </c>
      <c r="P215" s="100">
        <v>1479</v>
      </c>
      <c r="Q215" s="101" t="s">
        <v>190</v>
      </c>
      <c r="R215" s="100">
        <f t="shared" si="2"/>
        <v>2958</v>
      </c>
      <c r="S215" s="102">
        <v>2</v>
      </c>
    </row>
    <row r="216" spans="1:19">
      <c r="A216" s="93" t="s">
        <v>182</v>
      </c>
      <c r="B216" s="94" t="s">
        <v>301</v>
      </c>
      <c r="C216" s="94" t="s">
        <v>301</v>
      </c>
      <c r="D216" s="94" t="s">
        <v>184</v>
      </c>
      <c r="E216" s="94" t="s">
        <v>6</v>
      </c>
      <c r="F216" s="94" t="s">
        <v>185</v>
      </c>
      <c r="G216" s="94" t="s">
        <v>186</v>
      </c>
      <c r="H216" s="95">
        <v>21101</v>
      </c>
      <c r="I216" s="99" t="str">
        <f t="shared" si="3"/>
        <v>Materiales y útiles de oficina</v>
      </c>
      <c r="J216" s="97" t="s">
        <v>375</v>
      </c>
      <c r="K216" s="98" t="s">
        <v>376</v>
      </c>
      <c r="L216" s="99"/>
      <c r="M216" s="99"/>
      <c r="N216" s="97" t="s">
        <v>46</v>
      </c>
      <c r="O216" s="97">
        <v>10</v>
      </c>
      <c r="P216" s="100">
        <v>258.99</v>
      </c>
      <c r="Q216" s="101" t="s">
        <v>190</v>
      </c>
      <c r="R216" s="100">
        <f t="shared" si="2"/>
        <v>2589.9</v>
      </c>
      <c r="S216" s="102">
        <v>10</v>
      </c>
    </row>
    <row r="217" spans="1:19">
      <c r="A217" s="93" t="s">
        <v>182</v>
      </c>
      <c r="B217" s="94" t="s">
        <v>301</v>
      </c>
      <c r="C217" s="94" t="s">
        <v>301</v>
      </c>
      <c r="D217" s="94" t="s">
        <v>184</v>
      </c>
      <c r="E217" s="94" t="s">
        <v>6</v>
      </c>
      <c r="F217" s="94" t="s">
        <v>185</v>
      </c>
      <c r="G217" s="94" t="s">
        <v>186</v>
      </c>
      <c r="H217" s="95">
        <v>21101</v>
      </c>
      <c r="I217" s="99" t="str">
        <f t="shared" si="3"/>
        <v>Materiales y útiles de oficina</v>
      </c>
      <c r="J217" s="97" t="s">
        <v>375</v>
      </c>
      <c r="K217" s="98" t="s">
        <v>376</v>
      </c>
      <c r="L217" s="99"/>
      <c r="M217" s="99"/>
      <c r="N217" s="97" t="s">
        <v>46</v>
      </c>
      <c r="O217" s="97">
        <v>10</v>
      </c>
      <c r="P217" s="100">
        <v>219</v>
      </c>
      <c r="Q217" s="101" t="s">
        <v>190</v>
      </c>
      <c r="R217" s="100">
        <f t="shared" si="2"/>
        <v>2190</v>
      </c>
      <c r="S217" s="102">
        <v>10</v>
      </c>
    </row>
    <row r="218" spans="1:19" ht="91.2">
      <c r="A218" s="93" t="s">
        <v>182</v>
      </c>
      <c r="B218" s="94" t="s">
        <v>301</v>
      </c>
      <c r="C218" s="94" t="s">
        <v>301</v>
      </c>
      <c r="D218" s="94" t="s">
        <v>184</v>
      </c>
      <c r="E218" s="94" t="s">
        <v>6</v>
      </c>
      <c r="F218" s="94" t="s">
        <v>185</v>
      </c>
      <c r="G218" s="94" t="s">
        <v>186</v>
      </c>
      <c r="H218" s="95">
        <v>26102</v>
      </c>
      <c r="I218" s="112" t="s">
        <v>355</v>
      </c>
      <c r="J218" s="97" t="s">
        <v>276</v>
      </c>
      <c r="K218" s="98" t="s">
        <v>277</v>
      </c>
      <c r="L218" s="99"/>
      <c r="M218" s="99"/>
      <c r="N218" s="97" t="s">
        <v>46</v>
      </c>
      <c r="O218" s="97">
        <v>126</v>
      </c>
      <c r="P218" s="100">
        <v>100</v>
      </c>
      <c r="Q218" s="101" t="s">
        <v>190</v>
      </c>
      <c r="R218" s="100">
        <f t="shared" si="2"/>
        <v>12600</v>
      </c>
      <c r="S218" s="102">
        <v>126</v>
      </c>
    </row>
    <row r="219" spans="1:19" ht="91.2">
      <c r="A219" s="93" t="s">
        <v>182</v>
      </c>
      <c r="B219" s="94" t="s">
        <v>301</v>
      </c>
      <c r="C219" s="94" t="s">
        <v>301</v>
      </c>
      <c r="D219" s="94" t="s">
        <v>184</v>
      </c>
      <c r="E219" s="94" t="s">
        <v>6</v>
      </c>
      <c r="F219" s="94" t="s">
        <v>185</v>
      </c>
      <c r="G219" s="94" t="s">
        <v>186</v>
      </c>
      <c r="H219" s="95">
        <v>26102</v>
      </c>
      <c r="I219" s="112" t="s">
        <v>355</v>
      </c>
      <c r="J219" s="97" t="s">
        <v>377</v>
      </c>
      <c r="K219" s="98" t="s">
        <v>378</v>
      </c>
      <c r="L219" s="99"/>
      <c r="M219" s="99"/>
      <c r="N219" s="97" t="s">
        <v>46</v>
      </c>
      <c r="O219" s="97">
        <v>27</v>
      </c>
      <c r="P219" s="100">
        <v>1</v>
      </c>
      <c r="Q219" s="101" t="s">
        <v>190</v>
      </c>
      <c r="R219" s="100">
        <f t="shared" si="2"/>
        <v>27</v>
      </c>
      <c r="S219" s="102">
        <v>27</v>
      </c>
    </row>
    <row r="220" spans="1:19">
      <c r="A220" s="93" t="s">
        <v>182</v>
      </c>
      <c r="B220" s="94" t="s">
        <v>301</v>
      </c>
      <c r="C220" s="94" t="s">
        <v>301</v>
      </c>
      <c r="D220" s="94" t="s">
        <v>184</v>
      </c>
      <c r="E220" s="94" t="s">
        <v>6</v>
      </c>
      <c r="F220" s="94" t="s">
        <v>185</v>
      </c>
      <c r="G220" s="94" t="s">
        <v>186</v>
      </c>
      <c r="H220" s="95">
        <v>29401</v>
      </c>
      <c r="I220" s="96" t="s">
        <v>312</v>
      </c>
      <c r="J220" s="97" t="s">
        <v>379</v>
      </c>
      <c r="K220" s="98" t="s">
        <v>380</v>
      </c>
      <c r="L220" s="99"/>
      <c r="M220" s="99"/>
      <c r="N220" s="97" t="s">
        <v>46</v>
      </c>
      <c r="O220" s="97">
        <v>3</v>
      </c>
      <c r="P220" s="100">
        <v>199</v>
      </c>
      <c r="Q220" s="101" t="s">
        <v>190</v>
      </c>
      <c r="R220" s="100">
        <f t="shared" si="2"/>
        <v>597</v>
      </c>
      <c r="S220" s="102">
        <v>3</v>
      </c>
    </row>
    <row r="221" spans="1:19">
      <c r="A221" s="93" t="s">
        <v>182</v>
      </c>
      <c r="B221" s="94" t="s">
        <v>301</v>
      </c>
      <c r="C221" s="94" t="s">
        <v>301</v>
      </c>
      <c r="D221" s="94" t="s">
        <v>184</v>
      </c>
      <c r="E221" s="94" t="s">
        <v>6</v>
      </c>
      <c r="F221" s="94" t="s">
        <v>185</v>
      </c>
      <c r="G221" s="94" t="s">
        <v>186</v>
      </c>
      <c r="H221" s="95">
        <v>29401</v>
      </c>
      <c r="I221" s="96" t="s">
        <v>312</v>
      </c>
      <c r="J221" s="97" t="s">
        <v>381</v>
      </c>
      <c r="K221" s="98" t="s">
        <v>382</v>
      </c>
      <c r="L221" s="99"/>
      <c r="M221" s="99"/>
      <c r="N221" s="97" t="s">
        <v>46</v>
      </c>
      <c r="O221" s="97">
        <v>3</v>
      </c>
      <c r="P221" s="100">
        <v>119</v>
      </c>
      <c r="Q221" s="101" t="s">
        <v>190</v>
      </c>
      <c r="R221" s="100">
        <f t="shared" si="2"/>
        <v>357</v>
      </c>
      <c r="S221" s="102">
        <v>3</v>
      </c>
    </row>
    <row r="222" spans="1:19">
      <c r="A222" s="93" t="s">
        <v>182</v>
      </c>
      <c r="B222" s="94" t="s">
        <v>301</v>
      </c>
      <c r="C222" s="94" t="s">
        <v>301</v>
      </c>
      <c r="D222" s="94" t="s">
        <v>184</v>
      </c>
      <c r="E222" s="94" t="s">
        <v>6</v>
      </c>
      <c r="F222" s="94" t="s">
        <v>185</v>
      </c>
      <c r="G222" s="94" t="s">
        <v>186</v>
      </c>
      <c r="H222" s="95">
        <v>29401</v>
      </c>
      <c r="I222" s="96" t="s">
        <v>312</v>
      </c>
      <c r="J222" s="97" t="s">
        <v>383</v>
      </c>
      <c r="K222" s="98" t="s">
        <v>384</v>
      </c>
      <c r="L222" s="99"/>
      <c r="M222" s="99"/>
      <c r="N222" s="97" t="s">
        <v>46</v>
      </c>
      <c r="O222" s="97">
        <v>1</v>
      </c>
      <c r="P222" s="100">
        <v>1390</v>
      </c>
      <c r="Q222" s="101" t="s">
        <v>190</v>
      </c>
      <c r="R222" s="100">
        <f t="shared" si="2"/>
        <v>1390</v>
      </c>
      <c r="S222" s="102">
        <v>1</v>
      </c>
    </row>
    <row r="223" spans="1:19">
      <c r="A223" s="93" t="s">
        <v>182</v>
      </c>
      <c r="B223" s="94" t="s">
        <v>301</v>
      </c>
      <c r="C223" s="94" t="s">
        <v>301</v>
      </c>
      <c r="D223" s="94" t="s">
        <v>184</v>
      </c>
      <c r="E223" s="94" t="s">
        <v>6</v>
      </c>
      <c r="F223" s="94" t="s">
        <v>185</v>
      </c>
      <c r="G223" s="94" t="s">
        <v>186</v>
      </c>
      <c r="H223" s="95">
        <v>29401</v>
      </c>
      <c r="I223" s="96" t="s">
        <v>312</v>
      </c>
      <c r="J223" s="97" t="s">
        <v>385</v>
      </c>
      <c r="K223" s="98" t="s">
        <v>386</v>
      </c>
      <c r="L223" s="99"/>
      <c r="M223" s="99"/>
      <c r="N223" s="97" t="s">
        <v>387</v>
      </c>
      <c r="O223" s="97">
        <v>1</v>
      </c>
      <c r="P223" s="100">
        <v>499</v>
      </c>
      <c r="Q223" s="101" t="s">
        <v>190</v>
      </c>
      <c r="R223" s="100">
        <f t="shared" si="2"/>
        <v>499</v>
      </c>
      <c r="S223" s="102">
        <v>1</v>
      </c>
    </row>
    <row r="224" spans="1:19">
      <c r="A224" s="93" t="s">
        <v>182</v>
      </c>
      <c r="B224" s="94" t="s">
        <v>301</v>
      </c>
      <c r="C224" s="94" t="s">
        <v>301</v>
      </c>
      <c r="D224" s="94" t="s">
        <v>184</v>
      </c>
      <c r="E224" s="94" t="s">
        <v>6</v>
      </c>
      <c r="F224" s="94" t="s">
        <v>185</v>
      </c>
      <c r="G224" s="94" t="s">
        <v>186</v>
      </c>
      <c r="H224" s="95">
        <v>29401</v>
      </c>
      <c r="I224" s="96" t="s">
        <v>312</v>
      </c>
      <c r="J224" s="97" t="s">
        <v>388</v>
      </c>
      <c r="K224" s="98" t="s">
        <v>389</v>
      </c>
      <c r="L224" s="99"/>
      <c r="M224" s="99"/>
      <c r="N224" s="97" t="s">
        <v>46</v>
      </c>
      <c r="O224" s="97">
        <v>2</v>
      </c>
      <c r="P224" s="100">
        <v>399.01</v>
      </c>
      <c r="Q224" s="101" t="s">
        <v>190</v>
      </c>
      <c r="R224" s="100">
        <f t="shared" si="2"/>
        <v>798.02</v>
      </c>
      <c r="S224" s="102">
        <v>2</v>
      </c>
    </row>
    <row r="225" spans="1:19">
      <c r="A225" s="93" t="s">
        <v>182</v>
      </c>
      <c r="B225" s="94" t="s">
        <v>301</v>
      </c>
      <c r="C225" s="94" t="s">
        <v>301</v>
      </c>
      <c r="D225" s="94" t="s">
        <v>184</v>
      </c>
      <c r="E225" s="94" t="s">
        <v>6</v>
      </c>
      <c r="F225" s="94" t="s">
        <v>185</v>
      </c>
      <c r="G225" s="94" t="s">
        <v>186</v>
      </c>
      <c r="H225" s="95">
        <v>31401</v>
      </c>
      <c r="I225" s="103" t="s">
        <v>289</v>
      </c>
      <c r="J225" s="109"/>
      <c r="K225" s="98" t="s">
        <v>390</v>
      </c>
      <c r="L225" s="99"/>
      <c r="M225" s="99"/>
      <c r="N225" s="97" t="s">
        <v>1</v>
      </c>
      <c r="O225" s="97">
        <v>1</v>
      </c>
      <c r="P225" s="110">
        <v>8503.91</v>
      </c>
      <c r="Q225" s="101" t="s">
        <v>190</v>
      </c>
      <c r="R225" s="100">
        <f t="shared" si="2"/>
        <v>8503.91</v>
      </c>
      <c r="S225" s="102">
        <v>1</v>
      </c>
    </row>
    <row r="226" spans="1:19">
      <c r="A226" s="93" t="s">
        <v>182</v>
      </c>
      <c r="B226" s="94" t="s">
        <v>301</v>
      </c>
      <c r="C226" s="94" t="s">
        <v>301</v>
      </c>
      <c r="D226" s="94" t="s">
        <v>184</v>
      </c>
      <c r="E226" s="94" t="s">
        <v>6</v>
      </c>
      <c r="F226" s="94" t="s">
        <v>185</v>
      </c>
      <c r="G226" s="94" t="s">
        <v>186</v>
      </c>
      <c r="H226" s="95">
        <v>33604</v>
      </c>
      <c r="I226" s="96" t="s">
        <v>391</v>
      </c>
      <c r="J226" s="109"/>
      <c r="K226" s="98" t="s">
        <v>392</v>
      </c>
      <c r="L226" s="99"/>
      <c r="M226" s="99"/>
      <c r="N226" s="97" t="s">
        <v>1</v>
      </c>
      <c r="O226" s="97">
        <v>1</v>
      </c>
      <c r="P226" s="110">
        <v>2378</v>
      </c>
      <c r="Q226" s="101" t="s">
        <v>190</v>
      </c>
      <c r="R226" s="100">
        <f t="shared" si="2"/>
        <v>2378</v>
      </c>
      <c r="S226" s="102">
        <v>1</v>
      </c>
    </row>
    <row r="227" spans="1:19">
      <c r="A227" s="93" t="s">
        <v>182</v>
      </c>
      <c r="B227" s="94" t="s">
        <v>301</v>
      </c>
      <c r="C227" s="94" t="s">
        <v>301</v>
      </c>
      <c r="D227" s="94" t="s">
        <v>184</v>
      </c>
      <c r="E227" s="94" t="s">
        <v>6</v>
      </c>
      <c r="F227" s="94" t="s">
        <v>225</v>
      </c>
      <c r="G227" s="94" t="s">
        <v>22</v>
      </c>
      <c r="H227" s="95">
        <v>21601</v>
      </c>
      <c r="I227" s="99" t="str">
        <f>IF(H227=21401,"Materiales y útiles para el procesamiento en equipos y bienes informáticos",IF(H227=21601,"Material de limpieza",IF(H227=22104,"Productos alimenticios para el personal en las instalaciones de las Unidades Responsables",IF(H227=31801,"Servicio Postal",IF(H227=32601,"Arrendamiento de maquinaria y equipo",IF(H227=21101,"Materiales y útiles de oficina",IF(H227=35501,"Mantenimiento y conservación de vehículos terrestres",IF(H227=39202,"Otros impuestos y derechos","x"))))))))</f>
        <v>Material de limpieza</v>
      </c>
      <c r="J227" s="97" t="s">
        <v>361</v>
      </c>
      <c r="K227" s="98" t="s">
        <v>362</v>
      </c>
      <c r="L227" s="99"/>
      <c r="M227" s="99"/>
      <c r="N227" s="97" t="s">
        <v>46</v>
      </c>
      <c r="O227" s="97">
        <v>15</v>
      </c>
      <c r="P227" s="100">
        <v>62.67</v>
      </c>
      <c r="Q227" s="101" t="s">
        <v>190</v>
      </c>
      <c r="R227" s="100">
        <f t="shared" ref="R227:R232" si="4">+O227*P227</f>
        <v>940.05000000000007</v>
      </c>
      <c r="S227" s="102">
        <v>15</v>
      </c>
    </row>
    <row r="228" spans="1:19">
      <c r="A228" s="93" t="s">
        <v>182</v>
      </c>
      <c r="B228" s="94" t="s">
        <v>301</v>
      </c>
      <c r="C228" s="94" t="s">
        <v>301</v>
      </c>
      <c r="D228" s="94" t="s">
        <v>184</v>
      </c>
      <c r="E228" s="94" t="s">
        <v>6</v>
      </c>
      <c r="F228" s="94" t="s">
        <v>225</v>
      </c>
      <c r="G228" s="94" t="s">
        <v>22</v>
      </c>
      <c r="H228" s="95">
        <v>21601</v>
      </c>
      <c r="I228" s="99" t="str">
        <f>IF(H228=21401,"Materiales y útiles para el procesamiento en equipos y bienes informáticos",IF(H228=21601,"Material de limpieza",IF(H228=22104,"Productos alimenticios para el personal en las instalaciones de las Unidades Responsables",IF(H228=31801,"Servicio Postal",IF(H228=32601,"Arrendamiento de maquinaria y equipo",IF(H228=21101,"Materiales y útiles de oficina",IF(H228=35501,"Mantenimiento y conservación de vehículos terrestres",IF(H228=39202,"Otros impuestos y derechos","x"))))))))</f>
        <v>Material de limpieza</v>
      </c>
      <c r="J228" s="97" t="s">
        <v>393</v>
      </c>
      <c r="K228" s="98" t="s">
        <v>394</v>
      </c>
      <c r="L228" s="99"/>
      <c r="M228" s="99"/>
      <c r="N228" s="97" t="s">
        <v>46</v>
      </c>
      <c r="O228" s="97">
        <v>8</v>
      </c>
      <c r="P228" s="100">
        <v>463.85</v>
      </c>
      <c r="Q228" s="101" t="s">
        <v>190</v>
      </c>
      <c r="R228" s="100">
        <f t="shared" si="4"/>
        <v>3710.8</v>
      </c>
      <c r="S228" s="102">
        <v>8</v>
      </c>
    </row>
    <row r="229" spans="1:19">
      <c r="A229" s="93" t="s">
        <v>182</v>
      </c>
      <c r="B229" s="94" t="s">
        <v>301</v>
      </c>
      <c r="C229" s="94" t="s">
        <v>301</v>
      </c>
      <c r="D229" s="94" t="s">
        <v>184</v>
      </c>
      <c r="E229" s="94" t="s">
        <v>6</v>
      </c>
      <c r="F229" s="94" t="s">
        <v>225</v>
      </c>
      <c r="G229" s="94" t="s">
        <v>22</v>
      </c>
      <c r="H229" s="95">
        <v>21601</v>
      </c>
      <c r="I229" s="99" t="str">
        <f>IF(H229=21401,"Materiales y útiles para el procesamiento en equipos y bienes informáticos",IF(H229=21601,"Material de limpieza",IF(H229=22104,"Productos alimenticios para el personal en las instalaciones de las Unidades Responsables",IF(H229=31801,"Servicio Postal",IF(H229=32601,"Arrendamiento de maquinaria y equipo",IF(H229=21101,"Materiales y útiles de oficina",IF(H229=35501,"Mantenimiento y conservación de vehículos terrestres",IF(H229=39202,"Otros impuestos y derechos","x"))))))))</f>
        <v>Material de limpieza</v>
      </c>
      <c r="J229" s="97" t="s">
        <v>244</v>
      </c>
      <c r="K229" s="98" t="s">
        <v>245</v>
      </c>
      <c r="L229" s="99"/>
      <c r="M229" s="99"/>
      <c r="N229" s="97" t="s">
        <v>67</v>
      </c>
      <c r="O229" s="97">
        <v>96</v>
      </c>
      <c r="P229" s="100">
        <v>29.7</v>
      </c>
      <c r="Q229" s="101" t="s">
        <v>190</v>
      </c>
      <c r="R229" s="100">
        <f t="shared" si="4"/>
        <v>2851.2</v>
      </c>
      <c r="S229" s="102">
        <v>96</v>
      </c>
    </row>
    <row r="230" spans="1:19" ht="22.8">
      <c r="A230" s="93" t="s">
        <v>182</v>
      </c>
      <c r="B230" s="94" t="s">
        <v>301</v>
      </c>
      <c r="C230" s="94" t="s">
        <v>301</v>
      </c>
      <c r="D230" s="94" t="s">
        <v>184</v>
      </c>
      <c r="E230" s="94" t="s">
        <v>6</v>
      </c>
      <c r="F230" s="94" t="s">
        <v>225</v>
      </c>
      <c r="G230" s="94" t="s">
        <v>22</v>
      </c>
      <c r="H230" s="95">
        <v>25401</v>
      </c>
      <c r="I230" s="103" t="s">
        <v>66</v>
      </c>
      <c r="J230" s="97" t="s">
        <v>270</v>
      </c>
      <c r="K230" s="98" t="s">
        <v>271</v>
      </c>
      <c r="L230" s="99"/>
      <c r="M230" s="99"/>
      <c r="N230" s="97" t="s">
        <v>46</v>
      </c>
      <c r="O230" s="97">
        <v>630</v>
      </c>
      <c r="P230" s="100">
        <v>9.5</v>
      </c>
      <c r="Q230" s="101" t="s">
        <v>190</v>
      </c>
      <c r="R230" s="100">
        <f t="shared" si="4"/>
        <v>5985</v>
      </c>
      <c r="S230" s="102">
        <v>630</v>
      </c>
    </row>
    <row r="231" spans="1:19" ht="22.8">
      <c r="A231" s="93" t="s">
        <v>182</v>
      </c>
      <c r="B231" s="94" t="s">
        <v>301</v>
      </c>
      <c r="C231" s="94" t="s">
        <v>301</v>
      </c>
      <c r="D231" s="94" t="s">
        <v>184</v>
      </c>
      <c r="E231" s="94" t="s">
        <v>6</v>
      </c>
      <c r="F231" s="94" t="s">
        <v>225</v>
      </c>
      <c r="G231" s="94" t="s">
        <v>22</v>
      </c>
      <c r="H231" s="95">
        <v>25401</v>
      </c>
      <c r="I231" s="103" t="s">
        <v>66</v>
      </c>
      <c r="J231" s="97" t="s">
        <v>353</v>
      </c>
      <c r="K231" s="98" t="s">
        <v>354</v>
      </c>
      <c r="L231" s="99"/>
      <c r="M231" s="99"/>
      <c r="N231" s="97" t="s">
        <v>46</v>
      </c>
      <c r="O231" s="97">
        <v>60</v>
      </c>
      <c r="P231" s="100">
        <v>25</v>
      </c>
      <c r="Q231" s="101" t="s">
        <v>190</v>
      </c>
      <c r="R231" s="100">
        <f t="shared" si="4"/>
        <v>1500</v>
      </c>
      <c r="S231" s="102">
        <v>60</v>
      </c>
    </row>
    <row r="232" spans="1:19">
      <c r="A232" s="93" t="s">
        <v>182</v>
      </c>
      <c r="B232" s="94" t="s">
        <v>301</v>
      </c>
      <c r="C232" s="94" t="s">
        <v>301</v>
      </c>
      <c r="D232" s="94" t="s">
        <v>184</v>
      </c>
      <c r="E232" s="94" t="s">
        <v>283</v>
      </c>
      <c r="F232" s="94" t="s">
        <v>284</v>
      </c>
      <c r="G232" s="94" t="s">
        <v>15</v>
      </c>
      <c r="H232" s="95">
        <v>31602</v>
      </c>
      <c r="I232" s="113" t="s">
        <v>292</v>
      </c>
      <c r="J232" s="95"/>
      <c r="K232" s="98" t="s">
        <v>395</v>
      </c>
      <c r="L232" s="99"/>
      <c r="M232" s="99"/>
      <c r="N232" s="97" t="s">
        <v>1</v>
      </c>
      <c r="O232" s="97">
        <v>1</v>
      </c>
      <c r="P232" s="110">
        <v>249</v>
      </c>
      <c r="Q232" s="101" t="s">
        <v>190</v>
      </c>
      <c r="R232" s="100">
        <f t="shared" si="4"/>
        <v>249</v>
      </c>
      <c r="S232" s="102">
        <v>1</v>
      </c>
    </row>
    <row r="233" spans="1:19">
      <c r="A233" s="93" t="s">
        <v>182</v>
      </c>
      <c r="B233" s="114" t="s">
        <v>396</v>
      </c>
      <c r="C233" s="114" t="s">
        <v>396</v>
      </c>
      <c r="D233" s="115" t="s">
        <v>184</v>
      </c>
      <c r="E233" s="116" t="s">
        <v>16</v>
      </c>
      <c r="F233" s="115" t="s">
        <v>184</v>
      </c>
      <c r="G233" s="117" t="s">
        <v>25</v>
      </c>
      <c r="H233" s="117">
        <v>21101</v>
      </c>
      <c r="I233" s="38" t="s">
        <v>397</v>
      </c>
      <c r="J233" s="38" t="s">
        <v>156</v>
      </c>
      <c r="K233" s="118" t="s">
        <v>155</v>
      </c>
      <c r="L233" s="117"/>
      <c r="M233" s="119"/>
      <c r="N233" s="120" t="s">
        <v>398</v>
      </c>
      <c r="O233" s="121">
        <f t="shared" ref="O233:O264" si="5">+SUM(S233:S233)</f>
        <v>0</v>
      </c>
      <c r="P233" s="122">
        <v>3.1059000000000001</v>
      </c>
      <c r="Q233" s="123" t="s">
        <v>190</v>
      </c>
      <c r="R233" s="124">
        <f>+O233*P233</f>
        <v>0</v>
      </c>
      <c r="S233" s="123"/>
    </row>
    <row r="234" spans="1:19">
      <c r="A234" s="93" t="s">
        <v>182</v>
      </c>
      <c r="B234" s="114" t="s">
        <v>396</v>
      </c>
      <c r="C234" s="114" t="s">
        <v>396</v>
      </c>
      <c r="D234" s="115" t="s">
        <v>184</v>
      </c>
      <c r="E234" s="116" t="s">
        <v>16</v>
      </c>
      <c r="F234" s="115" t="s">
        <v>184</v>
      </c>
      <c r="G234" s="117" t="s">
        <v>25</v>
      </c>
      <c r="H234" s="117">
        <v>21101</v>
      </c>
      <c r="I234" s="38" t="s">
        <v>397</v>
      </c>
      <c r="J234" s="38" t="s">
        <v>399</v>
      </c>
      <c r="K234" s="118" t="s">
        <v>400</v>
      </c>
      <c r="L234" s="117"/>
      <c r="M234" s="119"/>
      <c r="N234" s="120" t="s">
        <v>398</v>
      </c>
      <c r="O234" s="121">
        <f t="shared" si="5"/>
        <v>0</v>
      </c>
      <c r="P234" s="122">
        <v>3.1059000000000001</v>
      </c>
      <c r="Q234" s="123" t="s">
        <v>190</v>
      </c>
      <c r="R234" s="124">
        <f t="shared" ref="R234:R297" si="6">+O234*P234</f>
        <v>0</v>
      </c>
      <c r="S234" s="123"/>
    </row>
    <row r="235" spans="1:19">
      <c r="A235" s="93" t="s">
        <v>182</v>
      </c>
      <c r="B235" s="114" t="s">
        <v>396</v>
      </c>
      <c r="C235" s="114" t="s">
        <v>396</v>
      </c>
      <c r="D235" s="115" t="s">
        <v>184</v>
      </c>
      <c r="E235" s="116" t="s">
        <v>16</v>
      </c>
      <c r="F235" s="115" t="s">
        <v>184</v>
      </c>
      <c r="G235" s="117" t="s">
        <v>25</v>
      </c>
      <c r="H235" s="117">
        <v>21101</v>
      </c>
      <c r="I235" s="38" t="s">
        <v>397</v>
      </c>
      <c r="J235" s="38" t="s">
        <v>140</v>
      </c>
      <c r="K235" s="118" t="s">
        <v>139</v>
      </c>
      <c r="L235" s="117"/>
      <c r="M235" s="119"/>
      <c r="N235" s="120" t="s">
        <v>398</v>
      </c>
      <c r="O235" s="121">
        <f t="shared" si="5"/>
        <v>0</v>
      </c>
      <c r="P235" s="122">
        <v>9.3177000000000003</v>
      </c>
      <c r="Q235" s="123" t="s">
        <v>190</v>
      </c>
      <c r="R235" s="124">
        <f t="shared" si="6"/>
        <v>0</v>
      </c>
      <c r="S235" s="123"/>
    </row>
    <row r="236" spans="1:19">
      <c r="A236" s="93" t="s">
        <v>182</v>
      </c>
      <c r="B236" s="114" t="s">
        <v>396</v>
      </c>
      <c r="C236" s="114" t="s">
        <v>396</v>
      </c>
      <c r="D236" s="115" t="s">
        <v>184</v>
      </c>
      <c r="E236" s="116" t="s">
        <v>16</v>
      </c>
      <c r="F236" s="115" t="s">
        <v>184</v>
      </c>
      <c r="G236" s="117" t="s">
        <v>25</v>
      </c>
      <c r="H236" s="117">
        <v>21101</v>
      </c>
      <c r="I236" s="38" t="s">
        <v>397</v>
      </c>
      <c r="J236" s="38" t="s">
        <v>401</v>
      </c>
      <c r="K236" s="118" t="s">
        <v>402</v>
      </c>
      <c r="L236" s="117"/>
      <c r="M236" s="119"/>
      <c r="N236" s="120" t="s">
        <v>398</v>
      </c>
      <c r="O236" s="121">
        <f t="shared" si="5"/>
        <v>0</v>
      </c>
      <c r="P236" s="122">
        <v>143.90670000000003</v>
      </c>
      <c r="Q236" s="123" t="s">
        <v>190</v>
      </c>
      <c r="R236" s="124">
        <f t="shared" si="6"/>
        <v>0</v>
      </c>
      <c r="S236" s="123"/>
    </row>
    <row r="237" spans="1:19">
      <c r="A237" s="93" t="s">
        <v>182</v>
      </c>
      <c r="B237" s="114" t="s">
        <v>396</v>
      </c>
      <c r="C237" s="114" t="s">
        <v>396</v>
      </c>
      <c r="D237" s="115" t="s">
        <v>184</v>
      </c>
      <c r="E237" s="116" t="s">
        <v>16</v>
      </c>
      <c r="F237" s="115" t="s">
        <v>184</v>
      </c>
      <c r="G237" s="117" t="s">
        <v>25</v>
      </c>
      <c r="H237" s="117">
        <v>21101</v>
      </c>
      <c r="I237" s="38" t="s">
        <v>397</v>
      </c>
      <c r="J237" s="38" t="s">
        <v>403</v>
      </c>
      <c r="K237" s="118" t="s">
        <v>404</v>
      </c>
      <c r="L237" s="117"/>
      <c r="M237" s="119"/>
      <c r="N237" s="120" t="s">
        <v>63</v>
      </c>
      <c r="O237" s="121">
        <f t="shared" si="5"/>
        <v>0</v>
      </c>
      <c r="P237" s="122">
        <v>20.706000000000003</v>
      </c>
      <c r="Q237" s="123" t="s">
        <v>190</v>
      </c>
      <c r="R237" s="124">
        <f t="shared" si="6"/>
        <v>0</v>
      </c>
      <c r="S237" s="123"/>
    </row>
    <row r="238" spans="1:19">
      <c r="A238" s="93" t="s">
        <v>182</v>
      </c>
      <c r="B238" s="114" t="s">
        <v>396</v>
      </c>
      <c r="C238" s="114" t="s">
        <v>396</v>
      </c>
      <c r="D238" s="115" t="s">
        <v>184</v>
      </c>
      <c r="E238" s="116" t="s">
        <v>16</v>
      </c>
      <c r="F238" s="115" t="s">
        <v>184</v>
      </c>
      <c r="G238" s="117" t="s">
        <v>25</v>
      </c>
      <c r="H238" s="117">
        <v>21101</v>
      </c>
      <c r="I238" s="38" t="s">
        <v>397</v>
      </c>
      <c r="J238" s="38" t="s">
        <v>193</v>
      </c>
      <c r="K238" s="38" t="s">
        <v>194</v>
      </c>
      <c r="L238" s="117"/>
      <c r="M238" s="119"/>
      <c r="N238" s="120" t="s">
        <v>100</v>
      </c>
      <c r="O238" s="121">
        <f t="shared" si="5"/>
        <v>40</v>
      </c>
      <c r="P238" s="122">
        <v>146.22999999999999</v>
      </c>
      <c r="Q238" s="123" t="s">
        <v>190</v>
      </c>
      <c r="R238" s="124">
        <f t="shared" si="6"/>
        <v>5849.2</v>
      </c>
      <c r="S238" s="123">
        <v>40</v>
      </c>
    </row>
    <row r="239" spans="1:19">
      <c r="A239" s="93" t="s">
        <v>182</v>
      </c>
      <c r="B239" s="114" t="s">
        <v>396</v>
      </c>
      <c r="C239" s="114" t="s">
        <v>396</v>
      </c>
      <c r="D239" s="115" t="s">
        <v>184</v>
      </c>
      <c r="E239" s="116" t="s">
        <v>16</v>
      </c>
      <c r="F239" s="115" t="s">
        <v>184</v>
      </c>
      <c r="G239" s="117" t="s">
        <v>25</v>
      </c>
      <c r="H239" s="117">
        <v>21101</v>
      </c>
      <c r="I239" s="38" t="s">
        <v>397</v>
      </c>
      <c r="J239" s="38" t="s">
        <v>405</v>
      </c>
      <c r="K239" s="118" t="s">
        <v>406</v>
      </c>
      <c r="L239" s="117"/>
      <c r="M239" s="119"/>
      <c r="N239" s="120" t="s">
        <v>126</v>
      </c>
      <c r="O239" s="121">
        <f t="shared" si="5"/>
        <v>0</v>
      </c>
      <c r="P239" s="122">
        <v>14.804790000000002</v>
      </c>
      <c r="Q239" s="123" t="s">
        <v>190</v>
      </c>
      <c r="R239" s="124">
        <f t="shared" si="6"/>
        <v>0</v>
      </c>
      <c r="S239" s="123"/>
    </row>
    <row r="240" spans="1:19">
      <c r="A240" s="93" t="s">
        <v>182</v>
      </c>
      <c r="B240" s="114" t="s">
        <v>396</v>
      </c>
      <c r="C240" s="114" t="s">
        <v>396</v>
      </c>
      <c r="D240" s="115" t="s">
        <v>184</v>
      </c>
      <c r="E240" s="116" t="s">
        <v>16</v>
      </c>
      <c r="F240" s="115" t="s">
        <v>184</v>
      </c>
      <c r="G240" s="117" t="s">
        <v>25</v>
      </c>
      <c r="H240" s="117">
        <v>21101</v>
      </c>
      <c r="I240" s="38" t="s">
        <v>397</v>
      </c>
      <c r="J240" s="38" t="s">
        <v>407</v>
      </c>
      <c r="K240" s="118" t="s">
        <v>408</v>
      </c>
      <c r="L240" s="117"/>
      <c r="M240" s="119"/>
      <c r="N240" s="120" t="s">
        <v>398</v>
      </c>
      <c r="O240" s="121">
        <f t="shared" si="5"/>
        <v>0</v>
      </c>
      <c r="P240" s="122">
        <v>42.447300000000006</v>
      </c>
      <c r="Q240" s="123" t="s">
        <v>190</v>
      </c>
      <c r="R240" s="124">
        <f t="shared" si="6"/>
        <v>0</v>
      </c>
      <c r="S240" s="123"/>
    </row>
    <row r="241" spans="1:19">
      <c r="A241" s="93" t="s">
        <v>182</v>
      </c>
      <c r="B241" s="114" t="s">
        <v>396</v>
      </c>
      <c r="C241" s="114" t="s">
        <v>396</v>
      </c>
      <c r="D241" s="115" t="s">
        <v>184</v>
      </c>
      <c r="E241" s="116" t="s">
        <v>16</v>
      </c>
      <c r="F241" s="115" t="s">
        <v>184</v>
      </c>
      <c r="G241" s="117" t="s">
        <v>25</v>
      </c>
      <c r="H241" s="117">
        <v>21101</v>
      </c>
      <c r="I241" s="38" t="s">
        <v>397</v>
      </c>
      <c r="J241" s="38" t="s">
        <v>409</v>
      </c>
      <c r="K241" s="118" t="s">
        <v>410</v>
      </c>
      <c r="L241" s="117"/>
      <c r="M241" s="119"/>
      <c r="N241" s="120" t="s">
        <v>398</v>
      </c>
      <c r="O241" s="121">
        <f t="shared" si="5"/>
        <v>0</v>
      </c>
      <c r="P241" s="122">
        <v>20.706000000000003</v>
      </c>
      <c r="Q241" s="123" t="s">
        <v>190</v>
      </c>
      <c r="R241" s="124">
        <f t="shared" si="6"/>
        <v>0</v>
      </c>
      <c r="S241" s="123"/>
    </row>
    <row r="242" spans="1:19">
      <c r="A242" s="93" t="s">
        <v>182</v>
      </c>
      <c r="B242" s="114" t="s">
        <v>396</v>
      </c>
      <c r="C242" s="114" t="s">
        <v>396</v>
      </c>
      <c r="D242" s="115" t="s">
        <v>184</v>
      </c>
      <c r="E242" s="116" t="s">
        <v>16</v>
      </c>
      <c r="F242" s="115" t="s">
        <v>184</v>
      </c>
      <c r="G242" s="117" t="s">
        <v>25</v>
      </c>
      <c r="H242" s="117">
        <v>21101</v>
      </c>
      <c r="I242" s="38" t="s">
        <v>397</v>
      </c>
      <c r="J242" s="38" t="s">
        <v>411</v>
      </c>
      <c r="K242" s="118" t="s">
        <v>412</v>
      </c>
      <c r="L242" s="117"/>
      <c r="M242" s="119"/>
      <c r="N242" s="120" t="s">
        <v>398</v>
      </c>
      <c r="O242" s="121">
        <f t="shared" si="5"/>
        <v>0</v>
      </c>
      <c r="P242" s="122">
        <v>46.588500000000003</v>
      </c>
      <c r="Q242" s="123" t="s">
        <v>190</v>
      </c>
      <c r="R242" s="124">
        <f t="shared" si="6"/>
        <v>0</v>
      </c>
      <c r="S242" s="123"/>
    </row>
    <row r="243" spans="1:19">
      <c r="A243" s="93" t="s">
        <v>182</v>
      </c>
      <c r="B243" s="114" t="s">
        <v>396</v>
      </c>
      <c r="C243" s="114" t="s">
        <v>396</v>
      </c>
      <c r="D243" s="115" t="s">
        <v>184</v>
      </c>
      <c r="E243" s="116" t="s">
        <v>16</v>
      </c>
      <c r="F243" s="115" t="s">
        <v>184</v>
      </c>
      <c r="G243" s="117" t="s">
        <v>25</v>
      </c>
      <c r="H243" s="117">
        <v>21101</v>
      </c>
      <c r="I243" s="38" t="s">
        <v>397</v>
      </c>
      <c r="J243" s="38" t="s">
        <v>413</v>
      </c>
      <c r="K243" s="118" t="s">
        <v>414</v>
      </c>
      <c r="L243" s="117"/>
      <c r="M243" s="119"/>
      <c r="N243" s="120" t="s">
        <v>398</v>
      </c>
      <c r="O243" s="121">
        <f t="shared" si="5"/>
        <v>0</v>
      </c>
      <c r="P243" s="122">
        <v>46.588500000000003</v>
      </c>
      <c r="Q243" s="123" t="s">
        <v>190</v>
      </c>
      <c r="R243" s="124">
        <f t="shared" si="6"/>
        <v>0</v>
      </c>
      <c r="S243" s="123"/>
    </row>
    <row r="244" spans="1:19">
      <c r="A244" s="93" t="s">
        <v>182</v>
      </c>
      <c r="B244" s="114" t="s">
        <v>396</v>
      </c>
      <c r="C244" s="114" t="s">
        <v>396</v>
      </c>
      <c r="D244" s="115" t="s">
        <v>184</v>
      </c>
      <c r="E244" s="116" t="s">
        <v>16</v>
      </c>
      <c r="F244" s="115" t="s">
        <v>184</v>
      </c>
      <c r="G244" s="117" t="s">
        <v>25</v>
      </c>
      <c r="H244" s="117">
        <v>21101</v>
      </c>
      <c r="I244" s="38" t="s">
        <v>397</v>
      </c>
      <c r="J244" s="38" t="s">
        <v>415</v>
      </c>
      <c r="K244" s="118" t="s">
        <v>416</v>
      </c>
      <c r="L244" s="117"/>
      <c r="M244" s="119"/>
      <c r="N244" s="120" t="s">
        <v>398</v>
      </c>
      <c r="O244" s="121">
        <f t="shared" si="5"/>
        <v>0</v>
      </c>
      <c r="P244" s="122">
        <v>8.2824000000000009</v>
      </c>
      <c r="Q244" s="123" t="s">
        <v>190</v>
      </c>
      <c r="R244" s="124">
        <f t="shared" si="6"/>
        <v>0</v>
      </c>
      <c r="S244" s="123"/>
    </row>
    <row r="245" spans="1:19">
      <c r="A245" s="93" t="s">
        <v>182</v>
      </c>
      <c r="B245" s="114" t="s">
        <v>396</v>
      </c>
      <c r="C245" s="114" t="s">
        <v>396</v>
      </c>
      <c r="D245" s="115" t="s">
        <v>184</v>
      </c>
      <c r="E245" s="116" t="s">
        <v>16</v>
      </c>
      <c r="F245" s="115" t="s">
        <v>184</v>
      </c>
      <c r="G245" s="117" t="s">
        <v>25</v>
      </c>
      <c r="H245" s="117">
        <v>21101</v>
      </c>
      <c r="I245" s="38" t="s">
        <v>397</v>
      </c>
      <c r="J245" s="38" t="s">
        <v>417</v>
      </c>
      <c r="K245" s="118" t="s">
        <v>418</v>
      </c>
      <c r="L245" s="117"/>
      <c r="M245" s="119"/>
      <c r="N245" s="120" t="s">
        <v>63</v>
      </c>
      <c r="O245" s="121">
        <f t="shared" si="5"/>
        <v>0</v>
      </c>
      <c r="P245" s="122">
        <v>9.3177000000000003</v>
      </c>
      <c r="Q245" s="123" t="s">
        <v>190</v>
      </c>
      <c r="R245" s="124">
        <f t="shared" si="6"/>
        <v>0</v>
      </c>
      <c r="S245" s="123"/>
    </row>
    <row r="246" spans="1:19">
      <c r="A246" s="93" t="s">
        <v>182</v>
      </c>
      <c r="B246" s="114" t="s">
        <v>396</v>
      </c>
      <c r="C246" s="114" t="s">
        <v>396</v>
      </c>
      <c r="D246" s="115" t="s">
        <v>184</v>
      </c>
      <c r="E246" s="116" t="s">
        <v>16</v>
      </c>
      <c r="F246" s="115" t="s">
        <v>184</v>
      </c>
      <c r="G246" s="117" t="s">
        <v>25</v>
      </c>
      <c r="H246" s="117">
        <v>21101</v>
      </c>
      <c r="I246" s="38" t="s">
        <v>397</v>
      </c>
      <c r="J246" s="38" t="s">
        <v>419</v>
      </c>
      <c r="K246" s="118" t="s">
        <v>420</v>
      </c>
      <c r="L246" s="117"/>
      <c r="M246" s="119"/>
      <c r="N246" s="120" t="s">
        <v>63</v>
      </c>
      <c r="O246" s="121">
        <f t="shared" si="5"/>
        <v>0</v>
      </c>
      <c r="P246" s="122">
        <v>8.882874000000001</v>
      </c>
      <c r="Q246" s="123" t="s">
        <v>190</v>
      </c>
      <c r="R246" s="124">
        <f t="shared" si="6"/>
        <v>0</v>
      </c>
      <c r="S246" s="123"/>
    </row>
    <row r="247" spans="1:19">
      <c r="A247" s="93" t="s">
        <v>182</v>
      </c>
      <c r="B247" s="114" t="s">
        <v>396</v>
      </c>
      <c r="C247" s="114" t="s">
        <v>396</v>
      </c>
      <c r="D247" s="115" t="s">
        <v>184</v>
      </c>
      <c r="E247" s="116" t="s">
        <v>16</v>
      </c>
      <c r="F247" s="115" t="s">
        <v>184</v>
      </c>
      <c r="G247" s="117" t="s">
        <v>25</v>
      </c>
      <c r="H247" s="117">
        <v>21101</v>
      </c>
      <c r="I247" s="38" t="s">
        <v>397</v>
      </c>
      <c r="J247" s="38" t="s">
        <v>191</v>
      </c>
      <c r="K247" s="118" t="s">
        <v>192</v>
      </c>
      <c r="L247" s="117"/>
      <c r="M247" s="119"/>
      <c r="N247" s="120" t="s">
        <v>63</v>
      </c>
      <c r="O247" s="121">
        <f t="shared" si="5"/>
        <v>0</v>
      </c>
      <c r="P247" s="122">
        <v>40.27317</v>
      </c>
      <c r="Q247" s="123" t="s">
        <v>190</v>
      </c>
      <c r="R247" s="124">
        <f t="shared" si="6"/>
        <v>0</v>
      </c>
      <c r="S247" s="123"/>
    </row>
    <row r="248" spans="1:19">
      <c r="A248" s="93" t="s">
        <v>182</v>
      </c>
      <c r="B248" s="114" t="s">
        <v>396</v>
      </c>
      <c r="C248" s="114" t="s">
        <v>396</v>
      </c>
      <c r="D248" s="115" t="s">
        <v>184</v>
      </c>
      <c r="E248" s="116" t="s">
        <v>16</v>
      </c>
      <c r="F248" s="115" t="s">
        <v>184</v>
      </c>
      <c r="G248" s="117" t="s">
        <v>25</v>
      </c>
      <c r="H248" s="117">
        <v>21101</v>
      </c>
      <c r="I248" s="38" t="s">
        <v>397</v>
      </c>
      <c r="J248" s="38" t="s">
        <v>421</v>
      </c>
      <c r="K248" s="118" t="s">
        <v>422</v>
      </c>
      <c r="L248" s="117"/>
      <c r="M248" s="119"/>
      <c r="N248" s="120" t="s">
        <v>398</v>
      </c>
      <c r="O248" s="121">
        <f t="shared" si="5"/>
        <v>0</v>
      </c>
      <c r="P248" s="122">
        <v>3.1059000000000001</v>
      </c>
      <c r="Q248" s="123" t="s">
        <v>190</v>
      </c>
      <c r="R248" s="124">
        <f t="shared" si="6"/>
        <v>0</v>
      </c>
      <c r="S248" s="123"/>
    </row>
    <row r="249" spans="1:19">
      <c r="A249" s="93" t="s">
        <v>182</v>
      </c>
      <c r="B249" s="114" t="s">
        <v>396</v>
      </c>
      <c r="C249" s="114" t="s">
        <v>396</v>
      </c>
      <c r="D249" s="115" t="s">
        <v>184</v>
      </c>
      <c r="E249" s="116" t="s">
        <v>16</v>
      </c>
      <c r="F249" s="115" t="s">
        <v>184</v>
      </c>
      <c r="G249" s="117" t="s">
        <v>25</v>
      </c>
      <c r="H249" s="117">
        <v>21101</v>
      </c>
      <c r="I249" s="38" t="s">
        <v>397</v>
      </c>
      <c r="J249" s="38" t="s">
        <v>423</v>
      </c>
      <c r="K249" s="118" t="s">
        <v>424</v>
      </c>
      <c r="L249" s="117"/>
      <c r="M249" s="119"/>
      <c r="N249" s="120" t="s">
        <v>398</v>
      </c>
      <c r="O249" s="121">
        <f t="shared" si="5"/>
        <v>0</v>
      </c>
      <c r="P249" s="122">
        <v>13.458900000000002</v>
      </c>
      <c r="Q249" s="123" t="s">
        <v>190</v>
      </c>
      <c r="R249" s="124">
        <f t="shared" si="6"/>
        <v>0</v>
      </c>
      <c r="S249" s="123"/>
    </row>
    <row r="250" spans="1:19">
      <c r="A250" s="93" t="s">
        <v>182</v>
      </c>
      <c r="B250" s="114" t="s">
        <v>396</v>
      </c>
      <c r="C250" s="114" t="s">
        <v>396</v>
      </c>
      <c r="D250" s="115" t="s">
        <v>184</v>
      </c>
      <c r="E250" s="116" t="s">
        <v>16</v>
      </c>
      <c r="F250" s="115" t="s">
        <v>184</v>
      </c>
      <c r="G250" s="117" t="s">
        <v>25</v>
      </c>
      <c r="H250" s="117">
        <v>21101</v>
      </c>
      <c r="I250" s="38" t="s">
        <v>397</v>
      </c>
      <c r="J250" s="38" t="s">
        <v>425</v>
      </c>
      <c r="K250" s="118" t="s">
        <v>426</v>
      </c>
      <c r="L250" s="117"/>
      <c r="M250" s="119"/>
      <c r="N250" s="120" t="s">
        <v>398</v>
      </c>
      <c r="O250" s="121">
        <f t="shared" si="5"/>
        <v>0</v>
      </c>
      <c r="P250" s="122">
        <v>59.012100000000004</v>
      </c>
      <c r="Q250" s="123" t="s">
        <v>190</v>
      </c>
      <c r="R250" s="124">
        <f t="shared" si="6"/>
        <v>0</v>
      </c>
      <c r="S250" s="123"/>
    </row>
    <row r="251" spans="1:19">
      <c r="A251" s="93" t="s">
        <v>182</v>
      </c>
      <c r="B251" s="114" t="s">
        <v>396</v>
      </c>
      <c r="C251" s="114" t="s">
        <v>396</v>
      </c>
      <c r="D251" s="115" t="s">
        <v>184</v>
      </c>
      <c r="E251" s="116" t="s">
        <v>16</v>
      </c>
      <c r="F251" s="115" t="s">
        <v>184</v>
      </c>
      <c r="G251" s="117" t="s">
        <v>25</v>
      </c>
      <c r="H251" s="117">
        <v>21101</v>
      </c>
      <c r="I251" s="38" t="s">
        <v>397</v>
      </c>
      <c r="J251" s="38" t="s">
        <v>427</v>
      </c>
      <c r="K251" s="118" t="s">
        <v>428</v>
      </c>
      <c r="L251" s="117"/>
      <c r="M251" s="119"/>
      <c r="N251" s="120" t="s">
        <v>398</v>
      </c>
      <c r="O251" s="121">
        <f t="shared" si="5"/>
        <v>0</v>
      </c>
      <c r="P251" s="122">
        <v>12.4236</v>
      </c>
      <c r="Q251" s="123" t="s">
        <v>190</v>
      </c>
      <c r="R251" s="124">
        <f t="shared" si="6"/>
        <v>0</v>
      </c>
      <c r="S251" s="123"/>
    </row>
    <row r="252" spans="1:19">
      <c r="A252" s="93" t="s">
        <v>182</v>
      </c>
      <c r="B252" s="114" t="s">
        <v>396</v>
      </c>
      <c r="C252" s="114" t="s">
        <v>396</v>
      </c>
      <c r="D252" s="115" t="s">
        <v>184</v>
      </c>
      <c r="E252" s="116" t="s">
        <v>16</v>
      </c>
      <c r="F252" s="115" t="s">
        <v>184</v>
      </c>
      <c r="G252" s="117" t="s">
        <v>25</v>
      </c>
      <c r="H252" s="117">
        <v>21101</v>
      </c>
      <c r="I252" s="38" t="s">
        <v>397</v>
      </c>
      <c r="J252" s="38" t="s">
        <v>188</v>
      </c>
      <c r="K252" s="118" t="s">
        <v>189</v>
      </c>
      <c r="L252" s="117"/>
      <c r="M252" s="119"/>
      <c r="N252" s="120" t="s">
        <v>398</v>
      </c>
      <c r="O252" s="121">
        <f t="shared" si="5"/>
        <v>0</v>
      </c>
      <c r="P252" s="122">
        <v>11.388300000000001</v>
      </c>
      <c r="Q252" s="123" t="s">
        <v>190</v>
      </c>
      <c r="R252" s="124">
        <f t="shared" si="6"/>
        <v>0</v>
      </c>
      <c r="S252" s="123"/>
    </row>
    <row r="253" spans="1:19">
      <c r="A253" s="93" t="s">
        <v>182</v>
      </c>
      <c r="B253" s="114" t="s">
        <v>396</v>
      </c>
      <c r="C253" s="114" t="s">
        <v>396</v>
      </c>
      <c r="D253" s="115" t="s">
        <v>184</v>
      </c>
      <c r="E253" s="116" t="s">
        <v>16</v>
      </c>
      <c r="F253" s="115" t="s">
        <v>184</v>
      </c>
      <c r="G253" s="117" t="s">
        <v>25</v>
      </c>
      <c r="H253" s="117">
        <v>21101</v>
      </c>
      <c r="I253" s="38" t="s">
        <v>397</v>
      </c>
      <c r="J253" s="38" t="s">
        <v>138</v>
      </c>
      <c r="K253" s="118" t="s">
        <v>137</v>
      </c>
      <c r="L253" s="117"/>
      <c r="M253" s="119"/>
      <c r="N253" s="120" t="s">
        <v>398</v>
      </c>
      <c r="O253" s="121">
        <f t="shared" si="5"/>
        <v>0</v>
      </c>
      <c r="P253" s="122">
        <v>4.1412000000000004</v>
      </c>
      <c r="Q253" s="123" t="s">
        <v>190</v>
      </c>
      <c r="R253" s="124">
        <f t="shared" si="6"/>
        <v>0</v>
      </c>
      <c r="S253" s="123"/>
    </row>
    <row r="254" spans="1:19">
      <c r="A254" s="93" t="s">
        <v>182</v>
      </c>
      <c r="B254" s="114" t="s">
        <v>396</v>
      </c>
      <c r="C254" s="114" t="s">
        <v>396</v>
      </c>
      <c r="D254" s="115" t="s">
        <v>184</v>
      </c>
      <c r="E254" s="116" t="s">
        <v>16</v>
      </c>
      <c r="F254" s="115" t="s">
        <v>184</v>
      </c>
      <c r="G254" s="117" t="s">
        <v>25</v>
      </c>
      <c r="H254" s="117">
        <v>21101</v>
      </c>
      <c r="I254" s="38" t="s">
        <v>397</v>
      </c>
      <c r="J254" s="38" t="s">
        <v>429</v>
      </c>
      <c r="K254" s="118" t="s">
        <v>430</v>
      </c>
      <c r="L254" s="117"/>
      <c r="M254" s="119"/>
      <c r="N254" s="120" t="s">
        <v>398</v>
      </c>
      <c r="O254" s="121">
        <f t="shared" si="5"/>
        <v>0</v>
      </c>
      <c r="P254" s="122">
        <v>44.517900000000004</v>
      </c>
      <c r="Q254" s="123" t="s">
        <v>190</v>
      </c>
      <c r="R254" s="124">
        <f t="shared" si="6"/>
        <v>0</v>
      </c>
      <c r="S254" s="123"/>
    </row>
    <row r="255" spans="1:19">
      <c r="A255" s="93" t="s">
        <v>182</v>
      </c>
      <c r="B255" s="114" t="s">
        <v>396</v>
      </c>
      <c r="C255" s="114" t="s">
        <v>396</v>
      </c>
      <c r="D255" s="115" t="s">
        <v>184</v>
      </c>
      <c r="E255" s="116" t="s">
        <v>16</v>
      </c>
      <c r="F255" s="115" t="s">
        <v>184</v>
      </c>
      <c r="G255" s="117" t="s">
        <v>25</v>
      </c>
      <c r="H255" s="117">
        <v>21101</v>
      </c>
      <c r="I255" s="38" t="s">
        <v>397</v>
      </c>
      <c r="J255" s="38" t="s">
        <v>431</v>
      </c>
      <c r="K255" s="118" t="s">
        <v>432</v>
      </c>
      <c r="L255" s="117"/>
      <c r="M255" s="119"/>
      <c r="N255" s="120" t="s">
        <v>433</v>
      </c>
      <c r="O255" s="121">
        <f t="shared" si="5"/>
        <v>0</v>
      </c>
      <c r="P255" s="122">
        <v>11.388300000000001</v>
      </c>
      <c r="Q255" s="123" t="s">
        <v>190</v>
      </c>
      <c r="R255" s="124">
        <f t="shared" si="6"/>
        <v>0</v>
      </c>
      <c r="S255" s="123"/>
    </row>
    <row r="256" spans="1:19">
      <c r="A256" s="93" t="s">
        <v>182</v>
      </c>
      <c r="B256" s="114" t="s">
        <v>396</v>
      </c>
      <c r="C256" s="114" t="s">
        <v>396</v>
      </c>
      <c r="D256" s="115" t="s">
        <v>184</v>
      </c>
      <c r="E256" s="116" t="s">
        <v>16</v>
      </c>
      <c r="F256" s="115" t="s">
        <v>184</v>
      </c>
      <c r="G256" s="117" t="s">
        <v>25</v>
      </c>
      <c r="H256" s="117">
        <v>21101</v>
      </c>
      <c r="I256" s="38" t="s">
        <v>397</v>
      </c>
      <c r="J256" s="38" t="s">
        <v>434</v>
      </c>
      <c r="K256" s="118" t="s">
        <v>435</v>
      </c>
      <c r="L256" s="117"/>
      <c r="M256" s="119"/>
      <c r="N256" s="120" t="s">
        <v>398</v>
      </c>
      <c r="O256" s="121">
        <f t="shared" si="5"/>
        <v>0</v>
      </c>
      <c r="P256" s="122">
        <v>19.670700000000004</v>
      </c>
      <c r="Q256" s="123" t="s">
        <v>190</v>
      </c>
      <c r="R256" s="124">
        <f t="shared" si="6"/>
        <v>0</v>
      </c>
      <c r="S256" s="123"/>
    </row>
    <row r="257" spans="1:19">
      <c r="A257" s="93" t="s">
        <v>182</v>
      </c>
      <c r="B257" s="114" t="s">
        <v>396</v>
      </c>
      <c r="C257" s="114" t="s">
        <v>396</v>
      </c>
      <c r="D257" s="115" t="s">
        <v>184</v>
      </c>
      <c r="E257" s="116" t="s">
        <v>16</v>
      </c>
      <c r="F257" s="115" t="s">
        <v>184</v>
      </c>
      <c r="G257" s="117" t="s">
        <v>25</v>
      </c>
      <c r="H257" s="117">
        <v>21101</v>
      </c>
      <c r="I257" s="38" t="s">
        <v>397</v>
      </c>
      <c r="J257" s="38" t="s">
        <v>436</v>
      </c>
      <c r="K257" s="118" t="s">
        <v>437</v>
      </c>
      <c r="L257" s="117"/>
      <c r="M257" s="119"/>
      <c r="N257" s="120" t="s">
        <v>398</v>
      </c>
      <c r="O257" s="121">
        <f t="shared" si="5"/>
        <v>0</v>
      </c>
      <c r="P257" s="122">
        <v>2.39</v>
      </c>
      <c r="Q257" s="123" t="s">
        <v>190</v>
      </c>
      <c r="R257" s="124">
        <f t="shared" si="6"/>
        <v>0</v>
      </c>
      <c r="S257" s="123"/>
    </row>
    <row r="258" spans="1:19">
      <c r="A258" s="93" t="s">
        <v>182</v>
      </c>
      <c r="B258" s="114" t="s">
        <v>396</v>
      </c>
      <c r="C258" s="114" t="s">
        <v>396</v>
      </c>
      <c r="D258" s="115" t="s">
        <v>184</v>
      </c>
      <c r="E258" s="116" t="s">
        <v>16</v>
      </c>
      <c r="F258" s="115" t="s">
        <v>184</v>
      </c>
      <c r="G258" s="117" t="s">
        <v>25</v>
      </c>
      <c r="H258" s="117">
        <v>21101</v>
      </c>
      <c r="I258" s="38" t="s">
        <v>397</v>
      </c>
      <c r="J258" s="38" t="s">
        <v>438</v>
      </c>
      <c r="K258" s="118" t="s">
        <v>439</v>
      </c>
      <c r="L258" s="117"/>
      <c r="M258" s="119"/>
      <c r="N258" s="120" t="s">
        <v>100</v>
      </c>
      <c r="O258" s="121">
        <f t="shared" si="5"/>
        <v>0</v>
      </c>
      <c r="P258" s="122">
        <v>77.647500000000008</v>
      </c>
      <c r="Q258" s="123" t="s">
        <v>190</v>
      </c>
      <c r="R258" s="124">
        <f t="shared" si="6"/>
        <v>0</v>
      </c>
      <c r="S258" s="123"/>
    </row>
    <row r="259" spans="1:19">
      <c r="A259" s="93" t="s">
        <v>182</v>
      </c>
      <c r="B259" s="114" t="s">
        <v>396</v>
      </c>
      <c r="C259" s="114" t="s">
        <v>396</v>
      </c>
      <c r="D259" s="115" t="s">
        <v>184</v>
      </c>
      <c r="E259" s="116" t="s">
        <v>16</v>
      </c>
      <c r="F259" s="115" t="s">
        <v>184</v>
      </c>
      <c r="G259" s="117" t="s">
        <v>25</v>
      </c>
      <c r="H259" s="117">
        <v>21101</v>
      </c>
      <c r="I259" s="38" t="s">
        <v>397</v>
      </c>
      <c r="J259" s="38" t="s">
        <v>440</v>
      </c>
      <c r="K259" s="118" t="s">
        <v>441</v>
      </c>
      <c r="L259" s="117"/>
      <c r="M259" s="119"/>
      <c r="N259" s="120" t="s">
        <v>398</v>
      </c>
      <c r="O259" s="121">
        <f t="shared" si="5"/>
        <v>0</v>
      </c>
      <c r="P259" s="122">
        <v>16.564800000000002</v>
      </c>
      <c r="Q259" s="123" t="s">
        <v>190</v>
      </c>
      <c r="R259" s="124">
        <f t="shared" si="6"/>
        <v>0</v>
      </c>
      <c r="S259" s="123"/>
    </row>
    <row r="260" spans="1:19">
      <c r="A260" s="93" t="s">
        <v>182</v>
      </c>
      <c r="B260" s="114" t="s">
        <v>396</v>
      </c>
      <c r="C260" s="114" t="s">
        <v>396</v>
      </c>
      <c r="D260" s="115" t="s">
        <v>184</v>
      </c>
      <c r="E260" s="116" t="s">
        <v>16</v>
      </c>
      <c r="F260" s="115" t="s">
        <v>184</v>
      </c>
      <c r="G260" s="117" t="s">
        <v>25</v>
      </c>
      <c r="H260" s="117">
        <v>21101</v>
      </c>
      <c r="I260" s="38" t="s">
        <v>397</v>
      </c>
      <c r="J260" s="38" t="s">
        <v>442</v>
      </c>
      <c r="K260" s="118" t="s">
        <v>443</v>
      </c>
      <c r="L260" s="117"/>
      <c r="M260" s="119"/>
      <c r="N260" s="120" t="s">
        <v>398</v>
      </c>
      <c r="O260" s="121">
        <f t="shared" si="5"/>
        <v>0</v>
      </c>
      <c r="P260" s="122">
        <v>1.03</v>
      </c>
      <c r="Q260" s="123" t="s">
        <v>190</v>
      </c>
      <c r="R260" s="124">
        <f t="shared" si="6"/>
        <v>0</v>
      </c>
      <c r="S260" s="123"/>
    </row>
    <row r="261" spans="1:19">
      <c r="A261" s="93" t="s">
        <v>182</v>
      </c>
      <c r="B261" s="114" t="s">
        <v>396</v>
      </c>
      <c r="C261" s="114" t="s">
        <v>396</v>
      </c>
      <c r="D261" s="115" t="s">
        <v>184</v>
      </c>
      <c r="E261" s="116" t="s">
        <v>16</v>
      </c>
      <c r="F261" s="115" t="s">
        <v>184</v>
      </c>
      <c r="G261" s="117" t="s">
        <v>25</v>
      </c>
      <c r="H261" s="117">
        <v>21101</v>
      </c>
      <c r="I261" s="38" t="s">
        <v>397</v>
      </c>
      <c r="J261" s="38" t="s">
        <v>444</v>
      </c>
      <c r="K261" s="118" t="s">
        <v>445</v>
      </c>
      <c r="L261" s="117"/>
      <c r="M261" s="119"/>
      <c r="N261" s="120" t="s">
        <v>446</v>
      </c>
      <c r="O261" s="121">
        <f t="shared" si="5"/>
        <v>0</v>
      </c>
      <c r="P261" s="122">
        <v>23.811900000000001</v>
      </c>
      <c r="Q261" s="123" t="s">
        <v>190</v>
      </c>
      <c r="R261" s="124">
        <f t="shared" si="6"/>
        <v>0</v>
      </c>
      <c r="S261" s="123"/>
    </row>
    <row r="262" spans="1:19">
      <c r="A262" s="93" t="s">
        <v>182</v>
      </c>
      <c r="B262" s="114" t="s">
        <v>396</v>
      </c>
      <c r="C262" s="114" t="s">
        <v>396</v>
      </c>
      <c r="D262" s="115" t="s">
        <v>184</v>
      </c>
      <c r="E262" s="116" t="s">
        <v>16</v>
      </c>
      <c r="F262" s="115" t="s">
        <v>184</v>
      </c>
      <c r="G262" s="117" t="s">
        <v>25</v>
      </c>
      <c r="H262" s="117">
        <v>21101</v>
      </c>
      <c r="I262" s="38" t="s">
        <v>397</v>
      </c>
      <c r="J262" s="38" t="s">
        <v>447</v>
      </c>
      <c r="K262" s="118" t="s">
        <v>448</v>
      </c>
      <c r="L262" s="117"/>
      <c r="M262" s="119"/>
      <c r="N262" s="120" t="s">
        <v>398</v>
      </c>
      <c r="O262" s="121">
        <f t="shared" si="5"/>
        <v>0</v>
      </c>
      <c r="P262" s="122">
        <v>154.25970000000001</v>
      </c>
      <c r="Q262" s="123" t="s">
        <v>190</v>
      </c>
      <c r="R262" s="124">
        <f t="shared" si="6"/>
        <v>0</v>
      </c>
      <c r="S262" s="123"/>
    </row>
    <row r="263" spans="1:19">
      <c r="A263" s="93" t="s">
        <v>182</v>
      </c>
      <c r="B263" s="114" t="s">
        <v>396</v>
      </c>
      <c r="C263" s="114" t="s">
        <v>396</v>
      </c>
      <c r="D263" s="115" t="s">
        <v>184</v>
      </c>
      <c r="E263" s="116" t="s">
        <v>16</v>
      </c>
      <c r="F263" s="115" t="s">
        <v>184</v>
      </c>
      <c r="G263" s="117" t="s">
        <v>25</v>
      </c>
      <c r="H263" s="117">
        <v>21101</v>
      </c>
      <c r="I263" s="38" t="s">
        <v>397</v>
      </c>
      <c r="J263" s="38" t="s">
        <v>449</v>
      </c>
      <c r="K263" s="118" t="s">
        <v>450</v>
      </c>
      <c r="L263" s="117"/>
      <c r="M263" s="119"/>
      <c r="N263" s="120" t="s">
        <v>398</v>
      </c>
      <c r="O263" s="121">
        <f t="shared" si="5"/>
        <v>0</v>
      </c>
      <c r="P263" s="122">
        <v>18.635400000000001</v>
      </c>
      <c r="Q263" s="123" t="s">
        <v>190</v>
      </c>
      <c r="R263" s="124">
        <f t="shared" si="6"/>
        <v>0</v>
      </c>
      <c r="S263" s="123"/>
    </row>
    <row r="264" spans="1:19">
      <c r="A264" s="93" t="s">
        <v>182</v>
      </c>
      <c r="B264" s="114" t="s">
        <v>396</v>
      </c>
      <c r="C264" s="114" t="s">
        <v>396</v>
      </c>
      <c r="D264" s="115" t="s">
        <v>184</v>
      </c>
      <c r="E264" s="116" t="s">
        <v>16</v>
      </c>
      <c r="F264" s="115" t="s">
        <v>184</v>
      </c>
      <c r="G264" s="117" t="s">
        <v>25</v>
      </c>
      <c r="H264" s="117">
        <v>21101</v>
      </c>
      <c r="I264" s="38" t="s">
        <v>397</v>
      </c>
      <c r="J264" s="38" t="s">
        <v>451</v>
      </c>
      <c r="K264" s="118" t="s">
        <v>452</v>
      </c>
      <c r="L264" s="117"/>
      <c r="M264" s="125"/>
      <c r="N264" s="120" t="s">
        <v>100</v>
      </c>
      <c r="O264" s="121">
        <f t="shared" si="5"/>
        <v>0</v>
      </c>
      <c r="P264" s="122">
        <v>70.400400000000005</v>
      </c>
      <c r="Q264" s="123" t="s">
        <v>190</v>
      </c>
      <c r="R264" s="124">
        <f t="shared" si="6"/>
        <v>0</v>
      </c>
      <c r="S264" s="121"/>
    </row>
    <row r="265" spans="1:19">
      <c r="A265" s="93" t="s">
        <v>182</v>
      </c>
      <c r="B265" s="114" t="s">
        <v>396</v>
      </c>
      <c r="C265" s="114" t="s">
        <v>396</v>
      </c>
      <c r="D265" s="115" t="s">
        <v>184</v>
      </c>
      <c r="E265" s="116" t="s">
        <v>16</v>
      </c>
      <c r="F265" s="115" t="s">
        <v>184</v>
      </c>
      <c r="G265" s="117" t="s">
        <v>25</v>
      </c>
      <c r="H265" s="117">
        <v>21101</v>
      </c>
      <c r="I265" s="38" t="s">
        <v>397</v>
      </c>
      <c r="J265" s="38" t="s">
        <v>453</v>
      </c>
      <c r="K265" s="38" t="s">
        <v>454</v>
      </c>
      <c r="L265" s="117"/>
      <c r="M265" s="125"/>
      <c r="N265" s="120" t="s">
        <v>100</v>
      </c>
      <c r="O265" s="121">
        <f t="shared" ref="O265:O296" si="7">+SUM(S265:S265)</f>
        <v>0</v>
      </c>
      <c r="P265" s="122">
        <v>21.741300000000003</v>
      </c>
      <c r="Q265" s="123" t="s">
        <v>190</v>
      </c>
      <c r="R265" s="124">
        <f t="shared" si="6"/>
        <v>0</v>
      </c>
      <c r="S265" s="121"/>
    </row>
    <row r="266" spans="1:19">
      <c r="A266" s="93" t="s">
        <v>182</v>
      </c>
      <c r="B266" s="114" t="s">
        <v>396</v>
      </c>
      <c r="C266" s="114" t="s">
        <v>396</v>
      </c>
      <c r="D266" s="115" t="s">
        <v>184</v>
      </c>
      <c r="E266" s="116" t="s">
        <v>16</v>
      </c>
      <c r="F266" s="115" t="s">
        <v>184</v>
      </c>
      <c r="G266" s="117" t="s">
        <v>25</v>
      </c>
      <c r="H266" s="117">
        <v>21101</v>
      </c>
      <c r="I266" s="38" t="s">
        <v>397</v>
      </c>
      <c r="J266" s="38" t="s">
        <v>207</v>
      </c>
      <c r="K266" s="38" t="s">
        <v>208</v>
      </c>
      <c r="L266" s="117"/>
      <c r="M266" s="125"/>
      <c r="N266" s="120" t="s">
        <v>100</v>
      </c>
      <c r="O266" s="121">
        <f t="shared" si="7"/>
        <v>0</v>
      </c>
      <c r="P266" s="122">
        <v>23.45</v>
      </c>
      <c r="Q266" s="123" t="s">
        <v>190</v>
      </c>
      <c r="R266" s="124">
        <f t="shared" si="6"/>
        <v>0</v>
      </c>
      <c r="S266" s="121"/>
    </row>
    <row r="267" spans="1:19">
      <c r="A267" s="93" t="s">
        <v>182</v>
      </c>
      <c r="B267" s="114" t="s">
        <v>396</v>
      </c>
      <c r="C267" s="114" t="s">
        <v>396</v>
      </c>
      <c r="D267" s="115" t="s">
        <v>184</v>
      </c>
      <c r="E267" s="116" t="s">
        <v>16</v>
      </c>
      <c r="F267" s="115" t="s">
        <v>184</v>
      </c>
      <c r="G267" s="117" t="s">
        <v>25</v>
      </c>
      <c r="H267" s="117">
        <v>21101</v>
      </c>
      <c r="I267" s="38" t="s">
        <v>397</v>
      </c>
      <c r="J267" s="38" t="s">
        <v>455</v>
      </c>
      <c r="K267" s="38" t="s">
        <v>456</v>
      </c>
      <c r="L267" s="117"/>
      <c r="M267" s="125"/>
      <c r="N267" s="120" t="s">
        <v>100</v>
      </c>
      <c r="O267" s="121">
        <f t="shared" si="7"/>
        <v>0</v>
      </c>
      <c r="P267" s="122">
        <v>45.588500000000003</v>
      </c>
      <c r="Q267" s="123" t="s">
        <v>190</v>
      </c>
      <c r="R267" s="124">
        <f t="shared" si="6"/>
        <v>0</v>
      </c>
      <c r="S267" s="121"/>
    </row>
    <row r="268" spans="1:19" ht="43.2">
      <c r="A268" s="93" t="s">
        <v>182</v>
      </c>
      <c r="B268" s="114" t="s">
        <v>396</v>
      </c>
      <c r="C268" s="114" t="s">
        <v>396</v>
      </c>
      <c r="D268" s="115" t="s">
        <v>184</v>
      </c>
      <c r="E268" s="116" t="s">
        <v>16</v>
      </c>
      <c r="F268" s="115" t="s">
        <v>184</v>
      </c>
      <c r="G268" s="117" t="s">
        <v>25</v>
      </c>
      <c r="H268" s="117">
        <v>21401</v>
      </c>
      <c r="I268" s="18" t="s">
        <v>457</v>
      </c>
      <c r="J268" s="38" t="s">
        <v>458</v>
      </c>
      <c r="K268" s="38" t="s">
        <v>459</v>
      </c>
      <c r="L268" s="121"/>
      <c r="M268" s="125"/>
      <c r="N268" s="126" t="s">
        <v>398</v>
      </c>
      <c r="O268" s="121">
        <f t="shared" si="7"/>
        <v>0</v>
      </c>
      <c r="P268" s="122">
        <v>65</v>
      </c>
      <c r="Q268" s="123" t="s">
        <v>190</v>
      </c>
      <c r="R268" s="124">
        <f t="shared" si="6"/>
        <v>0</v>
      </c>
      <c r="S268" s="121"/>
    </row>
    <row r="269" spans="1:19" ht="43.2">
      <c r="A269" s="93" t="s">
        <v>182</v>
      </c>
      <c r="B269" s="114" t="s">
        <v>396</v>
      </c>
      <c r="C269" s="114" t="s">
        <v>396</v>
      </c>
      <c r="D269" s="115" t="s">
        <v>184</v>
      </c>
      <c r="E269" s="116" t="s">
        <v>16</v>
      </c>
      <c r="F269" s="115" t="s">
        <v>184</v>
      </c>
      <c r="G269" s="117" t="s">
        <v>25</v>
      </c>
      <c r="H269" s="117">
        <v>21401</v>
      </c>
      <c r="I269" s="18" t="s">
        <v>457</v>
      </c>
      <c r="J269" s="38" t="s">
        <v>460</v>
      </c>
      <c r="K269" s="38" t="s">
        <v>461</v>
      </c>
      <c r="L269" s="121"/>
      <c r="M269" s="127"/>
      <c r="N269" s="126" t="s">
        <v>398</v>
      </c>
      <c r="O269" s="121">
        <f t="shared" si="7"/>
        <v>0</v>
      </c>
      <c r="P269" s="122">
        <v>30</v>
      </c>
      <c r="Q269" s="123" t="s">
        <v>190</v>
      </c>
      <c r="R269" s="124">
        <f t="shared" si="6"/>
        <v>0</v>
      </c>
      <c r="S269" s="121"/>
    </row>
    <row r="270" spans="1:19" ht="43.2">
      <c r="A270" s="93" t="s">
        <v>182</v>
      </c>
      <c r="B270" s="114" t="s">
        <v>396</v>
      </c>
      <c r="C270" s="114" t="s">
        <v>396</v>
      </c>
      <c r="D270" s="115" t="s">
        <v>184</v>
      </c>
      <c r="E270" s="116" t="s">
        <v>16</v>
      </c>
      <c r="F270" s="115" t="s">
        <v>184</v>
      </c>
      <c r="G270" s="117" t="s">
        <v>25</v>
      </c>
      <c r="H270" s="117">
        <v>21401</v>
      </c>
      <c r="I270" s="18" t="s">
        <v>457</v>
      </c>
      <c r="J270" s="38" t="s">
        <v>228</v>
      </c>
      <c r="K270" s="38" t="s">
        <v>229</v>
      </c>
      <c r="L270" s="121"/>
      <c r="M270" s="127"/>
      <c r="N270" s="126" t="s">
        <v>398</v>
      </c>
      <c r="O270" s="121">
        <f t="shared" si="7"/>
        <v>0</v>
      </c>
      <c r="P270" s="122">
        <v>54</v>
      </c>
      <c r="Q270" s="123" t="s">
        <v>190</v>
      </c>
      <c r="R270" s="124">
        <f t="shared" si="6"/>
        <v>0</v>
      </c>
      <c r="S270" s="121"/>
    </row>
    <row r="271" spans="1:19" ht="43.2">
      <c r="A271" s="93" t="s">
        <v>182</v>
      </c>
      <c r="B271" s="114" t="s">
        <v>396</v>
      </c>
      <c r="C271" s="114" t="s">
        <v>396</v>
      </c>
      <c r="D271" s="115" t="s">
        <v>184</v>
      </c>
      <c r="E271" s="116" t="s">
        <v>16</v>
      </c>
      <c r="F271" s="115" t="s">
        <v>184</v>
      </c>
      <c r="G271" s="117" t="s">
        <v>25</v>
      </c>
      <c r="H271" s="117">
        <v>21401</v>
      </c>
      <c r="I271" s="18" t="s">
        <v>457</v>
      </c>
      <c r="J271" s="38" t="s">
        <v>462</v>
      </c>
      <c r="K271" s="38" t="s">
        <v>463</v>
      </c>
      <c r="L271" s="121"/>
      <c r="M271" s="127"/>
      <c r="N271" s="126" t="s">
        <v>398</v>
      </c>
      <c r="O271" s="121">
        <f t="shared" si="7"/>
        <v>0</v>
      </c>
      <c r="P271" s="122">
        <v>10.3</v>
      </c>
      <c r="Q271" s="123" t="s">
        <v>190</v>
      </c>
      <c r="R271" s="124">
        <f t="shared" si="6"/>
        <v>0</v>
      </c>
      <c r="S271" s="121"/>
    </row>
    <row r="272" spans="1:19" ht="43.2">
      <c r="A272" s="93" t="s">
        <v>182</v>
      </c>
      <c r="B272" s="114" t="s">
        <v>396</v>
      </c>
      <c r="C272" s="114" t="s">
        <v>396</v>
      </c>
      <c r="D272" s="115" t="s">
        <v>184</v>
      </c>
      <c r="E272" s="116" t="s">
        <v>16</v>
      </c>
      <c r="F272" s="115" t="s">
        <v>184</v>
      </c>
      <c r="G272" s="117" t="s">
        <v>25</v>
      </c>
      <c r="H272" s="117">
        <v>21401</v>
      </c>
      <c r="I272" s="18" t="s">
        <v>457</v>
      </c>
      <c r="J272" s="38" t="s">
        <v>464</v>
      </c>
      <c r="K272" s="38" t="s">
        <v>465</v>
      </c>
      <c r="L272" s="121"/>
      <c r="M272" s="127"/>
      <c r="N272" s="126" t="s">
        <v>398</v>
      </c>
      <c r="O272" s="121">
        <f t="shared" si="7"/>
        <v>0</v>
      </c>
      <c r="P272" s="122">
        <v>1.024</v>
      </c>
      <c r="Q272" s="123" t="s">
        <v>190</v>
      </c>
      <c r="R272" s="124">
        <f t="shared" si="6"/>
        <v>0</v>
      </c>
      <c r="S272" s="121"/>
    </row>
    <row r="273" spans="1:19">
      <c r="A273" s="93" t="s">
        <v>182</v>
      </c>
      <c r="B273" s="114" t="s">
        <v>396</v>
      </c>
      <c r="C273" s="114" t="s">
        <v>396</v>
      </c>
      <c r="D273" s="115" t="s">
        <v>184</v>
      </c>
      <c r="E273" s="116" t="s">
        <v>16</v>
      </c>
      <c r="F273" s="115" t="s">
        <v>184</v>
      </c>
      <c r="G273" s="117" t="s">
        <v>25</v>
      </c>
      <c r="H273" s="117">
        <v>21601</v>
      </c>
      <c r="I273" s="38" t="s">
        <v>466</v>
      </c>
      <c r="J273" s="38" t="s">
        <v>351</v>
      </c>
      <c r="K273" s="38" t="s">
        <v>352</v>
      </c>
      <c r="L273" s="121"/>
      <c r="M273" s="125"/>
      <c r="N273" s="120" t="s">
        <v>398</v>
      </c>
      <c r="O273" s="121">
        <f t="shared" si="7"/>
        <v>0</v>
      </c>
      <c r="P273" s="122">
        <v>77.634</v>
      </c>
      <c r="Q273" s="123" t="s">
        <v>190</v>
      </c>
      <c r="R273" s="124">
        <f t="shared" si="6"/>
        <v>0</v>
      </c>
      <c r="S273" s="121"/>
    </row>
    <row r="274" spans="1:19">
      <c r="A274" s="93" t="s">
        <v>182</v>
      </c>
      <c r="B274" s="114" t="s">
        <v>396</v>
      </c>
      <c r="C274" s="114" t="s">
        <v>396</v>
      </c>
      <c r="D274" s="115" t="s">
        <v>184</v>
      </c>
      <c r="E274" s="116" t="s">
        <v>16</v>
      </c>
      <c r="F274" s="115" t="s">
        <v>184</v>
      </c>
      <c r="G274" s="117" t="s">
        <v>25</v>
      </c>
      <c r="H274" s="117">
        <v>21601</v>
      </c>
      <c r="I274" s="38" t="s">
        <v>466</v>
      </c>
      <c r="J274" s="38" t="s">
        <v>467</v>
      </c>
      <c r="K274" s="118" t="s">
        <v>468</v>
      </c>
      <c r="L274" s="121"/>
      <c r="M274" s="125"/>
      <c r="N274" s="120" t="s">
        <v>398</v>
      </c>
      <c r="O274" s="121">
        <f t="shared" si="7"/>
        <v>0</v>
      </c>
      <c r="P274" s="122">
        <v>41.412000000000006</v>
      </c>
      <c r="Q274" s="123" t="s">
        <v>190</v>
      </c>
      <c r="R274" s="124">
        <f t="shared" si="6"/>
        <v>0</v>
      </c>
      <c r="S274" s="121"/>
    </row>
    <row r="275" spans="1:19">
      <c r="A275" s="93" t="s">
        <v>182</v>
      </c>
      <c r="B275" s="114" t="s">
        <v>396</v>
      </c>
      <c r="C275" s="114" t="s">
        <v>396</v>
      </c>
      <c r="D275" s="115" t="s">
        <v>184</v>
      </c>
      <c r="E275" s="116" t="s">
        <v>16</v>
      </c>
      <c r="F275" s="115" t="s">
        <v>184</v>
      </c>
      <c r="G275" s="117" t="s">
        <v>25</v>
      </c>
      <c r="H275" s="117">
        <v>21601</v>
      </c>
      <c r="I275" s="38" t="s">
        <v>466</v>
      </c>
      <c r="J275" s="38" t="s">
        <v>469</v>
      </c>
      <c r="K275" s="38" t="s">
        <v>470</v>
      </c>
      <c r="L275" s="121"/>
      <c r="M275" s="125"/>
      <c r="N275" s="120" t="s">
        <v>67</v>
      </c>
      <c r="O275" s="121">
        <f t="shared" si="7"/>
        <v>0</v>
      </c>
      <c r="P275" s="122">
        <v>73.50630000000001</v>
      </c>
      <c r="Q275" s="123" t="s">
        <v>190</v>
      </c>
      <c r="R275" s="124">
        <f t="shared" si="6"/>
        <v>0</v>
      </c>
      <c r="S275" s="121"/>
    </row>
    <row r="276" spans="1:19">
      <c r="A276" s="93" t="s">
        <v>182</v>
      </c>
      <c r="B276" s="114" t="s">
        <v>396</v>
      </c>
      <c r="C276" s="114" t="s">
        <v>396</v>
      </c>
      <c r="D276" s="115" t="s">
        <v>184</v>
      </c>
      <c r="E276" s="116" t="s">
        <v>16</v>
      </c>
      <c r="F276" s="115" t="s">
        <v>184</v>
      </c>
      <c r="G276" s="117" t="s">
        <v>25</v>
      </c>
      <c r="H276" s="117">
        <v>21601</v>
      </c>
      <c r="I276" s="38" t="s">
        <v>466</v>
      </c>
      <c r="J276" s="38" t="s">
        <v>349</v>
      </c>
      <c r="K276" s="118" t="s">
        <v>350</v>
      </c>
      <c r="L276" s="121"/>
      <c r="M276" s="125"/>
      <c r="N276" s="120" t="s">
        <v>398</v>
      </c>
      <c r="O276" s="121">
        <f t="shared" si="7"/>
        <v>0</v>
      </c>
      <c r="P276" s="122">
        <v>8.2927530000000012</v>
      </c>
      <c r="Q276" s="123" t="s">
        <v>190</v>
      </c>
      <c r="R276" s="124">
        <f t="shared" si="6"/>
        <v>0</v>
      </c>
      <c r="S276" s="121"/>
    </row>
    <row r="277" spans="1:19">
      <c r="A277" s="93" t="s">
        <v>182</v>
      </c>
      <c r="B277" s="114" t="s">
        <v>396</v>
      </c>
      <c r="C277" s="114" t="s">
        <v>396</v>
      </c>
      <c r="D277" s="115" t="s">
        <v>184</v>
      </c>
      <c r="E277" s="116" t="s">
        <v>16</v>
      </c>
      <c r="F277" s="115" t="s">
        <v>184</v>
      </c>
      <c r="G277" s="117" t="s">
        <v>25</v>
      </c>
      <c r="H277" s="117">
        <v>21601</v>
      </c>
      <c r="I277" s="38" t="s">
        <v>466</v>
      </c>
      <c r="J277" s="38" t="s">
        <v>240</v>
      </c>
      <c r="K277" s="38" t="s">
        <v>241</v>
      </c>
      <c r="L277" s="121"/>
      <c r="M277" s="125"/>
      <c r="N277" s="120" t="s">
        <v>398</v>
      </c>
      <c r="O277" s="121">
        <f t="shared" si="7"/>
        <v>0</v>
      </c>
      <c r="P277" s="122">
        <v>22.92</v>
      </c>
      <c r="Q277" s="123" t="s">
        <v>190</v>
      </c>
      <c r="R277" s="124">
        <f t="shared" si="6"/>
        <v>0</v>
      </c>
      <c r="S277" s="121"/>
    </row>
    <row r="278" spans="1:19">
      <c r="A278" s="93" t="s">
        <v>182</v>
      </c>
      <c r="B278" s="114" t="s">
        <v>396</v>
      </c>
      <c r="C278" s="114" t="s">
        <v>396</v>
      </c>
      <c r="D278" s="115" t="s">
        <v>184</v>
      </c>
      <c r="E278" s="116" t="s">
        <v>16</v>
      </c>
      <c r="F278" s="115" t="s">
        <v>184</v>
      </c>
      <c r="G278" s="117" t="s">
        <v>25</v>
      </c>
      <c r="H278" s="117">
        <v>21601</v>
      </c>
      <c r="I278" s="38" t="s">
        <v>466</v>
      </c>
      <c r="J278" s="38" t="s">
        <v>471</v>
      </c>
      <c r="K278" s="38" t="s">
        <v>472</v>
      </c>
      <c r="L278" s="121"/>
      <c r="M278" s="125"/>
      <c r="N278" s="120" t="s">
        <v>398</v>
      </c>
      <c r="O278" s="121">
        <f t="shared" si="7"/>
        <v>0</v>
      </c>
      <c r="P278" s="122">
        <v>27</v>
      </c>
      <c r="Q278" s="123" t="s">
        <v>190</v>
      </c>
      <c r="R278" s="124">
        <f t="shared" si="6"/>
        <v>0</v>
      </c>
      <c r="S278" s="121"/>
    </row>
    <row r="279" spans="1:19">
      <c r="A279" s="93" t="s">
        <v>182</v>
      </c>
      <c r="B279" s="114" t="s">
        <v>396</v>
      </c>
      <c r="C279" s="114" t="s">
        <v>396</v>
      </c>
      <c r="D279" s="115" t="s">
        <v>184</v>
      </c>
      <c r="E279" s="116" t="s">
        <v>16</v>
      </c>
      <c r="F279" s="115" t="s">
        <v>184</v>
      </c>
      <c r="G279" s="117" t="s">
        <v>25</v>
      </c>
      <c r="H279" s="117">
        <v>21601</v>
      </c>
      <c r="I279" s="38" t="s">
        <v>466</v>
      </c>
      <c r="J279" s="38" t="s">
        <v>473</v>
      </c>
      <c r="K279" s="118" t="s">
        <v>474</v>
      </c>
      <c r="L279" s="121"/>
      <c r="M279" s="125"/>
      <c r="N279" s="120" t="s">
        <v>398</v>
      </c>
      <c r="O279" s="121">
        <f t="shared" si="7"/>
        <v>0</v>
      </c>
      <c r="P279" s="122">
        <v>51.765000000000008</v>
      </c>
      <c r="Q279" s="123" t="s">
        <v>190</v>
      </c>
      <c r="R279" s="124">
        <f t="shared" si="6"/>
        <v>0</v>
      </c>
      <c r="S279" s="121"/>
    </row>
    <row r="280" spans="1:19">
      <c r="A280" s="93" t="s">
        <v>182</v>
      </c>
      <c r="B280" s="114" t="s">
        <v>396</v>
      </c>
      <c r="C280" s="114" t="s">
        <v>396</v>
      </c>
      <c r="D280" s="115" t="s">
        <v>184</v>
      </c>
      <c r="E280" s="116" t="s">
        <v>16</v>
      </c>
      <c r="F280" s="115" t="s">
        <v>184</v>
      </c>
      <c r="G280" s="117" t="s">
        <v>25</v>
      </c>
      <c r="H280" s="117">
        <v>21601</v>
      </c>
      <c r="I280" s="38" t="s">
        <v>466</v>
      </c>
      <c r="J280" s="38" t="s">
        <v>475</v>
      </c>
      <c r="K280" s="38" t="s">
        <v>476</v>
      </c>
      <c r="L280" s="121"/>
      <c r="M280" s="125"/>
      <c r="N280" s="120" t="s">
        <v>264</v>
      </c>
      <c r="O280" s="121">
        <f t="shared" si="7"/>
        <v>0</v>
      </c>
      <c r="P280" s="122">
        <v>37.270800000000001</v>
      </c>
      <c r="Q280" s="123" t="s">
        <v>190</v>
      </c>
      <c r="R280" s="124">
        <f t="shared" si="6"/>
        <v>0</v>
      </c>
      <c r="S280" s="121"/>
    </row>
    <row r="281" spans="1:19">
      <c r="A281" s="93" t="s">
        <v>182</v>
      </c>
      <c r="B281" s="114" t="s">
        <v>396</v>
      </c>
      <c r="C281" s="114" t="s">
        <v>396</v>
      </c>
      <c r="D281" s="115" t="s">
        <v>184</v>
      </c>
      <c r="E281" s="116" t="s">
        <v>16</v>
      </c>
      <c r="F281" s="115" t="s">
        <v>184</v>
      </c>
      <c r="G281" s="117" t="s">
        <v>25</v>
      </c>
      <c r="H281" s="117">
        <v>21601</v>
      </c>
      <c r="I281" s="38" t="s">
        <v>466</v>
      </c>
      <c r="J281" s="38" t="s">
        <v>477</v>
      </c>
      <c r="K281" s="38" t="s">
        <v>478</v>
      </c>
      <c r="L281" s="121"/>
      <c r="M281" s="125"/>
      <c r="N281" s="120" t="s">
        <v>398</v>
      </c>
      <c r="O281" s="121">
        <f t="shared" si="7"/>
        <v>0</v>
      </c>
      <c r="P281" s="122">
        <v>82.824000000000012</v>
      </c>
      <c r="Q281" s="123" t="s">
        <v>190</v>
      </c>
      <c r="R281" s="124">
        <f t="shared" si="6"/>
        <v>0</v>
      </c>
      <c r="S281" s="121"/>
    </row>
    <row r="282" spans="1:19">
      <c r="A282" s="93" t="s">
        <v>182</v>
      </c>
      <c r="B282" s="114" t="s">
        <v>396</v>
      </c>
      <c r="C282" s="114" t="s">
        <v>396</v>
      </c>
      <c r="D282" s="115" t="s">
        <v>184</v>
      </c>
      <c r="E282" s="116" t="s">
        <v>16</v>
      </c>
      <c r="F282" s="115" t="s">
        <v>184</v>
      </c>
      <c r="G282" s="117" t="s">
        <v>25</v>
      </c>
      <c r="H282" s="117">
        <v>21601</v>
      </c>
      <c r="I282" s="38" t="s">
        <v>466</v>
      </c>
      <c r="J282" s="38" t="s">
        <v>479</v>
      </c>
      <c r="K282" s="38" t="s">
        <v>480</v>
      </c>
      <c r="L282" s="121"/>
      <c r="M282" s="125"/>
      <c r="N282" s="120" t="s">
        <v>398</v>
      </c>
      <c r="O282" s="121">
        <f t="shared" si="7"/>
        <v>0</v>
      </c>
      <c r="P282" s="122">
        <v>51.765000000000008</v>
      </c>
      <c r="Q282" s="123" t="s">
        <v>190</v>
      </c>
      <c r="R282" s="124">
        <f t="shared" si="6"/>
        <v>0</v>
      </c>
      <c r="S282" s="121"/>
    </row>
    <row r="283" spans="1:19">
      <c r="A283" s="93" t="s">
        <v>182</v>
      </c>
      <c r="B283" s="114" t="s">
        <v>396</v>
      </c>
      <c r="C283" s="114" t="s">
        <v>396</v>
      </c>
      <c r="D283" s="115" t="s">
        <v>184</v>
      </c>
      <c r="E283" s="116" t="s">
        <v>16</v>
      </c>
      <c r="F283" s="115" t="s">
        <v>184</v>
      </c>
      <c r="G283" s="117" t="s">
        <v>25</v>
      </c>
      <c r="H283" s="117">
        <v>21601</v>
      </c>
      <c r="I283" s="38" t="s">
        <v>466</v>
      </c>
      <c r="J283" s="38" t="s">
        <v>481</v>
      </c>
      <c r="K283" s="38" t="s">
        <v>482</v>
      </c>
      <c r="L283" s="121"/>
      <c r="M283" s="125"/>
      <c r="N283" s="120" t="s">
        <v>398</v>
      </c>
      <c r="O283" s="121">
        <f t="shared" si="7"/>
        <v>0</v>
      </c>
      <c r="P283" s="122">
        <v>22.776600000000002</v>
      </c>
      <c r="Q283" s="123" t="s">
        <v>190</v>
      </c>
      <c r="R283" s="124">
        <f t="shared" si="6"/>
        <v>0</v>
      </c>
      <c r="S283" s="121"/>
    </row>
    <row r="284" spans="1:19">
      <c r="A284" s="93" t="s">
        <v>182</v>
      </c>
      <c r="B284" s="114" t="s">
        <v>396</v>
      </c>
      <c r="C284" s="114" t="s">
        <v>396</v>
      </c>
      <c r="D284" s="115" t="s">
        <v>184</v>
      </c>
      <c r="E284" s="116" t="s">
        <v>16</v>
      </c>
      <c r="F284" s="115" t="s">
        <v>184</v>
      </c>
      <c r="G284" s="117" t="s">
        <v>25</v>
      </c>
      <c r="H284" s="117">
        <v>21601</v>
      </c>
      <c r="I284" s="38" t="s">
        <v>466</v>
      </c>
      <c r="J284" s="38" t="s">
        <v>483</v>
      </c>
      <c r="K284" s="38" t="s">
        <v>484</v>
      </c>
      <c r="L284" s="121"/>
      <c r="M284" s="125"/>
      <c r="N284" s="120" t="s">
        <v>398</v>
      </c>
      <c r="O284" s="121">
        <f t="shared" si="7"/>
        <v>0</v>
      </c>
      <c r="P284" s="122">
        <v>32.094300000000004</v>
      </c>
      <c r="Q284" s="123" t="s">
        <v>190</v>
      </c>
      <c r="R284" s="124">
        <f t="shared" si="6"/>
        <v>0</v>
      </c>
      <c r="S284" s="121"/>
    </row>
    <row r="285" spans="1:19">
      <c r="A285" s="93" t="s">
        <v>182</v>
      </c>
      <c r="B285" s="114" t="s">
        <v>396</v>
      </c>
      <c r="C285" s="114" t="s">
        <v>396</v>
      </c>
      <c r="D285" s="115" t="s">
        <v>184</v>
      </c>
      <c r="E285" s="116" t="s">
        <v>16</v>
      </c>
      <c r="F285" s="115" t="s">
        <v>184</v>
      </c>
      <c r="G285" s="117" t="s">
        <v>25</v>
      </c>
      <c r="H285" s="117">
        <v>21601</v>
      </c>
      <c r="I285" s="38" t="s">
        <v>466</v>
      </c>
      <c r="J285" s="38" t="s">
        <v>485</v>
      </c>
      <c r="K285" s="38" t="s">
        <v>486</v>
      </c>
      <c r="L285" s="121"/>
      <c r="M285" s="125"/>
      <c r="N285" s="120" t="s">
        <v>100</v>
      </c>
      <c r="O285" s="121">
        <f t="shared" si="7"/>
        <v>0</v>
      </c>
      <c r="P285" s="122">
        <v>23.811900000000001</v>
      </c>
      <c r="Q285" s="123" t="s">
        <v>190</v>
      </c>
      <c r="R285" s="124">
        <f t="shared" si="6"/>
        <v>0</v>
      </c>
      <c r="S285" s="121"/>
    </row>
    <row r="286" spans="1:19">
      <c r="A286" s="93" t="s">
        <v>182</v>
      </c>
      <c r="B286" s="114" t="s">
        <v>396</v>
      </c>
      <c r="C286" s="114" t="s">
        <v>396</v>
      </c>
      <c r="D286" s="115" t="s">
        <v>184</v>
      </c>
      <c r="E286" s="116" t="s">
        <v>16</v>
      </c>
      <c r="F286" s="115" t="s">
        <v>184</v>
      </c>
      <c r="G286" s="117" t="s">
        <v>25</v>
      </c>
      <c r="H286" s="117">
        <v>21601</v>
      </c>
      <c r="I286" s="38" t="s">
        <v>466</v>
      </c>
      <c r="J286" s="38" t="s">
        <v>487</v>
      </c>
      <c r="K286" s="38" t="s">
        <v>488</v>
      </c>
      <c r="L286" s="121"/>
      <c r="M286" s="125"/>
      <c r="N286" s="120" t="s">
        <v>489</v>
      </c>
      <c r="O286" s="121">
        <f t="shared" si="7"/>
        <v>0</v>
      </c>
      <c r="P286" s="122">
        <v>73.50630000000001</v>
      </c>
      <c r="Q286" s="123" t="s">
        <v>190</v>
      </c>
      <c r="R286" s="124">
        <f t="shared" si="6"/>
        <v>0</v>
      </c>
      <c r="S286" s="121"/>
    </row>
    <row r="287" spans="1:19">
      <c r="A287" s="93" t="s">
        <v>182</v>
      </c>
      <c r="B287" s="114" t="s">
        <v>396</v>
      </c>
      <c r="C287" s="114" t="s">
        <v>396</v>
      </c>
      <c r="D287" s="115" t="s">
        <v>184</v>
      </c>
      <c r="E287" s="116" t="s">
        <v>16</v>
      </c>
      <c r="F287" s="115" t="s">
        <v>184</v>
      </c>
      <c r="G287" s="117" t="s">
        <v>25</v>
      </c>
      <c r="H287" s="117">
        <v>21601</v>
      </c>
      <c r="I287" s="38" t="s">
        <v>466</v>
      </c>
      <c r="J287" s="38" t="s">
        <v>490</v>
      </c>
      <c r="K287" s="38" t="s">
        <v>491</v>
      </c>
      <c r="L287" s="121"/>
      <c r="M287" s="125"/>
      <c r="N287" s="120" t="s">
        <v>492</v>
      </c>
      <c r="O287" s="121">
        <f t="shared" si="7"/>
        <v>0</v>
      </c>
      <c r="P287" s="122">
        <v>38.306100000000001</v>
      </c>
      <c r="Q287" s="123" t="s">
        <v>190</v>
      </c>
      <c r="R287" s="124">
        <f t="shared" si="6"/>
        <v>0</v>
      </c>
      <c r="S287" s="121"/>
    </row>
    <row r="288" spans="1:19">
      <c r="A288" s="93" t="s">
        <v>182</v>
      </c>
      <c r="B288" s="114" t="s">
        <v>396</v>
      </c>
      <c r="C288" s="114" t="s">
        <v>396</v>
      </c>
      <c r="D288" s="115" t="s">
        <v>184</v>
      </c>
      <c r="E288" s="116" t="s">
        <v>16</v>
      </c>
      <c r="F288" s="115" t="s">
        <v>184</v>
      </c>
      <c r="G288" s="117" t="s">
        <v>25</v>
      </c>
      <c r="H288" s="117">
        <v>21601</v>
      </c>
      <c r="I288" s="38" t="s">
        <v>466</v>
      </c>
      <c r="J288" s="38" t="s">
        <v>493</v>
      </c>
      <c r="K288" s="38" t="s">
        <v>494</v>
      </c>
      <c r="L288" s="121"/>
      <c r="M288" s="125"/>
      <c r="N288" s="120" t="s">
        <v>398</v>
      </c>
      <c r="O288" s="121">
        <f t="shared" si="7"/>
        <v>0</v>
      </c>
      <c r="P288" s="122">
        <v>54.870900000000006</v>
      </c>
      <c r="Q288" s="123" t="s">
        <v>190</v>
      </c>
      <c r="R288" s="124">
        <f t="shared" si="6"/>
        <v>0</v>
      </c>
      <c r="S288" s="121"/>
    </row>
    <row r="289" spans="1:19">
      <c r="A289" s="93" t="s">
        <v>182</v>
      </c>
      <c r="B289" s="114" t="s">
        <v>396</v>
      </c>
      <c r="C289" s="114" t="s">
        <v>396</v>
      </c>
      <c r="D289" s="115" t="s">
        <v>184</v>
      </c>
      <c r="E289" s="116" t="s">
        <v>16</v>
      </c>
      <c r="F289" s="115" t="s">
        <v>184</v>
      </c>
      <c r="G289" s="117" t="s">
        <v>25</v>
      </c>
      <c r="H289" s="117">
        <v>21601</v>
      </c>
      <c r="I289" s="38" t="s">
        <v>466</v>
      </c>
      <c r="J289" s="38" t="s">
        <v>495</v>
      </c>
      <c r="K289" s="38" t="s">
        <v>249</v>
      </c>
      <c r="L289" s="121"/>
      <c r="M289" s="125"/>
      <c r="N289" s="120" t="s">
        <v>398</v>
      </c>
      <c r="O289" s="121">
        <f t="shared" si="7"/>
        <v>0</v>
      </c>
      <c r="P289" s="122">
        <v>258.82900000000001</v>
      </c>
      <c r="Q289" s="123" t="s">
        <v>190</v>
      </c>
      <c r="R289" s="124">
        <f t="shared" si="6"/>
        <v>0</v>
      </c>
      <c r="S289" s="121"/>
    </row>
    <row r="290" spans="1:19">
      <c r="A290" s="93" t="s">
        <v>182</v>
      </c>
      <c r="B290" s="114" t="s">
        <v>396</v>
      </c>
      <c r="C290" s="114" t="s">
        <v>396</v>
      </c>
      <c r="D290" s="115" t="s">
        <v>184</v>
      </c>
      <c r="E290" s="116" t="s">
        <v>16</v>
      </c>
      <c r="F290" s="115" t="s">
        <v>184</v>
      </c>
      <c r="G290" s="117" t="s">
        <v>25</v>
      </c>
      <c r="H290" s="117">
        <v>21601</v>
      </c>
      <c r="I290" s="38" t="s">
        <v>466</v>
      </c>
      <c r="J290" s="38" t="s">
        <v>238</v>
      </c>
      <c r="K290" s="38" t="s">
        <v>496</v>
      </c>
      <c r="L290" s="121"/>
      <c r="M290" s="125"/>
      <c r="N290" s="120" t="s">
        <v>398</v>
      </c>
      <c r="O290" s="121">
        <f t="shared" si="7"/>
        <v>0</v>
      </c>
      <c r="P290" s="122">
        <v>51.756</v>
      </c>
      <c r="Q290" s="123" t="s">
        <v>190</v>
      </c>
      <c r="R290" s="124">
        <f t="shared" si="6"/>
        <v>0</v>
      </c>
      <c r="S290" s="121"/>
    </row>
    <row r="291" spans="1:19">
      <c r="A291" s="93" t="s">
        <v>182</v>
      </c>
      <c r="B291" s="114" t="s">
        <v>396</v>
      </c>
      <c r="C291" s="114" t="s">
        <v>396</v>
      </c>
      <c r="D291" s="115" t="s">
        <v>184</v>
      </c>
      <c r="E291" s="116" t="s">
        <v>16</v>
      </c>
      <c r="F291" s="115" t="s">
        <v>184</v>
      </c>
      <c r="G291" s="117" t="s">
        <v>25</v>
      </c>
      <c r="H291" s="117">
        <v>21601</v>
      </c>
      <c r="I291" s="38" t="s">
        <v>466</v>
      </c>
      <c r="J291" s="38" t="s">
        <v>251</v>
      </c>
      <c r="K291" s="38" t="s">
        <v>252</v>
      </c>
      <c r="L291" s="121"/>
      <c r="M291" s="127"/>
      <c r="N291" s="120" t="s">
        <v>398</v>
      </c>
      <c r="O291" s="121">
        <f t="shared" si="7"/>
        <v>0</v>
      </c>
      <c r="P291" s="122">
        <v>36.200000000000003</v>
      </c>
      <c r="Q291" s="123" t="s">
        <v>190</v>
      </c>
      <c r="R291" s="124">
        <f t="shared" si="6"/>
        <v>0</v>
      </c>
      <c r="S291" s="121"/>
    </row>
    <row r="292" spans="1:19">
      <c r="A292" s="93" t="s">
        <v>182</v>
      </c>
      <c r="B292" s="114" t="s">
        <v>396</v>
      </c>
      <c r="C292" s="114" t="s">
        <v>396</v>
      </c>
      <c r="D292" s="115" t="s">
        <v>184</v>
      </c>
      <c r="E292" s="116" t="s">
        <v>16</v>
      </c>
      <c r="F292" s="115" t="s">
        <v>184</v>
      </c>
      <c r="G292" s="117" t="s">
        <v>25</v>
      </c>
      <c r="H292" s="117">
        <v>21601</v>
      </c>
      <c r="I292" s="38" t="s">
        <v>466</v>
      </c>
      <c r="J292" s="38" t="s">
        <v>236</v>
      </c>
      <c r="K292" s="38" t="s">
        <v>237</v>
      </c>
      <c r="L292" s="121"/>
      <c r="M292" s="127"/>
      <c r="N292" s="120" t="s">
        <v>398</v>
      </c>
      <c r="O292" s="121">
        <f t="shared" si="7"/>
        <v>0</v>
      </c>
      <c r="P292" s="122">
        <v>1</v>
      </c>
      <c r="Q292" s="123" t="s">
        <v>190</v>
      </c>
      <c r="R292" s="124">
        <f t="shared" si="6"/>
        <v>0</v>
      </c>
      <c r="S292" s="121"/>
    </row>
    <row r="293" spans="1:19" ht="43.2">
      <c r="A293" s="93" t="s">
        <v>182</v>
      </c>
      <c r="B293" s="114" t="s">
        <v>396</v>
      </c>
      <c r="C293" s="114" t="s">
        <v>396</v>
      </c>
      <c r="D293" s="115" t="s">
        <v>184</v>
      </c>
      <c r="E293" s="116" t="s">
        <v>16</v>
      </c>
      <c r="F293" s="115" t="s">
        <v>184</v>
      </c>
      <c r="G293" s="117" t="s">
        <v>25</v>
      </c>
      <c r="H293" s="117">
        <v>22104</v>
      </c>
      <c r="I293" s="18" t="s">
        <v>97</v>
      </c>
      <c r="J293" s="38" t="s">
        <v>497</v>
      </c>
      <c r="K293" s="38" t="s">
        <v>498</v>
      </c>
      <c r="L293" s="121"/>
      <c r="M293" s="127"/>
      <c r="N293" s="120" t="s">
        <v>398</v>
      </c>
      <c r="O293" s="121">
        <f t="shared" si="7"/>
        <v>0</v>
      </c>
      <c r="P293" s="128">
        <v>18.635400000000001</v>
      </c>
      <c r="Q293" s="123" t="s">
        <v>190</v>
      </c>
      <c r="R293" s="124">
        <f t="shared" si="6"/>
        <v>0</v>
      </c>
      <c r="S293" s="121"/>
    </row>
    <row r="294" spans="1:19" ht="43.2">
      <c r="A294" s="93" t="s">
        <v>182</v>
      </c>
      <c r="B294" s="114" t="s">
        <v>396</v>
      </c>
      <c r="C294" s="114" t="s">
        <v>396</v>
      </c>
      <c r="D294" s="115" t="s">
        <v>184</v>
      </c>
      <c r="E294" s="116" t="s">
        <v>16</v>
      </c>
      <c r="F294" s="115" t="s">
        <v>184</v>
      </c>
      <c r="G294" s="117" t="s">
        <v>25</v>
      </c>
      <c r="H294" s="117">
        <v>22104</v>
      </c>
      <c r="I294" s="18" t="s">
        <v>97</v>
      </c>
      <c r="J294" s="38" t="s">
        <v>499</v>
      </c>
      <c r="K294" s="38" t="s">
        <v>500</v>
      </c>
      <c r="L294" s="121"/>
      <c r="M294" s="127"/>
      <c r="N294" s="120" t="s">
        <v>398</v>
      </c>
      <c r="O294" s="121">
        <f t="shared" si="7"/>
        <v>0</v>
      </c>
      <c r="P294" s="128">
        <v>4.1412000000000004</v>
      </c>
      <c r="Q294" s="123" t="s">
        <v>190</v>
      </c>
      <c r="R294" s="124">
        <f t="shared" si="6"/>
        <v>0</v>
      </c>
      <c r="S294" s="121"/>
    </row>
    <row r="295" spans="1:19" ht="43.2">
      <c r="A295" s="93" t="s">
        <v>182</v>
      </c>
      <c r="B295" s="114" t="s">
        <v>396</v>
      </c>
      <c r="C295" s="114" t="s">
        <v>396</v>
      </c>
      <c r="D295" s="115" t="s">
        <v>184</v>
      </c>
      <c r="E295" s="116" t="s">
        <v>16</v>
      </c>
      <c r="F295" s="115" t="s">
        <v>184</v>
      </c>
      <c r="G295" s="117" t="s">
        <v>25</v>
      </c>
      <c r="H295" s="117">
        <v>22104</v>
      </c>
      <c r="I295" s="18" t="s">
        <v>97</v>
      </c>
      <c r="J295" s="38" t="s">
        <v>262</v>
      </c>
      <c r="K295" s="38" t="s">
        <v>263</v>
      </c>
      <c r="L295" s="121"/>
      <c r="M295" s="127"/>
      <c r="N295" s="117" t="s">
        <v>264</v>
      </c>
      <c r="O295" s="121">
        <f t="shared" si="7"/>
        <v>0</v>
      </c>
      <c r="P295" s="128">
        <v>23.818999999999999</v>
      </c>
      <c r="Q295" s="123" t="s">
        <v>190</v>
      </c>
      <c r="R295" s="124">
        <f t="shared" si="6"/>
        <v>0</v>
      </c>
      <c r="S295" s="121"/>
    </row>
    <row r="296" spans="1:19" ht="43.2">
      <c r="A296" s="93" t="s">
        <v>182</v>
      </c>
      <c r="B296" s="114" t="s">
        <v>396</v>
      </c>
      <c r="C296" s="114" t="s">
        <v>396</v>
      </c>
      <c r="D296" s="115" t="s">
        <v>184</v>
      </c>
      <c r="E296" s="116" t="s">
        <v>16</v>
      </c>
      <c r="F296" s="115" t="s">
        <v>184</v>
      </c>
      <c r="G296" s="117" t="s">
        <v>25</v>
      </c>
      <c r="H296" s="117">
        <v>22104</v>
      </c>
      <c r="I296" s="18" t="s">
        <v>97</v>
      </c>
      <c r="J296" s="38" t="s">
        <v>501</v>
      </c>
      <c r="K296" s="38" t="s">
        <v>104</v>
      </c>
      <c r="L296" s="121"/>
      <c r="M296" s="127"/>
      <c r="N296" s="117" t="s">
        <v>264</v>
      </c>
      <c r="O296" s="121">
        <f t="shared" si="7"/>
        <v>0</v>
      </c>
      <c r="P296" s="128">
        <v>264.00150000000002</v>
      </c>
      <c r="Q296" s="123" t="s">
        <v>190</v>
      </c>
      <c r="R296" s="124">
        <f t="shared" si="6"/>
        <v>0</v>
      </c>
      <c r="S296" s="121"/>
    </row>
    <row r="297" spans="1:19" ht="43.2">
      <c r="A297" s="93" t="s">
        <v>182</v>
      </c>
      <c r="B297" s="114" t="s">
        <v>396</v>
      </c>
      <c r="C297" s="114" t="s">
        <v>396</v>
      </c>
      <c r="D297" s="115" t="s">
        <v>184</v>
      </c>
      <c r="E297" s="116" t="s">
        <v>16</v>
      </c>
      <c r="F297" s="115" t="s">
        <v>184</v>
      </c>
      <c r="G297" s="117" t="s">
        <v>25</v>
      </c>
      <c r="H297" s="117">
        <v>22104</v>
      </c>
      <c r="I297" s="18" t="s">
        <v>97</v>
      </c>
      <c r="J297" s="38" t="s">
        <v>265</v>
      </c>
      <c r="K297" s="38" t="s">
        <v>266</v>
      </c>
      <c r="L297" s="121"/>
      <c r="M297" s="127"/>
      <c r="N297" s="117" t="s">
        <v>267</v>
      </c>
      <c r="O297" s="121">
        <f t="shared" ref="O297:O360" si="8">+SUM(S297:S297)</f>
        <v>0</v>
      </c>
      <c r="P297" s="128">
        <v>77.647500000000008</v>
      </c>
      <c r="Q297" s="123" t="s">
        <v>190</v>
      </c>
      <c r="R297" s="124">
        <f t="shared" si="6"/>
        <v>0</v>
      </c>
      <c r="S297" s="121"/>
    </row>
    <row r="298" spans="1:19" ht="43.2">
      <c r="A298" s="93" t="s">
        <v>182</v>
      </c>
      <c r="B298" s="114" t="s">
        <v>396</v>
      </c>
      <c r="C298" s="114" t="s">
        <v>396</v>
      </c>
      <c r="D298" s="115" t="s">
        <v>184</v>
      </c>
      <c r="E298" s="116" t="s">
        <v>16</v>
      </c>
      <c r="F298" s="115" t="s">
        <v>184</v>
      </c>
      <c r="G298" s="117" t="s">
        <v>25</v>
      </c>
      <c r="H298" s="117">
        <v>22104</v>
      </c>
      <c r="I298" s="18" t="s">
        <v>97</v>
      </c>
      <c r="J298" s="38" t="s">
        <v>502</v>
      </c>
      <c r="K298" s="38" t="s">
        <v>503</v>
      </c>
      <c r="L298" s="121"/>
      <c r="M298" s="127"/>
      <c r="N298" s="120" t="s">
        <v>398</v>
      </c>
      <c r="O298" s="121">
        <f t="shared" si="8"/>
        <v>0</v>
      </c>
      <c r="P298" s="128">
        <v>101.4599</v>
      </c>
      <c r="Q298" s="123" t="s">
        <v>190</v>
      </c>
      <c r="R298" s="124">
        <f t="shared" ref="R298:R361" si="9">+O298*P298</f>
        <v>0</v>
      </c>
      <c r="S298" s="121"/>
    </row>
    <row r="299" spans="1:19" ht="43.2">
      <c r="A299" s="93" t="s">
        <v>182</v>
      </c>
      <c r="B299" s="114" t="s">
        <v>396</v>
      </c>
      <c r="C299" s="114" t="s">
        <v>396</v>
      </c>
      <c r="D299" s="115" t="s">
        <v>184</v>
      </c>
      <c r="E299" s="116" t="s">
        <v>16</v>
      </c>
      <c r="F299" s="115" t="s">
        <v>184</v>
      </c>
      <c r="G299" s="117" t="s">
        <v>25</v>
      </c>
      <c r="H299" s="117">
        <v>22104</v>
      </c>
      <c r="I299" s="18" t="s">
        <v>97</v>
      </c>
      <c r="J299" s="38" t="s">
        <v>99</v>
      </c>
      <c r="K299" s="38" t="s">
        <v>98</v>
      </c>
      <c r="L299" s="121"/>
      <c r="M299" s="127"/>
      <c r="N299" s="117" t="s">
        <v>446</v>
      </c>
      <c r="O299" s="121">
        <f t="shared" si="8"/>
        <v>0</v>
      </c>
      <c r="P299" s="128">
        <v>88.000900000000001</v>
      </c>
      <c r="Q299" s="123" t="s">
        <v>190</v>
      </c>
      <c r="R299" s="124">
        <f t="shared" si="9"/>
        <v>0</v>
      </c>
      <c r="S299" s="121"/>
    </row>
    <row r="300" spans="1:19" ht="43.2">
      <c r="A300" s="93" t="s">
        <v>182</v>
      </c>
      <c r="B300" s="114" t="s">
        <v>396</v>
      </c>
      <c r="C300" s="114" t="s">
        <v>396</v>
      </c>
      <c r="D300" s="115" t="s">
        <v>184</v>
      </c>
      <c r="E300" s="116" t="s">
        <v>16</v>
      </c>
      <c r="F300" s="115" t="s">
        <v>184</v>
      </c>
      <c r="G300" s="117" t="s">
        <v>25</v>
      </c>
      <c r="H300" s="117">
        <v>22104</v>
      </c>
      <c r="I300" s="18" t="s">
        <v>97</v>
      </c>
      <c r="J300" s="38" t="s">
        <v>504</v>
      </c>
      <c r="K300" s="38" t="s">
        <v>505</v>
      </c>
      <c r="L300" s="121"/>
      <c r="M300" s="127"/>
      <c r="N300" s="120" t="s">
        <v>398</v>
      </c>
      <c r="O300" s="121">
        <f t="shared" si="8"/>
        <v>0</v>
      </c>
      <c r="P300" s="128">
        <v>10.356</v>
      </c>
      <c r="Q300" s="123" t="s">
        <v>190</v>
      </c>
      <c r="R300" s="124">
        <f t="shared" si="9"/>
        <v>0</v>
      </c>
      <c r="S300" s="121"/>
    </row>
    <row r="301" spans="1:19" ht="43.2">
      <c r="A301" s="93" t="s">
        <v>182</v>
      </c>
      <c r="B301" s="114"/>
      <c r="C301" s="114"/>
      <c r="D301" s="115"/>
      <c r="E301" s="116"/>
      <c r="F301" s="115"/>
      <c r="G301" s="117"/>
      <c r="H301" s="117"/>
      <c r="I301" s="18" t="s">
        <v>97</v>
      </c>
      <c r="J301" s="38"/>
      <c r="K301" s="18" t="s">
        <v>97</v>
      </c>
      <c r="L301" s="121"/>
      <c r="M301" s="127"/>
      <c r="N301" s="120" t="s">
        <v>506</v>
      </c>
      <c r="O301" s="121">
        <f t="shared" si="8"/>
        <v>0</v>
      </c>
      <c r="P301" s="129">
        <v>1</v>
      </c>
      <c r="Q301" s="123" t="s">
        <v>190</v>
      </c>
      <c r="R301" s="124">
        <f t="shared" si="9"/>
        <v>0</v>
      </c>
      <c r="S301" s="121"/>
    </row>
    <row r="302" spans="1:19">
      <c r="A302" s="93" t="s">
        <v>182</v>
      </c>
      <c r="B302" s="114" t="s">
        <v>396</v>
      </c>
      <c r="C302" s="114" t="s">
        <v>396</v>
      </c>
      <c r="D302" s="115" t="s">
        <v>184</v>
      </c>
      <c r="E302" s="116" t="s">
        <v>16</v>
      </c>
      <c r="F302" s="115" t="s">
        <v>184</v>
      </c>
      <c r="G302" s="117" t="s">
        <v>25</v>
      </c>
      <c r="H302" s="117">
        <v>24601</v>
      </c>
      <c r="I302" s="38" t="s">
        <v>302</v>
      </c>
      <c r="J302" s="38" t="s">
        <v>305</v>
      </c>
      <c r="K302" s="38" t="s">
        <v>306</v>
      </c>
      <c r="L302" s="121"/>
      <c r="M302" s="127"/>
      <c r="N302" s="120" t="s">
        <v>100</v>
      </c>
      <c r="O302" s="121">
        <f t="shared" si="8"/>
        <v>0</v>
      </c>
      <c r="P302" s="130">
        <v>150</v>
      </c>
      <c r="Q302" s="123" t="s">
        <v>190</v>
      </c>
      <c r="R302" s="131">
        <f t="shared" si="9"/>
        <v>0</v>
      </c>
      <c r="S302" s="132"/>
    </row>
    <row r="303" spans="1:19" ht="86.4">
      <c r="A303" s="93" t="s">
        <v>182</v>
      </c>
      <c r="B303" s="114" t="s">
        <v>396</v>
      </c>
      <c r="C303" s="114" t="s">
        <v>396</v>
      </c>
      <c r="D303" s="115" t="s">
        <v>184</v>
      </c>
      <c r="E303" s="116" t="s">
        <v>16</v>
      </c>
      <c r="F303" s="115" t="s">
        <v>184</v>
      </c>
      <c r="G303" s="133" t="s">
        <v>25</v>
      </c>
      <c r="H303" s="133">
        <v>26104</v>
      </c>
      <c r="I303" s="18" t="s">
        <v>275</v>
      </c>
      <c r="J303" s="38" t="s">
        <v>507</v>
      </c>
      <c r="K303" s="38" t="s">
        <v>508</v>
      </c>
      <c r="L303" s="121"/>
      <c r="M303" s="127"/>
      <c r="N303" s="120" t="s">
        <v>509</v>
      </c>
      <c r="O303" s="121">
        <f t="shared" si="8"/>
        <v>1</v>
      </c>
      <c r="P303" s="128">
        <v>1500</v>
      </c>
      <c r="Q303" s="123" t="s">
        <v>190</v>
      </c>
      <c r="R303" s="131">
        <f t="shared" si="9"/>
        <v>1500</v>
      </c>
      <c r="S303" s="134">
        <v>1</v>
      </c>
    </row>
    <row r="304" spans="1:19" ht="28.8">
      <c r="A304" s="93" t="s">
        <v>182</v>
      </c>
      <c r="B304" s="114" t="s">
        <v>396</v>
      </c>
      <c r="C304" s="114" t="s">
        <v>396</v>
      </c>
      <c r="D304" s="115" t="s">
        <v>184</v>
      </c>
      <c r="E304" s="116" t="s">
        <v>16</v>
      </c>
      <c r="F304" s="115" t="s">
        <v>184</v>
      </c>
      <c r="G304" s="117" t="s">
        <v>25</v>
      </c>
      <c r="H304" s="117">
        <v>29401</v>
      </c>
      <c r="I304" s="18" t="s">
        <v>510</v>
      </c>
      <c r="J304" s="38" t="s">
        <v>511</v>
      </c>
      <c r="K304" s="38" t="s">
        <v>512</v>
      </c>
      <c r="L304" s="121"/>
      <c r="M304" s="127"/>
      <c r="N304" s="120" t="s">
        <v>398</v>
      </c>
      <c r="O304" s="121">
        <f t="shared" si="8"/>
        <v>0</v>
      </c>
      <c r="P304" s="122">
        <v>200</v>
      </c>
      <c r="Q304" s="123" t="s">
        <v>190</v>
      </c>
      <c r="R304" s="131">
        <f t="shared" si="9"/>
        <v>0</v>
      </c>
      <c r="S304" s="134"/>
    </row>
    <row r="305" spans="1:19">
      <c r="A305" s="93" t="s">
        <v>182</v>
      </c>
      <c r="B305" s="114" t="s">
        <v>396</v>
      </c>
      <c r="C305" s="114" t="s">
        <v>396</v>
      </c>
      <c r="D305" s="115" t="s">
        <v>184</v>
      </c>
      <c r="E305" s="116" t="s">
        <v>16</v>
      </c>
      <c r="F305" s="115" t="s">
        <v>184</v>
      </c>
      <c r="G305" s="117" t="s">
        <v>25</v>
      </c>
      <c r="H305" s="117">
        <v>32601</v>
      </c>
      <c r="I305" s="38" t="s">
        <v>513</v>
      </c>
      <c r="J305" s="135"/>
      <c r="K305" s="38" t="s">
        <v>513</v>
      </c>
      <c r="L305" s="121"/>
      <c r="M305" s="127"/>
      <c r="N305" s="120" t="s">
        <v>2</v>
      </c>
      <c r="O305" s="121">
        <f t="shared" si="8"/>
        <v>1</v>
      </c>
      <c r="P305" s="122">
        <v>2552</v>
      </c>
      <c r="Q305" s="123" t="s">
        <v>190</v>
      </c>
      <c r="R305" s="131">
        <f t="shared" si="9"/>
        <v>2552</v>
      </c>
      <c r="S305" s="134">
        <v>1</v>
      </c>
    </row>
    <row r="306" spans="1:19">
      <c r="A306" s="93" t="s">
        <v>182</v>
      </c>
      <c r="B306" s="114" t="s">
        <v>396</v>
      </c>
      <c r="C306" s="114" t="s">
        <v>396</v>
      </c>
      <c r="D306" s="115" t="s">
        <v>184</v>
      </c>
      <c r="E306" s="116" t="s">
        <v>16</v>
      </c>
      <c r="F306" s="115" t="s">
        <v>184</v>
      </c>
      <c r="G306" s="117" t="s">
        <v>25</v>
      </c>
      <c r="H306" s="117">
        <v>34701</v>
      </c>
      <c r="I306" s="38" t="s">
        <v>514</v>
      </c>
      <c r="J306" s="135"/>
      <c r="K306" s="38" t="s">
        <v>514</v>
      </c>
      <c r="L306" s="121"/>
      <c r="M306" s="127"/>
      <c r="N306" s="120" t="s">
        <v>515</v>
      </c>
      <c r="O306" s="121">
        <f t="shared" si="8"/>
        <v>0</v>
      </c>
      <c r="P306" s="122">
        <v>3000</v>
      </c>
      <c r="Q306" s="123" t="s">
        <v>190</v>
      </c>
      <c r="R306" s="131">
        <f t="shared" si="9"/>
        <v>0</v>
      </c>
      <c r="S306" s="134"/>
    </row>
    <row r="307" spans="1:19" ht="43.2">
      <c r="A307" s="93" t="s">
        <v>182</v>
      </c>
      <c r="B307" s="114" t="s">
        <v>396</v>
      </c>
      <c r="C307" s="114" t="s">
        <v>396</v>
      </c>
      <c r="D307" s="115" t="s">
        <v>184</v>
      </c>
      <c r="E307" s="116" t="s">
        <v>16</v>
      </c>
      <c r="F307" s="115" t="s">
        <v>184</v>
      </c>
      <c r="G307" s="117" t="s">
        <v>25</v>
      </c>
      <c r="H307" s="136">
        <v>35201</v>
      </c>
      <c r="I307" s="18" t="s">
        <v>516</v>
      </c>
      <c r="J307" s="135"/>
      <c r="K307" s="18" t="s">
        <v>516</v>
      </c>
      <c r="L307" s="121"/>
      <c r="M307" s="127"/>
      <c r="N307" s="120" t="s">
        <v>2</v>
      </c>
      <c r="O307" s="121">
        <f t="shared" si="8"/>
        <v>0</v>
      </c>
      <c r="P307" s="122">
        <v>205</v>
      </c>
      <c r="Q307" s="123" t="s">
        <v>190</v>
      </c>
      <c r="R307" s="131">
        <f t="shared" si="9"/>
        <v>0</v>
      </c>
      <c r="S307" s="137"/>
    </row>
    <row r="308" spans="1:19" ht="43.2">
      <c r="A308" s="93" t="s">
        <v>182</v>
      </c>
      <c r="B308" s="114" t="s">
        <v>396</v>
      </c>
      <c r="C308" s="114" t="s">
        <v>396</v>
      </c>
      <c r="D308" s="115" t="s">
        <v>184</v>
      </c>
      <c r="E308" s="116" t="s">
        <v>16</v>
      </c>
      <c r="F308" s="115" t="s">
        <v>184</v>
      </c>
      <c r="G308" s="133" t="s">
        <v>25</v>
      </c>
      <c r="H308" s="138">
        <v>35501</v>
      </c>
      <c r="I308" s="18" t="s">
        <v>29</v>
      </c>
      <c r="J308" s="135"/>
      <c r="K308" s="18" t="s">
        <v>29</v>
      </c>
      <c r="L308" s="121"/>
      <c r="M308" s="127"/>
      <c r="N308" s="120" t="s">
        <v>2</v>
      </c>
      <c r="O308" s="121">
        <f t="shared" si="8"/>
        <v>1</v>
      </c>
      <c r="P308" s="122">
        <v>4361.6000000000004</v>
      </c>
      <c r="Q308" s="123" t="s">
        <v>190</v>
      </c>
      <c r="R308" s="131">
        <f t="shared" si="9"/>
        <v>4361.6000000000004</v>
      </c>
      <c r="S308" s="137">
        <v>1</v>
      </c>
    </row>
    <row r="309" spans="1:19" ht="57.6">
      <c r="A309" s="93" t="s">
        <v>182</v>
      </c>
      <c r="B309" s="114" t="s">
        <v>396</v>
      </c>
      <c r="C309" s="114" t="s">
        <v>396</v>
      </c>
      <c r="D309" s="115" t="s">
        <v>184</v>
      </c>
      <c r="E309" s="116" t="s">
        <v>16</v>
      </c>
      <c r="F309" s="115" t="s">
        <v>184</v>
      </c>
      <c r="G309" s="117" t="s">
        <v>25</v>
      </c>
      <c r="H309" s="136">
        <v>37504</v>
      </c>
      <c r="I309" s="18" t="s">
        <v>517</v>
      </c>
      <c r="J309" s="135"/>
      <c r="K309" s="18" t="s">
        <v>517</v>
      </c>
      <c r="L309" s="121"/>
      <c r="M309" s="127"/>
      <c r="N309" s="120" t="s">
        <v>2</v>
      </c>
      <c r="O309" s="121">
        <f t="shared" si="8"/>
        <v>0</v>
      </c>
      <c r="P309" s="122">
        <v>625</v>
      </c>
      <c r="Q309" s="123" t="s">
        <v>190</v>
      </c>
      <c r="R309" s="131">
        <f t="shared" si="9"/>
        <v>0</v>
      </c>
      <c r="S309" s="137"/>
    </row>
    <row r="310" spans="1:19">
      <c r="A310" s="93" t="s">
        <v>182</v>
      </c>
      <c r="B310" s="114" t="s">
        <v>396</v>
      </c>
      <c r="C310" s="114" t="s">
        <v>396</v>
      </c>
      <c r="D310" s="115" t="s">
        <v>184</v>
      </c>
      <c r="E310" s="116" t="s">
        <v>16</v>
      </c>
      <c r="F310" s="115" t="s">
        <v>184</v>
      </c>
      <c r="G310" s="117" t="s">
        <v>25</v>
      </c>
      <c r="H310" s="139">
        <v>39202</v>
      </c>
      <c r="I310" s="38" t="s">
        <v>518</v>
      </c>
      <c r="J310" s="135"/>
      <c r="K310" s="38" t="s">
        <v>518</v>
      </c>
      <c r="L310" s="121"/>
      <c r="M310" s="127"/>
      <c r="N310" s="120" t="s">
        <v>2</v>
      </c>
      <c r="O310" s="121">
        <f t="shared" si="8"/>
        <v>0</v>
      </c>
      <c r="P310" s="122">
        <v>1612.5</v>
      </c>
      <c r="Q310" s="123" t="s">
        <v>190</v>
      </c>
      <c r="R310" s="131">
        <f t="shared" si="9"/>
        <v>0</v>
      </c>
      <c r="S310" s="137"/>
    </row>
    <row r="311" spans="1:19">
      <c r="A311" s="93" t="s">
        <v>182</v>
      </c>
      <c r="B311" s="114" t="s">
        <v>396</v>
      </c>
      <c r="C311" s="114" t="s">
        <v>396</v>
      </c>
      <c r="D311" s="115" t="s">
        <v>184</v>
      </c>
      <c r="E311" s="116" t="s">
        <v>16</v>
      </c>
      <c r="F311" s="115" t="s">
        <v>184</v>
      </c>
      <c r="G311" s="117" t="s">
        <v>15</v>
      </c>
      <c r="H311" s="136">
        <v>31301</v>
      </c>
      <c r="I311" s="38" t="s">
        <v>286</v>
      </c>
      <c r="J311" s="135"/>
      <c r="K311" s="38" t="s">
        <v>286</v>
      </c>
      <c r="L311" s="121" t="s">
        <v>519</v>
      </c>
      <c r="M311" s="127" t="s">
        <v>520</v>
      </c>
      <c r="N311" s="120" t="s">
        <v>2</v>
      </c>
      <c r="O311" s="121">
        <f t="shared" si="8"/>
        <v>1</v>
      </c>
      <c r="P311" s="122">
        <v>5667</v>
      </c>
      <c r="Q311" s="123" t="s">
        <v>190</v>
      </c>
      <c r="R311" s="131">
        <f t="shared" si="9"/>
        <v>5667</v>
      </c>
      <c r="S311" s="140">
        <v>1</v>
      </c>
    </row>
    <row r="312" spans="1:19">
      <c r="A312" s="93" t="s">
        <v>182</v>
      </c>
      <c r="B312" s="114" t="s">
        <v>396</v>
      </c>
      <c r="C312" s="114" t="s">
        <v>396</v>
      </c>
      <c r="D312" s="141" t="s">
        <v>184</v>
      </c>
      <c r="E312" s="142" t="s">
        <v>16</v>
      </c>
      <c r="F312" s="141" t="s">
        <v>184</v>
      </c>
      <c r="G312" s="143" t="s">
        <v>15</v>
      </c>
      <c r="H312" s="139">
        <v>31401</v>
      </c>
      <c r="I312" s="144" t="s">
        <v>521</v>
      </c>
      <c r="J312" s="135"/>
      <c r="K312" s="144" t="s">
        <v>521</v>
      </c>
      <c r="L312" s="121" t="s">
        <v>519</v>
      </c>
      <c r="M312" s="127" t="s">
        <v>520</v>
      </c>
      <c r="N312" s="120" t="s">
        <v>2</v>
      </c>
      <c r="O312" s="121">
        <f t="shared" si="8"/>
        <v>0</v>
      </c>
      <c r="P312" s="122">
        <v>2500</v>
      </c>
      <c r="Q312" s="121" t="s">
        <v>190</v>
      </c>
      <c r="R312" s="131">
        <f t="shared" si="9"/>
        <v>0</v>
      </c>
      <c r="S312" s="140"/>
    </row>
    <row r="313" spans="1:19">
      <c r="A313" s="93" t="s">
        <v>182</v>
      </c>
      <c r="B313" s="114" t="s">
        <v>396</v>
      </c>
      <c r="C313" s="114" t="s">
        <v>396</v>
      </c>
      <c r="D313" s="115" t="s">
        <v>184</v>
      </c>
      <c r="E313" s="116" t="s">
        <v>16</v>
      </c>
      <c r="F313" s="115" t="s">
        <v>184</v>
      </c>
      <c r="G313" s="117" t="s">
        <v>15</v>
      </c>
      <c r="H313" s="136">
        <v>32201</v>
      </c>
      <c r="I313" s="38" t="s">
        <v>522</v>
      </c>
      <c r="J313" s="135"/>
      <c r="K313" s="38" t="s">
        <v>522</v>
      </c>
      <c r="L313" s="121" t="s">
        <v>519</v>
      </c>
      <c r="M313" s="127" t="s">
        <v>520</v>
      </c>
      <c r="N313" s="120" t="s">
        <v>2</v>
      </c>
      <c r="O313" s="121">
        <f t="shared" si="8"/>
        <v>0</v>
      </c>
      <c r="P313" s="122">
        <v>113519.667</v>
      </c>
      <c r="Q313" s="123" t="s">
        <v>190</v>
      </c>
      <c r="R313" s="145">
        <f t="shared" si="9"/>
        <v>0</v>
      </c>
      <c r="S313" s="132"/>
    </row>
    <row r="314" spans="1:19">
      <c r="A314" s="93" t="s">
        <v>182</v>
      </c>
      <c r="B314" s="114" t="s">
        <v>396</v>
      </c>
      <c r="C314" s="114" t="s">
        <v>396</v>
      </c>
      <c r="D314" s="115" t="s">
        <v>184</v>
      </c>
      <c r="E314" s="116" t="s">
        <v>16</v>
      </c>
      <c r="F314" s="115" t="s">
        <v>184</v>
      </c>
      <c r="G314" s="117" t="s">
        <v>15</v>
      </c>
      <c r="H314" s="136">
        <v>33801</v>
      </c>
      <c r="I314" s="38" t="s">
        <v>523</v>
      </c>
      <c r="J314" s="135"/>
      <c r="K314" s="38" t="s">
        <v>523</v>
      </c>
      <c r="L314" s="121" t="s">
        <v>519</v>
      </c>
      <c r="M314" s="127" t="s">
        <v>520</v>
      </c>
      <c r="N314" s="120" t="s">
        <v>2</v>
      </c>
      <c r="O314" s="121">
        <f t="shared" si="8"/>
        <v>0</v>
      </c>
      <c r="P314" s="122">
        <v>9541</v>
      </c>
      <c r="Q314" s="123" t="s">
        <v>190</v>
      </c>
      <c r="R314" s="131">
        <f t="shared" si="9"/>
        <v>0</v>
      </c>
      <c r="S314" s="132"/>
    </row>
    <row r="315" spans="1:19">
      <c r="A315" s="93" t="s">
        <v>182</v>
      </c>
      <c r="B315" s="114" t="s">
        <v>396</v>
      </c>
      <c r="C315" s="114" t="s">
        <v>396</v>
      </c>
      <c r="D315" s="115" t="s">
        <v>184</v>
      </c>
      <c r="E315" s="116" t="s">
        <v>16</v>
      </c>
      <c r="F315" s="115" t="s">
        <v>184</v>
      </c>
      <c r="G315" s="117" t="s">
        <v>15</v>
      </c>
      <c r="H315" s="136">
        <v>35101</v>
      </c>
      <c r="I315" s="38" t="s">
        <v>524</v>
      </c>
      <c r="J315" s="135"/>
      <c r="K315" s="38" t="s">
        <v>524</v>
      </c>
      <c r="L315" s="121"/>
      <c r="M315" s="127" t="s">
        <v>520</v>
      </c>
      <c r="N315" s="120" t="s">
        <v>2</v>
      </c>
      <c r="O315" s="121">
        <f t="shared" si="8"/>
        <v>0</v>
      </c>
      <c r="P315" s="122">
        <v>1000</v>
      </c>
      <c r="Q315" s="123" t="s">
        <v>190</v>
      </c>
      <c r="R315" s="131">
        <f t="shared" si="9"/>
        <v>0</v>
      </c>
      <c r="S315" s="146"/>
    </row>
    <row r="316" spans="1:19">
      <c r="A316" s="93" t="s">
        <v>182</v>
      </c>
      <c r="B316" s="114" t="s">
        <v>396</v>
      </c>
      <c r="C316" s="114" t="s">
        <v>396</v>
      </c>
      <c r="D316" s="115" t="s">
        <v>184</v>
      </c>
      <c r="E316" s="116" t="s">
        <v>16</v>
      </c>
      <c r="F316" s="115" t="s">
        <v>184</v>
      </c>
      <c r="G316" s="117" t="s">
        <v>15</v>
      </c>
      <c r="H316" s="136">
        <v>35801</v>
      </c>
      <c r="I316" s="38" t="s">
        <v>18</v>
      </c>
      <c r="J316" s="135"/>
      <c r="K316" s="38" t="s">
        <v>18</v>
      </c>
      <c r="L316" s="121" t="s">
        <v>519</v>
      </c>
      <c r="M316" s="127" t="s">
        <v>520</v>
      </c>
      <c r="N316" s="120" t="s">
        <v>2</v>
      </c>
      <c r="O316" s="121">
        <f t="shared" si="8"/>
        <v>0</v>
      </c>
      <c r="P316" s="122">
        <v>13739</v>
      </c>
      <c r="Q316" s="123" t="s">
        <v>190</v>
      </c>
      <c r="R316" s="131">
        <f t="shared" si="9"/>
        <v>0</v>
      </c>
      <c r="S316" s="147"/>
    </row>
    <row r="317" spans="1:19">
      <c r="A317" s="93" t="s">
        <v>182</v>
      </c>
      <c r="B317" s="114" t="s">
        <v>396</v>
      </c>
      <c r="C317" s="114" t="s">
        <v>396</v>
      </c>
      <c r="D317" s="115" t="s">
        <v>184</v>
      </c>
      <c r="E317" s="116" t="s">
        <v>16</v>
      </c>
      <c r="F317" s="115" t="s">
        <v>184</v>
      </c>
      <c r="G317" s="117" t="s">
        <v>15</v>
      </c>
      <c r="H317" s="136">
        <v>35901</v>
      </c>
      <c r="I317" s="38" t="s">
        <v>525</v>
      </c>
      <c r="J317" s="135"/>
      <c r="K317" s="38" t="s">
        <v>525</v>
      </c>
      <c r="L317" s="121" t="s">
        <v>519</v>
      </c>
      <c r="M317" s="127" t="s">
        <v>520</v>
      </c>
      <c r="N317" s="120" t="s">
        <v>2</v>
      </c>
      <c r="O317" s="121">
        <f t="shared" si="8"/>
        <v>1</v>
      </c>
      <c r="P317" s="122">
        <v>13999.99</v>
      </c>
      <c r="Q317" s="123" t="s">
        <v>190</v>
      </c>
      <c r="R317" s="131">
        <f t="shared" si="9"/>
        <v>13999.99</v>
      </c>
      <c r="S317" s="147">
        <v>1</v>
      </c>
    </row>
    <row r="318" spans="1:19">
      <c r="A318" s="93" t="s">
        <v>182</v>
      </c>
      <c r="B318" s="114" t="s">
        <v>396</v>
      </c>
      <c r="C318" s="114" t="s">
        <v>396</v>
      </c>
      <c r="D318" s="115" t="s">
        <v>184</v>
      </c>
      <c r="E318" s="116" t="s">
        <v>16</v>
      </c>
      <c r="F318" s="115" t="s">
        <v>225</v>
      </c>
      <c r="G318" s="117" t="s">
        <v>22</v>
      </c>
      <c r="H318" s="136">
        <v>21601</v>
      </c>
      <c r="I318" s="38" t="s">
        <v>231</v>
      </c>
      <c r="J318" s="38" t="s">
        <v>526</v>
      </c>
      <c r="K318" s="38" t="s">
        <v>527</v>
      </c>
      <c r="L318" s="121"/>
      <c r="M318" s="127"/>
      <c r="N318" s="120" t="s">
        <v>528</v>
      </c>
      <c r="O318" s="121">
        <f t="shared" si="8"/>
        <v>0</v>
      </c>
      <c r="P318" s="122">
        <v>320</v>
      </c>
      <c r="Q318" s="123" t="s">
        <v>190</v>
      </c>
      <c r="R318" s="124">
        <f t="shared" si="9"/>
        <v>0</v>
      </c>
      <c r="S318" s="121"/>
    </row>
    <row r="319" spans="1:19">
      <c r="A319" s="93" t="s">
        <v>182</v>
      </c>
      <c r="B319" s="114" t="s">
        <v>396</v>
      </c>
      <c r="C319" s="114" t="s">
        <v>396</v>
      </c>
      <c r="D319" s="115" t="s">
        <v>184</v>
      </c>
      <c r="E319" s="116" t="s">
        <v>16</v>
      </c>
      <c r="F319" s="115" t="s">
        <v>225</v>
      </c>
      <c r="G319" s="117" t="s">
        <v>22</v>
      </c>
      <c r="H319" s="136">
        <v>21601</v>
      </c>
      <c r="I319" s="38" t="s">
        <v>231</v>
      </c>
      <c r="J319" s="38" t="s">
        <v>529</v>
      </c>
      <c r="K319" s="38" t="s">
        <v>530</v>
      </c>
      <c r="L319" s="121"/>
      <c r="M319" s="127"/>
      <c r="N319" s="120" t="s">
        <v>398</v>
      </c>
      <c r="O319" s="121">
        <f t="shared" si="8"/>
        <v>0</v>
      </c>
      <c r="P319" s="122">
        <v>50</v>
      </c>
      <c r="Q319" s="123" t="s">
        <v>190</v>
      </c>
      <c r="R319" s="124">
        <f t="shared" si="9"/>
        <v>0</v>
      </c>
      <c r="S319" s="121"/>
    </row>
    <row r="320" spans="1:19">
      <c r="A320" s="93" t="s">
        <v>182</v>
      </c>
      <c r="B320" s="114" t="s">
        <v>396</v>
      </c>
      <c r="C320" s="114" t="s">
        <v>396</v>
      </c>
      <c r="D320" s="115" t="s">
        <v>184</v>
      </c>
      <c r="E320" s="116" t="s">
        <v>16</v>
      </c>
      <c r="F320" s="115" t="s">
        <v>225</v>
      </c>
      <c r="G320" s="117" t="s">
        <v>22</v>
      </c>
      <c r="H320" s="136">
        <v>21601</v>
      </c>
      <c r="I320" s="38" t="s">
        <v>231</v>
      </c>
      <c r="J320" s="38" t="s">
        <v>531</v>
      </c>
      <c r="K320" s="38" t="s">
        <v>532</v>
      </c>
      <c r="L320" s="121"/>
      <c r="M320" s="127"/>
      <c r="N320" s="120" t="s">
        <v>398</v>
      </c>
      <c r="O320" s="121">
        <f t="shared" si="8"/>
        <v>0</v>
      </c>
      <c r="P320" s="122">
        <v>65</v>
      </c>
      <c r="Q320" s="123" t="s">
        <v>190</v>
      </c>
      <c r="R320" s="124">
        <f t="shared" si="9"/>
        <v>0</v>
      </c>
      <c r="S320" s="121"/>
    </row>
    <row r="321" spans="1:19">
      <c r="A321" s="93" t="s">
        <v>182</v>
      </c>
      <c r="B321" s="114" t="s">
        <v>396</v>
      </c>
      <c r="C321" s="114" t="s">
        <v>396</v>
      </c>
      <c r="D321" s="115" t="s">
        <v>184</v>
      </c>
      <c r="E321" s="116" t="s">
        <v>16</v>
      </c>
      <c r="F321" s="115" t="s">
        <v>225</v>
      </c>
      <c r="G321" s="117" t="s">
        <v>22</v>
      </c>
      <c r="H321" s="136">
        <v>21601</v>
      </c>
      <c r="I321" s="38" t="s">
        <v>231</v>
      </c>
      <c r="J321" s="38" t="s">
        <v>533</v>
      </c>
      <c r="K321" s="38" t="s">
        <v>534</v>
      </c>
      <c r="L321" s="121"/>
      <c r="M321" s="127"/>
      <c r="N321" s="120" t="s">
        <v>398</v>
      </c>
      <c r="O321" s="121">
        <f t="shared" si="8"/>
        <v>0</v>
      </c>
      <c r="P321" s="122">
        <v>245.09129999999999</v>
      </c>
      <c r="Q321" s="123" t="s">
        <v>190</v>
      </c>
      <c r="R321" s="124">
        <f t="shared" si="9"/>
        <v>0</v>
      </c>
      <c r="S321" s="121"/>
    </row>
    <row r="322" spans="1:19">
      <c r="A322" s="93" t="s">
        <v>182</v>
      </c>
      <c r="B322" s="114" t="s">
        <v>396</v>
      </c>
      <c r="C322" s="114" t="s">
        <v>396</v>
      </c>
      <c r="D322" s="115" t="s">
        <v>184</v>
      </c>
      <c r="E322" s="116" t="s">
        <v>16</v>
      </c>
      <c r="F322" s="115" t="s">
        <v>225</v>
      </c>
      <c r="G322" s="117" t="s">
        <v>22</v>
      </c>
      <c r="H322" s="136">
        <v>21601</v>
      </c>
      <c r="I322" s="38" t="s">
        <v>231</v>
      </c>
      <c r="J322" s="38" t="s">
        <v>535</v>
      </c>
      <c r="K322" s="38" t="s">
        <v>536</v>
      </c>
      <c r="L322" s="121"/>
      <c r="M322" s="127"/>
      <c r="N322" s="120" t="s">
        <v>398</v>
      </c>
      <c r="O322" s="121">
        <f t="shared" si="8"/>
        <v>0</v>
      </c>
      <c r="P322" s="122">
        <v>5</v>
      </c>
      <c r="Q322" s="123" t="s">
        <v>190</v>
      </c>
      <c r="R322" s="124">
        <f t="shared" si="9"/>
        <v>0</v>
      </c>
      <c r="S322" s="121"/>
    </row>
    <row r="323" spans="1:19">
      <c r="A323" s="93" t="s">
        <v>182</v>
      </c>
      <c r="B323" s="114" t="s">
        <v>396</v>
      </c>
      <c r="C323" s="114" t="s">
        <v>396</v>
      </c>
      <c r="D323" s="115" t="s">
        <v>184</v>
      </c>
      <c r="E323" s="116" t="s">
        <v>16</v>
      </c>
      <c r="F323" s="115" t="s">
        <v>225</v>
      </c>
      <c r="G323" s="117" t="s">
        <v>22</v>
      </c>
      <c r="H323" s="136">
        <v>25401</v>
      </c>
      <c r="I323" s="38" t="s">
        <v>537</v>
      </c>
      <c r="J323" s="38" t="s">
        <v>76</v>
      </c>
      <c r="K323" s="38" t="s">
        <v>75</v>
      </c>
      <c r="L323" s="121"/>
      <c r="M323" s="127"/>
      <c r="N323" s="120" t="s">
        <v>398</v>
      </c>
      <c r="O323" s="121">
        <f t="shared" si="8"/>
        <v>16</v>
      </c>
      <c r="P323" s="122">
        <v>60.32</v>
      </c>
      <c r="Q323" s="123" t="s">
        <v>190</v>
      </c>
      <c r="R323" s="124">
        <f t="shared" si="9"/>
        <v>965.12</v>
      </c>
      <c r="S323" s="121">
        <v>16</v>
      </c>
    </row>
    <row r="324" spans="1:19">
      <c r="A324" s="93" t="s">
        <v>182</v>
      </c>
      <c r="B324" s="114" t="s">
        <v>396</v>
      </c>
      <c r="C324" s="114" t="s">
        <v>396</v>
      </c>
      <c r="D324" s="115" t="s">
        <v>184</v>
      </c>
      <c r="E324" s="116" t="s">
        <v>16</v>
      </c>
      <c r="F324" s="115" t="s">
        <v>225</v>
      </c>
      <c r="G324" s="117" t="s">
        <v>22</v>
      </c>
      <c r="H324" s="136">
        <v>25401</v>
      </c>
      <c r="I324" s="38" t="s">
        <v>537</v>
      </c>
      <c r="J324" s="38" t="s">
        <v>538</v>
      </c>
      <c r="K324" s="38" t="s">
        <v>75</v>
      </c>
      <c r="L324" s="121"/>
      <c r="M324" s="127"/>
      <c r="N324" s="120" t="s">
        <v>528</v>
      </c>
      <c r="O324" s="121">
        <f t="shared" si="8"/>
        <v>22</v>
      </c>
      <c r="P324" s="122">
        <v>226.2</v>
      </c>
      <c r="Q324" s="123" t="s">
        <v>190</v>
      </c>
      <c r="R324" s="124">
        <f t="shared" si="9"/>
        <v>4976.3999999999996</v>
      </c>
      <c r="S324" s="121">
        <v>22</v>
      </c>
    </row>
    <row r="325" spans="1:19">
      <c r="A325" s="93" t="s">
        <v>182</v>
      </c>
      <c r="B325" s="114" t="s">
        <v>396</v>
      </c>
      <c r="C325" s="114" t="s">
        <v>396</v>
      </c>
      <c r="D325" s="115" t="s">
        <v>184</v>
      </c>
      <c r="E325" s="116" t="s">
        <v>16</v>
      </c>
      <c r="F325" s="115" t="s">
        <v>225</v>
      </c>
      <c r="G325" s="117" t="s">
        <v>22</v>
      </c>
      <c r="H325" s="136">
        <v>25401</v>
      </c>
      <c r="I325" s="38" t="s">
        <v>537</v>
      </c>
      <c r="J325" s="38" t="s">
        <v>270</v>
      </c>
      <c r="K325" s="38" t="s">
        <v>271</v>
      </c>
      <c r="L325" s="121"/>
      <c r="M325" s="127"/>
      <c r="N325" s="120" t="s">
        <v>398</v>
      </c>
      <c r="O325" s="121">
        <f t="shared" si="8"/>
        <v>650</v>
      </c>
      <c r="P325" s="122">
        <v>9</v>
      </c>
      <c r="Q325" s="123" t="s">
        <v>190</v>
      </c>
      <c r="R325" s="124">
        <f t="shared" si="9"/>
        <v>5850</v>
      </c>
      <c r="S325" s="121">
        <v>650</v>
      </c>
    </row>
    <row r="326" spans="1:19">
      <c r="A326" s="93" t="s">
        <v>182</v>
      </c>
      <c r="B326" s="114" t="s">
        <v>396</v>
      </c>
      <c r="C326" s="114" t="s">
        <v>396</v>
      </c>
      <c r="D326" s="115" t="s">
        <v>184</v>
      </c>
      <c r="E326" s="116" t="s">
        <v>16</v>
      </c>
      <c r="F326" s="115" t="s">
        <v>225</v>
      </c>
      <c r="G326" s="117" t="s">
        <v>22</v>
      </c>
      <c r="H326" s="136">
        <v>25401</v>
      </c>
      <c r="I326" s="38" t="s">
        <v>537</v>
      </c>
      <c r="J326" s="38" t="s">
        <v>353</v>
      </c>
      <c r="K326" s="38" t="s">
        <v>354</v>
      </c>
      <c r="L326" s="121"/>
      <c r="M326" s="127"/>
      <c r="N326" s="120" t="s">
        <v>398</v>
      </c>
      <c r="O326" s="121">
        <f t="shared" si="8"/>
        <v>0</v>
      </c>
      <c r="P326" s="122">
        <v>29.9742</v>
      </c>
      <c r="Q326" s="123" t="s">
        <v>190</v>
      </c>
      <c r="R326" s="124">
        <f t="shared" si="9"/>
        <v>0</v>
      </c>
      <c r="S326" s="121"/>
    </row>
    <row r="327" spans="1:19">
      <c r="A327" s="93" t="s">
        <v>182</v>
      </c>
      <c r="B327" s="114" t="s">
        <v>396</v>
      </c>
      <c r="C327" s="114" t="s">
        <v>396</v>
      </c>
      <c r="D327" s="115" t="s">
        <v>184</v>
      </c>
      <c r="E327" s="148" t="s">
        <v>12</v>
      </c>
      <c r="F327" s="149" t="s">
        <v>213</v>
      </c>
      <c r="G327" s="148" t="s">
        <v>25</v>
      </c>
      <c r="H327" s="150">
        <v>21101</v>
      </c>
      <c r="I327" s="151" t="s">
        <v>397</v>
      </c>
      <c r="J327" s="38" t="s">
        <v>193</v>
      </c>
      <c r="K327" s="38" t="s">
        <v>194</v>
      </c>
      <c r="L327" s="121"/>
      <c r="M327" s="127"/>
      <c r="N327" s="120" t="s">
        <v>398</v>
      </c>
      <c r="O327" s="121">
        <f t="shared" si="8"/>
        <v>0</v>
      </c>
      <c r="P327" s="122">
        <v>83.333399999999997</v>
      </c>
      <c r="Q327" s="123" t="s">
        <v>190</v>
      </c>
      <c r="R327" s="124">
        <f t="shared" si="9"/>
        <v>0</v>
      </c>
      <c r="S327" s="121"/>
    </row>
    <row r="328" spans="1:19" ht="86.4">
      <c r="A328" s="93" t="s">
        <v>182</v>
      </c>
      <c r="B328" s="114" t="s">
        <v>396</v>
      </c>
      <c r="C328" s="114" t="s">
        <v>396</v>
      </c>
      <c r="D328" s="115" t="s">
        <v>184</v>
      </c>
      <c r="E328" s="133" t="s">
        <v>12</v>
      </c>
      <c r="F328" s="149" t="s">
        <v>213</v>
      </c>
      <c r="G328" s="133" t="s">
        <v>25</v>
      </c>
      <c r="H328" s="136">
        <v>26104</v>
      </c>
      <c r="I328" s="152" t="s">
        <v>275</v>
      </c>
      <c r="J328" s="135" t="s">
        <v>507</v>
      </c>
      <c r="K328" s="38" t="s">
        <v>508</v>
      </c>
      <c r="L328" s="121"/>
      <c r="M328" s="127"/>
      <c r="N328" s="120" t="s">
        <v>539</v>
      </c>
      <c r="O328" s="121">
        <f t="shared" si="8"/>
        <v>1</v>
      </c>
      <c r="P328" s="122">
        <v>2500</v>
      </c>
      <c r="Q328" s="123" t="s">
        <v>190</v>
      </c>
      <c r="R328" s="124">
        <f t="shared" si="9"/>
        <v>2500</v>
      </c>
      <c r="S328" s="121">
        <v>1</v>
      </c>
    </row>
    <row r="329" spans="1:19">
      <c r="A329" s="93" t="s">
        <v>182</v>
      </c>
      <c r="B329" s="114" t="s">
        <v>396</v>
      </c>
      <c r="C329" s="114" t="s">
        <v>396</v>
      </c>
      <c r="D329" s="115" t="s">
        <v>184</v>
      </c>
      <c r="E329" s="148" t="s">
        <v>60</v>
      </c>
      <c r="F329" s="149" t="s">
        <v>282</v>
      </c>
      <c r="G329" s="148" t="s">
        <v>25</v>
      </c>
      <c r="H329" s="150">
        <v>21101</v>
      </c>
      <c r="I329" s="151" t="s">
        <v>397</v>
      </c>
      <c r="J329" s="38" t="s">
        <v>195</v>
      </c>
      <c r="K329" s="38" t="s">
        <v>540</v>
      </c>
      <c r="L329" s="121"/>
      <c r="M329" s="127"/>
      <c r="N329" s="120" t="s">
        <v>398</v>
      </c>
      <c r="O329" s="121">
        <f t="shared" si="8"/>
        <v>0</v>
      </c>
      <c r="P329" s="122">
        <v>125</v>
      </c>
      <c r="Q329" s="123" t="s">
        <v>190</v>
      </c>
      <c r="R329" s="124">
        <f t="shared" si="9"/>
        <v>0</v>
      </c>
      <c r="S329" s="121"/>
    </row>
    <row r="330" spans="1:19" ht="86.4">
      <c r="A330" s="93" t="s">
        <v>182</v>
      </c>
      <c r="B330" s="114" t="s">
        <v>396</v>
      </c>
      <c r="C330" s="114" t="s">
        <v>396</v>
      </c>
      <c r="D330" s="115" t="s">
        <v>184</v>
      </c>
      <c r="E330" s="133" t="s">
        <v>60</v>
      </c>
      <c r="F330" s="149" t="s">
        <v>282</v>
      </c>
      <c r="G330" s="133" t="s">
        <v>25</v>
      </c>
      <c r="H330" s="138">
        <v>26104</v>
      </c>
      <c r="I330" s="152" t="s">
        <v>275</v>
      </c>
      <c r="J330" s="135" t="s">
        <v>507</v>
      </c>
      <c r="K330" s="38" t="s">
        <v>508</v>
      </c>
      <c r="L330" s="121"/>
      <c r="M330" s="127"/>
      <c r="N330" s="120" t="s">
        <v>541</v>
      </c>
      <c r="O330" s="121">
        <f t="shared" si="8"/>
        <v>1</v>
      </c>
      <c r="P330" s="128">
        <v>2500</v>
      </c>
      <c r="Q330" s="123" t="s">
        <v>190</v>
      </c>
      <c r="R330" s="124">
        <f t="shared" si="9"/>
        <v>2500</v>
      </c>
      <c r="S330" s="121">
        <v>1</v>
      </c>
    </row>
    <row r="331" spans="1:19">
      <c r="A331" s="93" t="s">
        <v>182</v>
      </c>
      <c r="B331" s="114" t="s">
        <v>396</v>
      </c>
      <c r="C331" s="114" t="s">
        <v>396</v>
      </c>
      <c r="D331" s="115" t="s">
        <v>184</v>
      </c>
      <c r="E331" s="133" t="s">
        <v>6</v>
      </c>
      <c r="F331" s="149" t="s">
        <v>224</v>
      </c>
      <c r="G331" s="133" t="s">
        <v>25</v>
      </c>
      <c r="H331" s="138">
        <v>21101</v>
      </c>
      <c r="I331" s="38" t="s">
        <v>397</v>
      </c>
      <c r="J331" s="38" t="s">
        <v>193</v>
      </c>
      <c r="K331" s="38" t="s">
        <v>194</v>
      </c>
      <c r="L331" s="121"/>
      <c r="M331" s="127"/>
      <c r="N331" s="120"/>
      <c r="O331" s="121">
        <f t="shared" si="8"/>
        <v>14</v>
      </c>
      <c r="P331" s="122">
        <v>212.12</v>
      </c>
      <c r="Q331" s="123" t="s">
        <v>190</v>
      </c>
      <c r="R331" s="124">
        <f t="shared" si="9"/>
        <v>2969.6800000000003</v>
      </c>
      <c r="S331" s="121">
        <v>14</v>
      </c>
    </row>
    <row r="332" spans="1:19">
      <c r="A332" s="93" t="s">
        <v>182</v>
      </c>
      <c r="B332" s="114" t="s">
        <v>396</v>
      </c>
      <c r="C332" s="114" t="s">
        <v>396</v>
      </c>
      <c r="D332" s="115" t="s">
        <v>184</v>
      </c>
      <c r="E332" s="133" t="s">
        <v>6</v>
      </c>
      <c r="F332" s="149" t="s">
        <v>224</v>
      </c>
      <c r="G332" s="133" t="s">
        <v>25</v>
      </c>
      <c r="H332" s="138">
        <v>21101</v>
      </c>
      <c r="I332" s="38" t="s">
        <v>397</v>
      </c>
      <c r="J332" s="38" t="s">
        <v>413</v>
      </c>
      <c r="K332" s="118" t="s">
        <v>414</v>
      </c>
      <c r="L332" s="121"/>
      <c r="M332" s="127"/>
      <c r="N332" s="120"/>
      <c r="O332" s="121">
        <f t="shared" si="8"/>
        <v>0</v>
      </c>
      <c r="P332" s="122">
        <v>46.588500000000003</v>
      </c>
      <c r="Q332" s="123" t="s">
        <v>190</v>
      </c>
      <c r="R332" s="124">
        <f t="shared" si="9"/>
        <v>0</v>
      </c>
      <c r="S332" s="121"/>
    </row>
    <row r="333" spans="1:19">
      <c r="A333" s="93" t="s">
        <v>182</v>
      </c>
      <c r="B333" s="114" t="s">
        <v>396</v>
      </c>
      <c r="C333" s="114" t="s">
        <v>396</v>
      </c>
      <c r="D333" s="115" t="s">
        <v>184</v>
      </c>
      <c r="E333" s="133" t="s">
        <v>6</v>
      </c>
      <c r="F333" s="149" t="s">
        <v>224</v>
      </c>
      <c r="G333" s="133" t="s">
        <v>25</v>
      </c>
      <c r="H333" s="138">
        <v>21101</v>
      </c>
      <c r="I333" s="38" t="s">
        <v>397</v>
      </c>
      <c r="J333" s="38" t="s">
        <v>421</v>
      </c>
      <c r="K333" s="118" t="s">
        <v>422</v>
      </c>
      <c r="L333" s="121"/>
      <c r="M333" s="127"/>
      <c r="N333" s="120"/>
      <c r="O333" s="121">
        <f t="shared" si="8"/>
        <v>0</v>
      </c>
      <c r="P333" s="122">
        <v>3.4182999999999999</v>
      </c>
      <c r="Q333" s="123" t="s">
        <v>190</v>
      </c>
      <c r="R333" s="124">
        <f t="shared" si="9"/>
        <v>0</v>
      </c>
      <c r="S333" s="121"/>
    </row>
    <row r="334" spans="1:19">
      <c r="A334" s="93" t="s">
        <v>182</v>
      </c>
      <c r="B334" s="114" t="s">
        <v>396</v>
      </c>
      <c r="C334" s="114" t="s">
        <v>396</v>
      </c>
      <c r="D334" s="115" t="s">
        <v>184</v>
      </c>
      <c r="E334" s="133" t="s">
        <v>6</v>
      </c>
      <c r="F334" s="149" t="s">
        <v>224</v>
      </c>
      <c r="G334" s="133" t="s">
        <v>25</v>
      </c>
      <c r="H334" s="138">
        <v>21601</v>
      </c>
      <c r="I334" s="38" t="s">
        <v>466</v>
      </c>
      <c r="J334" s="38" t="s">
        <v>467</v>
      </c>
      <c r="K334" s="118" t="s">
        <v>468</v>
      </c>
      <c r="L334" s="121"/>
      <c r="M334" s="127"/>
      <c r="N334" s="120" t="s">
        <v>398</v>
      </c>
      <c r="O334" s="121">
        <f t="shared" si="8"/>
        <v>0</v>
      </c>
      <c r="P334" s="122">
        <v>41.4</v>
      </c>
      <c r="Q334" s="123" t="s">
        <v>19</v>
      </c>
      <c r="R334" s="124">
        <f t="shared" si="9"/>
        <v>0</v>
      </c>
      <c r="S334" s="121"/>
    </row>
    <row r="335" spans="1:19">
      <c r="A335" s="93" t="s">
        <v>182</v>
      </c>
      <c r="B335" s="114" t="s">
        <v>396</v>
      </c>
      <c r="C335" s="114" t="s">
        <v>396</v>
      </c>
      <c r="D335" s="115" t="s">
        <v>184</v>
      </c>
      <c r="E335" s="133" t="s">
        <v>6</v>
      </c>
      <c r="F335" s="149" t="s">
        <v>224</v>
      </c>
      <c r="G335" s="133" t="s">
        <v>25</v>
      </c>
      <c r="H335" s="138">
        <v>21601</v>
      </c>
      <c r="I335" s="38" t="s">
        <v>466</v>
      </c>
      <c r="J335" s="38" t="s">
        <v>469</v>
      </c>
      <c r="K335" s="38" t="s">
        <v>470</v>
      </c>
      <c r="L335" s="121"/>
      <c r="M335" s="127"/>
      <c r="N335" s="120" t="s">
        <v>67</v>
      </c>
      <c r="O335" s="121">
        <f t="shared" si="8"/>
        <v>0</v>
      </c>
      <c r="P335" s="122">
        <v>73.5</v>
      </c>
      <c r="Q335" s="123" t="s">
        <v>19</v>
      </c>
      <c r="R335" s="124">
        <f t="shared" si="9"/>
        <v>0</v>
      </c>
      <c r="S335" s="121"/>
    </row>
    <row r="336" spans="1:19">
      <c r="A336" s="93" t="s">
        <v>182</v>
      </c>
      <c r="B336" s="114" t="s">
        <v>396</v>
      </c>
      <c r="C336" s="114" t="s">
        <v>396</v>
      </c>
      <c r="D336" s="115" t="s">
        <v>184</v>
      </c>
      <c r="E336" s="133" t="s">
        <v>6</v>
      </c>
      <c r="F336" s="149" t="s">
        <v>224</v>
      </c>
      <c r="G336" s="133" t="s">
        <v>25</v>
      </c>
      <c r="H336" s="138">
        <v>21601</v>
      </c>
      <c r="I336" s="38" t="s">
        <v>466</v>
      </c>
      <c r="J336" s="38" t="s">
        <v>495</v>
      </c>
      <c r="K336" s="38" t="s">
        <v>249</v>
      </c>
      <c r="L336" s="121"/>
      <c r="M336" s="127"/>
      <c r="N336" s="120" t="s">
        <v>398</v>
      </c>
      <c r="O336" s="121">
        <f t="shared" si="8"/>
        <v>0</v>
      </c>
      <c r="P336" s="122">
        <v>32.299999999999997</v>
      </c>
      <c r="Q336" s="123" t="s">
        <v>19</v>
      </c>
      <c r="R336" s="124">
        <f t="shared" si="9"/>
        <v>0</v>
      </c>
      <c r="S336" s="121"/>
    </row>
    <row r="337" spans="1:19">
      <c r="A337" s="93" t="s">
        <v>182</v>
      </c>
      <c r="B337" s="114" t="s">
        <v>396</v>
      </c>
      <c r="C337" s="114" t="s">
        <v>396</v>
      </c>
      <c r="D337" s="115" t="s">
        <v>184</v>
      </c>
      <c r="E337" s="133" t="s">
        <v>6</v>
      </c>
      <c r="F337" s="149" t="s">
        <v>224</v>
      </c>
      <c r="G337" s="133" t="s">
        <v>25</v>
      </c>
      <c r="H337" s="138">
        <v>21601</v>
      </c>
      <c r="I337" s="38" t="s">
        <v>466</v>
      </c>
      <c r="J337" s="38" t="s">
        <v>236</v>
      </c>
      <c r="K337" s="38" t="s">
        <v>237</v>
      </c>
      <c r="L337" s="121"/>
      <c r="M337" s="127"/>
      <c r="N337" s="120" t="s">
        <v>398</v>
      </c>
      <c r="O337" s="121">
        <f t="shared" si="8"/>
        <v>0</v>
      </c>
      <c r="P337" s="122">
        <v>2.4571999999999998</v>
      </c>
      <c r="Q337" s="123" t="s">
        <v>19</v>
      </c>
      <c r="R337" s="124">
        <f t="shared" si="9"/>
        <v>0</v>
      </c>
      <c r="S337" s="121"/>
    </row>
    <row r="338" spans="1:19" ht="86.4">
      <c r="A338" s="93" t="s">
        <v>182</v>
      </c>
      <c r="B338" s="114" t="s">
        <v>396</v>
      </c>
      <c r="C338" s="114" t="s">
        <v>396</v>
      </c>
      <c r="D338" s="115" t="s">
        <v>184</v>
      </c>
      <c r="E338" s="133" t="s">
        <v>6</v>
      </c>
      <c r="F338" s="149" t="s">
        <v>224</v>
      </c>
      <c r="G338" s="133" t="s">
        <v>542</v>
      </c>
      <c r="H338" s="138">
        <v>26102</v>
      </c>
      <c r="I338" s="152" t="s">
        <v>275</v>
      </c>
      <c r="J338" s="38" t="s">
        <v>507</v>
      </c>
      <c r="K338" s="38" t="s">
        <v>508</v>
      </c>
      <c r="L338" s="134"/>
      <c r="M338" s="153"/>
      <c r="N338" s="154" t="s">
        <v>539</v>
      </c>
      <c r="O338" s="121">
        <f t="shared" si="8"/>
        <v>1</v>
      </c>
      <c r="P338" s="155">
        <v>5100</v>
      </c>
      <c r="Q338" s="156" t="s">
        <v>19</v>
      </c>
      <c r="R338" s="124">
        <f t="shared" si="9"/>
        <v>5100</v>
      </c>
      <c r="S338" s="121">
        <v>1</v>
      </c>
    </row>
    <row r="339" spans="1:19" ht="86.4">
      <c r="A339" s="93" t="s">
        <v>182</v>
      </c>
      <c r="B339" s="114" t="s">
        <v>396</v>
      </c>
      <c r="C339" s="114" t="s">
        <v>396</v>
      </c>
      <c r="D339" s="115" t="s">
        <v>184</v>
      </c>
      <c r="E339" s="133" t="s">
        <v>6</v>
      </c>
      <c r="F339" s="149" t="s">
        <v>224</v>
      </c>
      <c r="G339" s="133" t="s">
        <v>273</v>
      </c>
      <c r="H339" s="138">
        <v>26102</v>
      </c>
      <c r="I339" s="152" t="s">
        <v>275</v>
      </c>
      <c r="J339" s="38" t="s">
        <v>377</v>
      </c>
      <c r="K339" s="38" t="s">
        <v>378</v>
      </c>
      <c r="L339" s="134"/>
      <c r="M339" s="153"/>
      <c r="N339" s="154" t="s">
        <v>539</v>
      </c>
      <c r="O339" s="121">
        <f t="shared" si="8"/>
        <v>1</v>
      </c>
      <c r="P339" s="128">
        <v>1600</v>
      </c>
      <c r="Q339" s="156" t="s">
        <v>19</v>
      </c>
      <c r="R339" s="124">
        <f t="shared" si="9"/>
        <v>1600</v>
      </c>
      <c r="S339" s="121">
        <v>1</v>
      </c>
    </row>
    <row r="340" spans="1:19">
      <c r="A340" s="93" t="s">
        <v>182</v>
      </c>
      <c r="B340" s="114" t="s">
        <v>396</v>
      </c>
      <c r="C340" s="114" t="s">
        <v>396</v>
      </c>
      <c r="D340" s="115" t="s">
        <v>184</v>
      </c>
      <c r="E340" s="116" t="s">
        <v>6</v>
      </c>
      <c r="F340" s="115" t="s">
        <v>185</v>
      </c>
      <c r="G340" s="117" t="s">
        <v>22</v>
      </c>
      <c r="H340" s="136">
        <v>21601</v>
      </c>
      <c r="I340" s="38" t="s">
        <v>466</v>
      </c>
      <c r="J340" s="38" t="s">
        <v>467</v>
      </c>
      <c r="K340" s="118" t="s">
        <v>468</v>
      </c>
      <c r="L340" s="134"/>
      <c r="M340" s="153"/>
      <c r="N340" s="120" t="s">
        <v>398</v>
      </c>
      <c r="O340" s="121">
        <f t="shared" si="8"/>
        <v>0</v>
      </c>
      <c r="P340" s="122">
        <v>41.412000000000006</v>
      </c>
      <c r="Q340" s="156" t="s">
        <v>19</v>
      </c>
      <c r="R340" s="124">
        <f t="shared" si="9"/>
        <v>0</v>
      </c>
      <c r="S340" s="121"/>
    </row>
    <row r="341" spans="1:19">
      <c r="A341" s="93" t="s">
        <v>182</v>
      </c>
      <c r="B341" s="114" t="s">
        <v>396</v>
      </c>
      <c r="C341" s="114" t="s">
        <v>396</v>
      </c>
      <c r="D341" s="115" t="s">
        <v>184</v>
      </c>
      <c r="E341" s="116" t="s">
        <v>6</v>
      </c>
      <c r="F341" s="115" t="s">
        <v>185</v>
      </c>
      <c r="G341" s="117" t="s">
        <v>22</v>
      </c>
      <c r="H341" s="138">
        <v>21601</v>
      </c>
      <c r="I341" s="38" t="s">
        <v>466</v>
      </c>
      <c r="J341" s="38" t="s">
        <v>469</v>
      </c>
      <c r="K341" s="38" t="s">
        <v>470</v>
      </c>
      <c r="L341" s="134"/>
      <c r="M341" s="153"/>
      <c r="N341" s="120" t="s">
        <v>67</v>
      </c>
      <c r="O341" s="121">
        <f t="shared" si="8"/>
        <v>0</v>
      </c>
      <c r="P341" s="122">
        <v>73.45</v>
      </c>
      <c r="Q341" s="156" t="s">
        <v>19</v>
      </c>
      <c r="R341" s="124">
        <f t="shared" si="9"/>
        <v>0</v>
      </c>
      <c r="S341" s="121"/>
    </row>
    <row r="342" spans="1:19">
      <c r="A342" s="93" t="s">
        <v>182</v>
      </c>
      <c r="B342" s="114" t="s">
        <v>396</v>
      </c>
      <c r="C342" s="114" t="s">
        <v>396</v>
      </c>
      <c r="D342" s="115" t="s">
        <v>184</v>
      </c>
      <c r="E342" s="116" t="s">
        <v>6</v>
      </c>
      <c r="F342" s="115" t="s">
        <v>185</v>
      </c>
      <c r="G342" s="117" t="s">
        <v>22</v>
      </c>
      <c r="H342" s="138">
        <v>21601</v>
      </c>
      <c r="I342" s="38" t="s">
        <v>466</v>
      </c>
      <c r="J342" s="38" t="s">
        <v>495</v>
      </c>
      <c r="K342" s="38" t="s">
        <v>249</v>
      </c>
      <c r="L342" s="134"/>
      <c r="M342" s="153"/>
      <c r="N342" s="120" t="s">
        <v>398</v>
      </c>
      <c r="O342" s="121">
        <f t="shared" si="8"/>
        <v>0</v>
      </c>
      <c r="P342" s="122">
        <v>32.24</v>
      </c>
      <c r="Q342" s="156" t="s">
        <v>19</v>
      </c>
      <c r="R342" s="124">
        <f t="shared" si="9"/>
        <v>0</v>
      </c>
      <c r="S342" s="121"/>
    </row>
    <row r="343" spans="1:19">
      <c r="A343" s="93" t="s">
        <v>182</v>
      </c>
      <c r="B343" s="114" t="s">
        <v>396</v>
      </c>
      <c r="C343" s="114" t="s">
        <v>396</v>
      </c>
      <c r="D343" s="115" t="s">
        <v>184</v>
      </c>
      <c r="E343" s="116" t="s">
        <v>6</v>
      </c>
      <c r="F343" s="115" t="s">
        <v>185</v>
      </c>
      <c r="G343" s="117" t="s">
        <v>22</v>
      </c>
      <c r="H343" s="138">
        <v>21601</v>
      </c>
      <c r="I343" s="38" t="s">
        <v>466</v>
      </c>
      <c r="J343" s="38" t="s">
        <v>236</v>
      </c>
      <c r="K343" s="38" t="s">
        <v>237</v>
      </c>
      <c r="L343" s="134"/>
      <c r="M343" s="153"/>
      <c r="N343" s="120" t="s">
        <v>398</v>
      </c>
      <c r="O343" s="121">
        <f t="shared" si="8"/>
        <v>0</v>
      </c>
      <c r="P343" s="122">
        <v>2.5428999999999999</v>
      </c>
      <c r="Q343" s="156" t="s">
        <v>19</v>
      </c>
      <c r="R343" s="124">
        <f t="shared" si="9"/>
        <v>0</v>
      </c>
      <c r="S343" s="121"/>
    </row>
    <row r="344" spans="1:19">
      <c r="A344" s="93" t="s">
        <v>182</v>
      </c>
      <c r="B344" s="114" t="s">
        <v>396</v>
      </c>
      <c r="C344" s="114" t="s">
        <v>396</v>
      </c>
      <c r="D344" s="115" t="s">
        <v>184</v>
      </c>
      <c r="E344" s="116" t="s">
        <v>6</v>
      </c>
      <c r="F344" s="115" t="s">
        <v>185</v>
      </c>
      <c r="G344" s="117" t="s">
        <v>22</v>
      </c>
      <c r="H344" s="138">
        <v>25401</v>
      </c>
      <c r="I344" s="38" t="s">
        <v>537</v>
      </c>
      <c r="J344" s="38" t="s">
        <v>76</v>
      </c>
      <c r="K344" s="38" t="s">
        <v>75</v>
      </c>
      <c r="L344" s="134"/>
      <c r="M344" s="153"/>
      <c r="N344" s="120" t="s">
        <v>528</v>
      </c>
      <c r="O344" s="121">
        <f t="shared" si="8"/>
        <v>0</v>
      </c>
      <c r="P344" s="122">
        <v>322</v>
      </c>
      <c r="Q344" s="156" t="s">
        <v>19</v>
      </c>
      <c r="R344" s="124">
        <f t="shared" si="9"/>
        <v>0</v>
      </c>
      <c r="S344" s="121"/>
    </row>
    <row r="345" spans="1:19">
      <c r="A345" s="93" t="s">
        <v>182</v>
      </c>
      <c r="B345" s="114" t="s">
        <v>396</v>
      </c>
      <c r="C345" s="114" t="s">
        <v>396</v>
      </c>
      <c r="D345" s="115" t="s">
        <v>184</v>
      </c>
      <c r="E345" s="116" t="s">
        <v>6</v>
      </c>
      <c r="F345" s="115" t="s">
        <v>185</v>
      </c>
      <c r="G345" s="117" t="s">
        <v>22</v>
      </c>
      <c r="H345" s="138">
        <v>25401</v>
      </c>
      <c r="I345" s="38" t="s">
        <v>537</v>
      </c>
      <c r="J345" s="38" t="s">
        <v>270</v>
      </c>
      <c r="K345" s="38" t="s">
        <v>271</v>
      </c>
      <c r="L345" s="134"/>
      <c r="M345" s="153"/>
      <c r="N345" s="120" t="s">
        <v>398</v>
      </c>
      <c r="O345" s="121">
        <f t="shared" si="8"/>
        <v>550</v>
      </c>
      <c r="P345" s="122">
        <v>9</v>
      </c>
      <c r="Q345" s="156" t="s">
        <v>19</v>
      </c>
      <c r="R345" s="124">
        <f t="shared" si="9"/>
        <v>4950</v>
      </c>
      <c r="S345" s="121">
        <v>550</v>
      </c>
    </row>
    <row r="346" spans="1:19">
      <c r="A346" s="93" t="s">
        <v>182</v>
      </c>
      <c r="B346" s="114" t="s">
        <v>396</v>
      </c>
      <c r="C346" s="114" t="s">
        <v>396</v>
      </c>
      <c r="D346" s="115" t="s">
        <v>184</v>
      </c>
      <c r="E346" s="116" t="s">
        <v>6</v>
      </c>
      <c r="F346" s="115" t="s">
        <v>185</v>
      </c>
      <c r="G346" s="117" t="s">
        <v>22</v>
      </c>
      <c r="H346" s="138">
        <v>25401</v>
      </c>
      <c r="I346" s="38" t="s">
        <v>537</v>
      </c>
      <c r="J346" s="38" t="s">
        <v>353</v>
      </c>
      <c r="K346" s="38" t="s">
        <v>354</v>
      </c>
      <c r="L346" s="134"/>
      <c r="M346" s="153"/>
      <c r="N346" s="120" t="s">
        <v>398</v>
      </c>
      <c r="O346" s="121">
        <f t="shared" si="8"/>
        <v>0</v>
      </c>
      <c r="P346" s="122">
        <v>30</v>
      </c>
      <c r="Q346" s="156" t="s">
        <v>19</v>
      </c>
      <c r="R346" s="124">
        <f t="shared" si="9"/>
        <v>0</v>
      </c>
      <c r="S346" s="121"/>
    </row>
    <row r="347" spans="1:19">
      <c r="A347" s="93" t="s">
        <v>182</v>
      </c>
      <c r="B347" s="114" t="s">
        <v>396</v>
      </c>
      <c r="C347" s="114" t="s">
        <v>396</v>
      </c>
      <c r="D347" s="115" t="s">
        <v>184</v>
      </c>
      <c r="E347" s="116" t="s">
        <v>6</v>
      </c>
      <c r="F347" s="115" t="s">
        <v>185</v>
      </c>
      <c r="G347" s="117" t="s">
        <v>186</v>
      </c>
      <c r="H347" s="138">
        <v>21101</v>
      </c>
      <c r="I347" s="38" t="s">
        <v>397</v>
      </c>
      <c r="J347" s="38" t="s">
        <v>193</v>
      </c>
      <c r="K347" s="38" t="s">
        <v>194</v>
      </c>
      <c r="L347" s="134"/>
      <c r="M347" s="153"/>
      <c r="N347" s="120" t="s">
        <v>398</v>
      </c>
      <c r="O347" s="121">
        <f t="shared" si="8"/>
        <v>0</v>
      </c>
      <c r="P347" s="122">
        <v>83.345699999999994</v>
      </c>
      <c r="Q347" s="156" t="s">
        <v>19</v>
      </c>
      <c r="R347" s="124">
        <f t="shared" si="9"/>
        <v>0</v>
      </c>
      <c r="S347" s="121"/>
    </row>
    <row r="348" spans="1:19">
      <c r="A348" s="93" t="s">
        <v>182</v>
      </c>
      <c r="B348" s="114" t="s">
        <v>396</v>
      </c>
      <c r="C348" s="114" t="s">
        <v>396</v>
      </c>
      <c r="D348" s="115" t="s">
        <v>184</v>
      </c>
      <c r="E348" s="116" t="s">
        <v>6</v>
      </c>
      <c r="F348" s="115" t="s">
        <v>185</v>
      </c>
      <c r="G348" s="117" t="s">
        <v>186</v>
      </c>
      <c r="H348" s="138">
        <v>21101</v>
      </c>
      <c r="I348" s="38" t="s">
        <v>397</v>
      </c>
      <c r="J348" s="38" t="s">
        <v>195</v>
      </c>
      <c r="K348" s="38" t="s">
        <v>540</v>
      </c>
      <c r="L348" s="121"/>
      <c r="M348" s="127"/>
      <c r="N348" s="120" t="s">
        <v>398</v>
      </c>
      <c r="O348" s="121">
        <f t="shared" si="8"/>
        <v>0</v>
      </c>
      <c r="P348" s="122">
        <v>125</v>
      </c>
      <c r="Q348" s="123" t="s">
        <v>190</v>
      </c>
      <c r="R348" s="124">
        <f t="shared" si="9"/>
        <v>0</v>
      </c>
      <c r="S348" s="121"/>
    </row>
    <row r="349" spans="1:19">
      <c r="A349" s="93" t="s">
        <v>182</v>
      </c>
      <c r="B349" s="114" t="s">
        <v>396</v>
      </c>
      <c r="C349" s="114" t="s">
        <v>396</v>
      </c>
      <c r="D349" s="115" t="s">
        <v>184</v>
      </c>
      <c r="E349" s="116" t="s">
        <v>6</v>
      </c>
      <c r="F349" s="115" t="s">
        <v>185</v>
      </c>
      <c r="G349" s="117" t="s">
        <v>186</v>
      </c>
      <c r="H349" s="138">
        <v>21101</v>
      </c>
      <c r="I349" s="38" t="s">
        <v>397</v>
      </c>
      <c r="J349" s="38" t="s">
        <v>156</v>
      </c>
      <c r="K349" s="118" t="s">
        <v>155</v>
      </c>
      <c r="L349" s="134"/>
      <c r="M349" s="153"/>
      <c r="N349" s="120" t="s">
        <v>398</v>
      </c>
      <c r="O349" s="121">
        <f t="shared" si="8"/>
        <v>0</v>
      </c>
      <c r="P349" s="122">
        <v>3.1059999999999999</v>
      </c>
      <c r="Q349" s="156" t="s">
        <v>19</v>
      </c>
      <c r="R349" s="124">
        <f t="shared" si="9"/>
        <v>0</v>
      </c>
      <c r="S349" s="121"/>
    </row>
    <row r="350" spans="1:19">
      <c r="A350" s="93" t="s">
        <v>182</v>
      </c>
      <c r="B350" s="114" t="s">
        <v>396</v>
      </c>
      <c r="C350" s="114" t="s">
        <v>396</v>
      </c>
      <c r="D350" s="115" t="s">
        <v>184</v>
      </c>
      <c r="E350" s="116" t="s">
        <v>6</v>
      </c>
      <c r="F350" s="115" t="s">
        <v>185</v>
      </c>
      <c r="G350" s="117" t="s">
        <v>186</v>
      </c>
      <c r="H350" s="138">
        <v>21101</v>
      </c>
      <c r="I350" s="38" t="s">
        <v>397</v>
      </c>
      <c r="J350" s="38" t="s">
        <v>399</v>
      </c>
      <c r="K350" s="118" t="s">
        <v>400</v>
      </c>
      <c r="L350" s="134"/>
      <c r="M350" s="153"/>
      <c r="N350" s="120" t="s">
        <v>398</v>
      </c>
      <c r="O350" s="121">
        <f t="shared" si="8"/>
        <v>0</v>
      </c>
      <c r="P350" s="122">
        <v>3.1059000000000001</v>
      </c>
      <c r="Q350" s="156" t="s">
        <v>19</v>
      </c>
      <c r="R350" s="124">
        <f t="shared" si="9"/>
        <v>0</v>
      </c>
      <c r="S350" s="121"/>
    </row>
    <row r="351" spans="1:19">
      <c r="A351" s="93" t="s">
        <v>182</v>
      </c>
      <c r="B351" s="114" t="s">
        <v>396</v>
      </c>
      <c r="C351" s="114" t="s">
        <v>396</v>
      </c>
      <c r="D351" s="115" t="s">
        <v>184</v>
      </c>
      <c r="E351" s="116" t="s">
        <v>6</v>
      </c>
      <c r="F351" s="115" t="s">
        <v>185</v>
      </c>
      <c r="G351" s="117" t="s">
        <v>186</v>
      </c>
      <c r="H351" s="138">
        <v>21101</v>
      </c>
      <c r="I351" s="38" t="s">
        <v>397</v>
      </c>
      <c r="J351" s="38" t="s">
        <v>140</v>
      </c>
      <c r="K351" s="118" t="s">
        <v>139</v>
      </c>
      <c r="L351" s="134"/>
      <c r="M351" s="153"/>
      <c r="N351" s="120" t="s">
        <v>398</v>
      </c>
      <c r="O351" s="121">
        <f t="shared" si="8"/>
        <v>0</v>
      </c>
      <c r="P351" s="122">
        <v>9.3177000000000003</v>
      </c>
      <c r="Q351" s="156" t="s">
        <v>19</v>
      </c>
      <c r="R351" s="124">
        <f t="shared" si="9"/>
        <v>0</v>
      </c>
      <c r="S351" s="121"/>
    </row>
    <row r="352" spans="1:19">
      <c r="A352" s="93" t="s">
        <v>182</v>
      </c>
      <c r="B352" s="114" t="s">
        <v>396</v>
      </c>
      <c r="C352" s="114" t="s">
        <v>396</v>
      </c>
      <c r="D352" s="115" t="s">
        <v>184</v>
      </c>
      <c r="E352" s="116" t="s">
        <v>6</v>
      </c>
      <c r="F352" s="115" t="s">
        <v>185</v>
      </c>
      <c r="G352" s="117" t="s">
        <v>186</v>
      </c>
      <c r="H352" s="138">
        <v>21101</v>
      </c>
      <c r="I352" s="38" t="s">
        <v>397</v>
      </c>
      <c r="J352" s="38" t="s">
        <v>401</v>
      </c>
      <c r="K352" s="118" t="s">
        <v>402</v>
      </c>
      <c r="L352" s="134"/>
      <c r="M352" s="153"/>
      <c r="N352" s="154" t="s">
        <v>398</v>
      </c>
      <c r="O352" s="121">
        <f t="shared" si="8"/>
        <v>0</v>
      </c>
      <c r="P352" s="122">
        <v>141.9067</v>
      </c>
      <c r="Q352" s="156" t="s">
        <v>19</v>
      </c>
      <c r="R352" s="124">
        <f t="shared" si="9"/>
        <v>0</v>
      </c>
      <c r="S352" s="121"/>
    </row>
    <row r="353" spans="1:19" ht="43.2">
      <c r="A353" s="93" t="s">
        <v>182</v>
      </c>
      <c r="B353" s="114" t="s">
        <v>396</v>
      </c>
      <c r="C353" s="114" t="s">
        <v>396</v>
      </c>
      <c r="D353" s="115" t="s">
        <v>184</v>
      </c>
      <c r="E353" s="116" t="s">
        <v>6</v>
      </c>
      <c r="F353" s="115" t="s">
        <v>185</v>
      </c>
      <c r="G353" s="117" t="s">
        <v>186</v>
      </c>
      <c r="H353" s="138">
        <v>22104</v>
      </c>
      <c r="I353" s="18" t="s">
        <v>97</v>
      </c>
      <c r="J353" s="38" t="s">
        <v>499</v>
      </c>
      <c r="K353" s="38" t="s">
        <v>500</v>
      </c>
      <c r="L353" s="121"/>
      <c r="M353" s="127"/>
      <c r="N353" s="120" t="s">
        <v>398</v>
      </c>
      <c r="O353" s="121">
        <f t="shared" si="8"/>
        <v>0</v>
      </c>
      <c r="P353" s="128">
        <v>4.1436469999999996</v>
      </c>
      <c r="Q353" s="156" t="s">
        <v>19</v>
      </c>
      <c r="R353" s="124">
        <f t="shared" si="9"/>
        <v>0</v>
      </c>
      <c r="S353" s="121"/>
    </row>
    <row r="354" spans="1:19">
      <c r="A354" s="93" t="s">
        <v>182</v>
      </c>
      <c r="B354" s="114" t="s">
        <v>396</v>
      </c>
      <c r="C354" s="114" t="s">
        <v>396</v>
      </c>
      <c r="D354" s="115" t="s">
        <v>184</v>
      </c>
      <c r="E354" s="116" t="s">
        <v>6</v>
      </c>
      <c r="F354" s="115" t="s">
        <v>185</v>
      </c>
      <c r="G354" s="117" t="s">
        <v>186</v>
      </c>
      <c r="H354" s="138">
        <v>29401</v>
      </c>
      <c r="I354" s="118" t="s">
        <v>543</v>
      </c>
      <c r="J354" s="38" t="s">
        <v>544</v>
      </c>
      <c r="K354" s="38" t="s">
        <v>545</v>
      </c>
      <c r="L354" s="134"/>
      <c r="M354" s="153"/>
      <c r="N354" s="154" t="s">
        <v>398</v>
      </c>
      <c r="O354" s="121">
        <f t="shared" si="8"/>
        <v>0</v>
      </c>
      <c r="P354" s="122">
        <v>1200</v>
      </c>
      <c r="Q354" s="156" t="s">
        <v>19</v>
      </c>
      <c r="R354" s="124">
        <f t="shared" si="9"/>
        <v>0</v>
      </c>
      <c r="S354" s="121"/>
    </row>
    <row r="355" spans="1:19">
      <c r="A355" s="93" t="s">
        <v>182</v>
      </c>
      <c r="B355" s="114"/>
      <c r="C355" s="114"/>
      <c r="D355" s="115"/>
      <c r="E355" s="116"/>
      <c r="F355" s="115"/>
      <c r="G355" s="117"/>
      <c r="H355" s="138">
        <v>29401</v>
      </c>
      <c r="I355" s="118" t="s">
        <v>543</v>
      </c>
      <c r="J355" s="38" t="s">
        <v>546</v>
      </c>
      <c r="K355" s="38" t="s">
        <v>547</v>
      </c>
      <c r="L355" s="134"/>
      <c r="M355" s="153"/>
      <c r="N355" s="154" t="s">
        <v>398</v>
      </c>
      <c r="O355" s="121">
        <f t="shared" si="8"/>
        <v>0</v>
      </c>
      <c r="P355" s="122">
        <v>100</v>
      </c>
      <c r="Q355" s="156" t="s">
        <v>19</v>
      </c>
      <c r="R355" s="124">
        <f t="shared" si="9"/>
        <v>0</v>
      </c>
      <c r="S355" s="121"/>
    </row>
    <row r="356" spans="1:19">
      <c r="A356" s="93" t="s">
        <v>182</v>
      </c>
      <c r="B356" s="114" t="s">
        <v>396</v>
      </c>
      <c r="C356" s="114" t="s">
        <v>396</v>
      </c>
      <c r="D356" s="115" t="s">
        <v>184</v>
      </c>
      <c r="E356" s="116" t="s">
        <v>6</v>
      </c>
      <c r="F356" s="115" t="s">
        <v>185</v>
      </c>
      <c r="G356" s="117" t="s">
        <v>186</v>
      </c>
      <c r="H356" s="138">
        <v>31301</v>
      </c>
      <c r="I356" s="38" t="s">
        <v>286</v>
      </c>
      <c r="J356" s="135"/>
      <c r="K356" s="38" t="s">
        <v>286</v>
      </c>
      <c r="L356" s="121" t="s">
        <v>519</v>
      </c>
      <c r="M356" s="127" t="s">
        <v>520</v>
      </c>
      <c r="N356" s="120" t="s">
        <v>2</v>
      </c>
      <c r="O356" s="121">
        <f t="shared" si="8"/>
        <v>1</v>
      </c>
      <c r="P356" s="122">
        <v>965</v>
      </c>
      <c r="Q356" s="156" t="s">
        <v>19</v>
      </c>
      <c r="R356" s="124">
        <f t="shared" si="9"/>
        <v>965</v>
      </c>
      <c r="S356" s="121">
        <v>1</v>
      </c>
    </row>
    <row r="357" spans="1:19">
      <c r="A357" s="93" t="s">
        <v>182</v>
      </c>
      <c r="B357" s="114" t="s">
        <v>396</v>
      </c>
      <c r="C357" s="114" t="s">
        <v>396</v>
      </c>
      <c r="D357" s="115" t="s">
        <v>184</v>
      </c>
      <c r="E357" s="116" t="s">
        <v>6</v>
      </c>
      <c r="F357" s="115" t="s">
        <v>185</v>
      </c>
      <c r="G357" s="117" t="s">
        <v>186</v>
      </c>
      <c r="H357" s="138">
        <v>31401</v>
      </c>
      <c r="I357" s="144" t="s">
        <v>521</v>
      </c>
      <c r="J357" s="135"/>
      <c r="K357" s="144" t="s">
        <v>521</v>
      </c>
      <c r="L357" s="121" t="s">
        <v>519</v>
      </c>
      <c r="M357" s="127" t="s">
        <v>520</v>
      </c>
      <c r="N357" s="120" t="s">
        <v>2</v>
      </c>
      <c r="O357" s="121">
        <f t="shared" si="8"/>
        <v>0</v>
      </c>
      <c r="P357" s="122">
        <v>2800</v>
      </c>
      <c r="Q357" s="156" t="s">
        <v>19</v>
      </c>
      <c r="R357" s="124">
        <f t="shared" si="9"/>
        <v>0</v>
      </c>
      <c r="S357" s="121"/>
    </row>
    <row r="358" spans="1:19">
      <c r="A358" s="93" t="s">
        <v>182</v>
      </c>
      <c r="B358" s="114" t="s">
        <v>396</v>
      </c>
      <c r="C358" s="114" t="s">
        <v>396</v>
      </c>
      <c r="D358" s="115" t="s">
        <v>184</v>
      </c>
      <c r="E358" s="116" t="s">
        <v>6</v>
      </c>
      <c r="F358" s="115" t="s">
        <v>185</v>
      </c>
      <c r="G358" s="117" t="s">
        <v>186</v>
      </c>
      <c r="H358" s="138">
        <v>32201</v>
      </c>
      <c r="I358" s="38" t="s">
        <v>522</v>
      </c>
      <c r="J358" s="135"/>
      <c r="K358" s="38" t="s">
        <v>522</v>
      </c>
      <c r="L358" s="121" t="s">
        <v>519</v>
      </c>
      <c r="M358" s="127" t="s">
        <v>520</v>
      </c>
      <c r="N358" s="120" t="s">
        <v>2</v>
      </c>
      <c r="O358" s="121">
        <f t="shared" si="8"/>
        <v>0</v>
      </c>
      <c r="P358" s="122">
        <v>43973.082999999999</v>
      </c>
      <c r="Q358" s="156" t="s">
        <v>19</v>
      </c>
      <c r="R358" s="124">
        <f t="shared" si="9"/>
        <v>0</v>
      </c>
      <c r="S358" s="121"/>
    </row>
    <row r="359" spans="1:19">
      <c r="A359" s="93" t="s">
        <v>182</v>
      </c>
      <c r="B359" s="114" t="s">
        <v>396</v>
      </c>
      <c r="C359" s="114" t="s">
        <v>396</v>
      </c>
      <c r="D359" s="115" t="s">
        <v>184</v>
      </c>
      <c r="E359" s="116" t="s">
        <v>6</v>
      </c>
      <c r="F359" s="115" t="s">
        <v>185</v>
      </c>
      <c r="G359" s="117" t="s">
        <v>186</v>
      </c>
      <c r="H359" s="138">
        <v>33801</v>
      </c>
      <c r="I359" s="38" t="s">
        <v>523</v>
      </c>
      <c r="J359" s="135"/>
      <c r="K359" s="38" t="s">
        <v>523</v>
      </c>
      <c r="L359" s="121" t="s">
        <v>519</v>
      </c>
      <c r="M359" s="127" t="s">
        <v>520</v>
      </c>
      <c r="N359" s="120" t="s">
        <v>2</v>
      </c>
      <c r="O359" s="121">
        <f t="shared" si="8"/>
        <v>0</v>
      </c>
      <c r="P359" s="122">
        <v>9541</v>
      </c>
      <c r="Q359" s="156" t="s">
        <v>19</v>
      </c>
      <c r="R359" s="124">
        <f t="shared" si="9"/>
        <v>0</v>
      </c>
      <c r="S359" s="121"/>
    </row>
    <row r="360" spans="1:19">
      <c r="A360" s="93" t="s">
        <v>182</v>
      </c>
      <c r="B360" s="114" t="s">
        <v>396</v>
      </c>
      <c r="C360" s="114" t="s">
        <v>396</v>
      </c>
      <c r="D360" s="115" t="s">
        <v>184</v>
      </c>
      <c r="E360" s="116" t="s">
        <v>6</v>
      </c>
      <c r="F360" s="115" t="s">
        <v>185</v>
      </c>
      <c r="G360" s="117" t="s">
        <v>186</v>
      </c>
      <c r="H360" s="138">
        <v>35101</v>
      </c>
      <c r="I360" s="38" t="s">
        <v>524</v>
      </c>
      <c r="J360" s="157"/>
      <c r="K360" s="38" t="s">
        <v>524</v>
      </c>
      <c r="L360" s="134"/>
      <c r="M360" s="153" t="s">
        <v>520</v>
      </c>
      <c r="N360" s="154" t="s">
        <v>2</v>
      </c>
      <c r="O360" s="134">
        <f t="shared" si="8"/>
        <v>0</v>
      </c>
      <c r="P360" s="122">
        <v>2000</v>
      </c>
      <c r="Q360" s="156" t="s">
        <v>19</v>
      </c>
      <c r="R360" s="124">
        <f t="shared" si="9"/>
        <v>0</v>
      </c>
      <c r="S360" s="121"/>
    </row>
    <row r="361" spans="1:19">
      <c r="A361" s="93" t="s">
        <v>182</v>
      </c>
      <c r="B361" s="114" t="s">
        <v>396</v>
      </c>
      <c r="C361" s="114" t="s">
        <v>396</v>
      </c>
      <c r="D361" s="115" t="s">
        <v>184</v>
      </c>
      <c r="E361" s="116" t="s">
        <v>6</v>
      </c>
      <c r="F361" s="115" t="s">
        <v>185</v>
      </c>
      <c r="G361" s="117" t="s">
        <v>186</v>
      </c>
      <c r="H361" s="138">
        <v>35701</v>
      </c>
      <c r="I361" s="118" t="s">
        <v>24</v>
      </c>
      <c r="J361" s="157"/>
      <c r="K361" s="118" t="s">
        <v>24</v>
      </c>
      <c r="L361" s="134"/>
      <c r="M361" s="153" t="s">
        <v>520</v>
      </c>
      <c r="N361" s="154" t="s">
        <v>2</v>
      </c>
      <c r="O361" s="134">
        <f t="shared" ref="O361:O369" si="10">+SUM(S361:S361)</f>
        <v>1</v>
      </c>
      <c r="P361" s="122">
        <v>26287.47</v>
      </c>
      <c r="Q361" s="156" t="s">
        <v>19</v>
      </c>
      <c r="R361" s="124">
        <f t="shared" si="9"/>
        <v>26287.47</v>
      </c>
      <c r="S361" s="121">
        <v>1</v>
      </c>
    </row>
    <row r="362" spans="1:19">
      <c r="A362" s="93" t="s">
        <v>182</v>
      </c>
      <c r="B362" s="114" t="s">
        <v>396</v>
      </c>
      <c r="C362" s="114" t="s">
        <v>396</v>
      </c>
      <c r="D362" s="115" t="s">
        <v>184</v>
      </c>
      <c r="E362" s="116" t="s">
        <v>6</v>
      </c>
      <c r="F362" s="115" t="s">
        <v>185</v>
      </c>
      <c r="G362" s="117" t="s">
        <v>186</v>
      </c>
      <c r="H362" s="138">
        <v>35801</v>
      </c>
      <c r="I362" s="38" t="s">
        <v>18</v>
      </c>
      <c r="J362" s="135"/>
      <c r="K362" s="38" t="s">
        <v>18</v>
      </c>
      <c r="L362" s="121" t="s">
        <v>519</v>
      </c>
      <c r="M362" s="127" t="s">
        <v>520</v>
      </c>
      <c r="N362" s="120" t="s">
        <v>2</v>
      </c>
      <c r="O362" s="121">
        <f t="shared" si="10"/>
        <v>0</v>
      </c>
      <c r="P362" s="122">
        <v>13739</v>
      </c>
      <c r="Q362" s="156" t="s">
        <v>19</v>
      </c>
      <c r="R362" s="124">
        <f t="shared" ref="R362:R369" si="11">+O362*P362</f>
        <v>0</v>
      </c>
      <c r="S362" s="121"/>
    </row>
    <row r="363" spans="1:19">
      <c r="A363" s="93" t="s">
        <v>182</v>
      </c>
      <c r="B363" s="114" t="s">
        <v>396</v>
      </c>
      <c r="C363" s="114" t="s">
        <v>396</v>
      </c>
      <c r="D363" s="115" t="s">
        <v>184</v>
      </c>
      <c r="E363" s="116" t="s">
        <v>106</v>
      </c>
      <c r="F363" s="115" t="s">
        <v>184</v>
      </c>
      <c r="G363" s="117" t="s">
        <v>25</v>
      </c>
      <c r="H363" s="117">
        <v>21101</v>
      </c>
      <c r="I363" s="151" t="s">
        <v>397</v>
      </c>
      <c r="J363" s="38" t="s">
        <v>548</v>
      </c>
      <c r="K363" s="38" t="s">
        <v>549</v>
      </c>
      <c r="L363" s="121"/>
      <c r="M363" s="127"/>
      <c r="N363" s="120" t="s">
        <v>398</v>
      </c>
      <c r="O363" s="121">
        <f t="shared" si="10"/>
        <v>0</v>
      </c>
      <c r="P363" s="122">
        <v>149.1</v>
      </c>
      <c r="Q363" s="123" t="s">
        <v>190</v>
      </c>
      <c r="R363" s="124">
        <f>+O363*P363</f>
        <v>0</v>
      </c>
      <c r="S363" s="132"/>
    </row>
    <row r="364" spans="1:19">
      <c r="A364" s="93" t="s">
        <v>182</v>
      </c>
      <c r="B364" s="114" t="s">
        <v>396</v>
      </c>
      <c r="C364" s="114" t="s">
        <v>396</v>
      </c>
      <c r="D364" s="115" t="s">
        <v>184</v>
      </c>
      <c r="E364" s="116" t="s">
        <v>106</v>
      </c>
      <c r="F364" s="115" t="s">
        <v>184</v>
      </c>
      <c r="G364" s="117" t="s">
        <v>25</v>
      </c>
      <c r="H364" s="117">
        <v>21101</v>
      </c>
      <c r="I364" s="151" t="s">
        <v>397</v>
      </c>
      <c r="J364" s="38" t="s">
        <v>195</v>
      </c>
      <c r="K364" s="38" t="s">
        <v>540</v>
      </c>
      <c r="L364" s="121"/>
      <c r="M364" s="127"/>
      <c r="N364" s="120" t="s">
        <v>398</v>
      </c>
      <c r="O364" s="121">
        <f t="shared" si="10"/>
        <v>12</v>
      </c>
      <c r="P364" s="122">
        <v>212.12</v>
      </c>
      <c r="Q364" s="123" t="s">
        <v>190</v>
      </c>
      <c r="R364" s="124">
        <f t="shared" si="11"/>
        <v>2545.44</v>
      </c>
      <c r="S364" s="132">
        <v>12</v>
      </c>
    </row>
    <row r="365" spans="1:19">
      <c r="A365" s="93" t="s">
        <v>182</v>
      </c>
      <c r="B365" s="114" t="s">
        <v>396</v>
      </c>
      <c r="C365" s="114" t="s">
        <v>396</v>
      </c>
      <c r="D365" s="115" t="s">
        <v>184</v>
      </c>
      <c r="E365" s="116" t="s">
        <v>106</v>
      </c>
      <c r="F365" s="115" t="s">
        <v>184</v>
      </c>
      <c r="G365" s="117" t="s">
        <v>25</v>
      </c>
      <c r="H365" s="117">
        <v>21101</v>
      </c>
      <c r="I365" s="151" t="s">
        <v>397</v>
      </c>
      <c r="J365" s="38" t="s">
        <v>193</v>
      </c>
      <c r="K365" s="38" t="s">
        <v>194</v>
      </c>
      <c r="L365" s="121"/>
      <c r="M365" s="127"/>
      <c r="N365" s="120" t="s">
        <v>398</v>
      </c>
      <c r="O365" s="121">
        <f t="shared" si="10"/>
        <v>0</v>
      </c>
      <c r="P365" s="122">
        <v>82.95</v>
      </c>
      <c r="Q365" s="123" t="s">
        <v>190</v>
      </c>
      <c r="R365" s="124">
        <f t="shared" si="11"/>
        <v>0</v>
      </c>
      <c r="S365" s="132"/>
    </row>
    <row r="366" spans="1:19" ht="43.2">
      <c r="A366" s="93" t="s">
        <v>182</v>
      </c>
      <c r="B366" s="114" t="s">
        <v>396</v>
      </c>
      <c r="C366" s="114" t="s">
        <v>396</v>
      </c>
      <c r="D366" s="115" t="s">
        <v>184</v>
      </c>
      <c r="E366" s="116" t="s">
        <v>106</v>
      </c>
      <c r="F366" s="115" t="s">
        <v>184</v>
      </c>
      <c r="G366" s="158" t="s">
        <v>25</v>
      </c>
      <c r="H366" s="133">
        <v>22104</v>
      </c>
      <c r="I366" s="159" t="s">
        <v>97</v>
      </c>
      <c r="J366" s="160"/>
      <c r="K366" s="161"/>
      <c r="L366" s="121"/>
      <c r="M366" s="127"/>
      <c r="N366" s="120" t="s">
        <v>2</v>
      </c>
      <c r="O366" s="121">
        <f t="shared" si="10"/>
        <v>0</v>
      </c>
      <c r="P366" s="122">
        <v>300</v>
      </c>
      <c r="Q366" s="123" t="s">
        <v>190</v>
      </c>
      <c r="R366" s="124">
        <f t="shared" si="11"/>
        <v>0</v>
      </c>
      <c r="S366" s="132"/>
    </row>
    <row r="367" spans="1:19">
      <c r="A367" s="93" t="s">
        <v>182</v>
      </c>
      <c r="B367" s="114" t="s">
        <v>396</v>
      </c>
      <c r="C367" s="114" t="s">
        <v>396</v>
      </c>
      <c r="D367" s="115" t="s">
        <v>184</v>
      </c>
      <c r="E367" s="133" t="s">
        <v>283</v>
      </c>
      <c r="F367" s="162" t="s">
        <v>284</v>
      </c>
      <c r="G367" s="133" t="s">
        <v>25</v>
      </c>
      <c r="H367" s="138">
        <v>21101</v>
      </c>
      <c r="I367" s="38" t="s">
        <v>397</v>
      </c>
      <c r="J367" s="160" t="s">
        <v>195</v>
      </c>
      <c r="K367" s="38" t="s">
        <v>540</v>
      </c>
      <c r="L367" s="121"/>
      <c r="M367" s="125"/>
      <c r="N367" s="120" t="s">
        <v>398</v>
      </c>
      <c r="O367" s="121">
        <f t="shared" si="10"/>
        <v>4</v>
      </c>
      <c r="P367" s="122">
        <v>212</v>
      </c>
      <c r="Q367" s="123" t="s">
        <v>190</v>
      </c>
      <c r="R367" s="124">
        <f t="shared" si="11"/>
        <v>848</v>
      </c>
      <c r="S367" s="132">
        <v>4</v>
      </c>
    </row>
    <row r="368" spans="1:19" ht="43.2">
      <c r="A368" s="93" t="s">
        <v>182</v>
      </c>
      <c r="B368" s="114" t="s">
        <v>396</v>
      </c>
      <c r="C368" s="114" t="s">
        <v>396</v>
      </c>
      <c r="D368" s="115" t="s">
        <v>184</v>
      </c>
      <c r="E368" s="133" t="s">
        <v>283</v>
      </c>
      <c r="F368" s="162" t="s">
        <v>284</v>
      </c>
      <c r="G368" s="133" t="s">
        <v>25</v>
      </c>
      <c r="H368" s="138">
        <v>21401</v>
      </c>
      <c r="I368" s="18" t="s">
        <v>457</v>
      </c>
      <c r="J368" s="38" t="s">
        <v>458</v>
      </c>
      <c r="K368" s="38" t="s">
        <v>459</v>
      </c>
      <c r="L368" s="121"/>
      <c r="M368" s="125"/>
      <c r="N368" s="126" t="s">
        <v>398</v>
      </c>
      <c r="O368" s="121">
        <f t="shared" si="10"/>
        <v>0</v>
      </c>
      <c r="P368" s="122">
        <v>65</v>
      </c>
      <c r="Q368" s="123" t="s">
        <v>190</v>
      </c>
      <c r="R368" s="124">
        <f t="shared" si="11"/>
        <v>0</v>
      </c>
      <c r="S368" s="121"/>
    </row>
    <row r="369" spans="1:19" ht="43.2">
      <c r="A369" s="93" t="s">
        <v>182</v>
      </c>
      <c r="B369" s="114" t="s">
        <v>396</v>
      </c>
      <c r="C369" s="114" t="s">
        <v>396</v>
      </c>
      <c r="D369" s="115" t="s">
        <v>184</v>
      </c>
      <c r="E369" s="133" t="s">
        <v>283</v>
      </c>
      <c r="F369" s="162" t="s">
        <v>284</v>
      </c>
      <c r="G369" s="133" t="s">
        <v>25</v>
      </c>
      <c r="H369" s="138">
        <v>21401</v>
      </c>
      <c r="I369" s="18" t="s">
        <v>457</v>
      </c>
      <c r="J369" s="38" t="s">
        <v>462</v>
      </c>
      <c r="K369" s="38" t="s">
        <v>463</v>
      </c>
      <c r="L369" s="121"/>
      <c r="M369" s="127"/>
      <c r="N369" s="126" t="s">
        <v>398</v>
      </c>
      <c r="O369" s="121">
        <f t="shared" si="10"/>
        <v>0</v>
      </c>
      <c r="P369" s="122">
        <v>5</v>
      </c>
      <c r="Q369" s="123" t="s">
        <v>190</v>
      </c>
      <c r="R369" s="124">
        <f t="shared" si="11"/>
        <v>0</v>
      </c>
      <c r="S369" s="121"/>
    </row>
    <row r="370" spans="1:19" ht="46.8">
      <c r="A370" s="93" t="s">
        <v>182</v>
      </c>
      <c r="B370" s="163" t="s">
        <v>550</v>
      </c>
      <c r="C370" s="163" t="s">
        <v>550</v>
      </c>
      <c r="D370" s="164" t="s">
        <v>184</v>
      </c>
      <c r="E370" s="165" t="s">
        <v>16</v>
      </c>
      <c r="F370" s="164" t="s">
        <v>184</v>
      </c>
      <c r="G370" s="166" t="s">
        <v>25</v>
      </c>
      <c r="H370" s="167">
        <v>33602</v>
      </c>
      <c r="I370" s="168" t="s">
        <v>551</v>
      </c>
      <c r="J370" s="169"/>
      <c r="K370" s="170" t="s">
        <v>335</v>
      </c>
      <c r="L370" s="171" t="s">
        <v>552</v>
      </c>
      <c r="M370" s="172" t="s">
        <v>2</v>
      </c>
      <c r="N370" s="173" t="s">
        <v>1</v>
      </c>
      <c r="O370" s="171">
        <f>SUM(S370:S370)</f>
        <v>1541.25</v>
      </c>
      <c r="P370" s="171">
        <v>1</v>
      </c>
      <c r="Q370" s="171" t="s">
        <v>19</v>
      </c>
      <c r="R370" s="171">
        <f>SUM(S370:S370)</f>
        <v>1541.25</v>
      </c>
      <c r="S370" s="171">
        <v>1541.25</v>
      </c>
    </row>
    <row r="371" spans="1:19" ht="46.8">
      <c r="A371" s="93" t="s">
        <v>182</v>
      </c>
      <c r="B371" s="163" t="s">
        <v>550</v>
      </c>
      <c r="C371" s="163" t="s">
        <v>550</v>
      </c>
      <c r="D371" s="164" t="s">
        <v>184</v>
      </c>
      <c r="E371" s="165" t="s">
        <v>16</v>
      </c>
      <c r="F371" s="164" t="s">
        <v>184</v>
      </c>
      <c r="G371" s="166" t="s">
        <v>25</v>
      </c>
      <c r="H371" s="167">
        <v>31801</v>
      </c>
      <c r="I371" s="168" t="s">
        <v>553</v>
      </c>
      <c r="J371" s="169"/>
      <c r="K371" s="170" t="s">
        <v>554</v>
      </c>
      <c r="L371" s="171"/>
      <c r="M371" s="172"/>
      <c r="N371" s="173" t="s">
        <v>1</v>
      </c>
      <c r="O371" s="171">
        <f>SUM(S371:S371)</f>
        <v>5806.0320000000002</v>
      </c>
      <c r="P371" s="171">
        <v>1</v>
      </c>
      <c r="Q371" s="171" t="s">
        <v>19</v>
      </c>
      <c r="R371" s="171">
        <f>SUM(S371:S371)</f>
        <v>5806.0320000000002</v>
      </c>
      <c r="S371" s="171">
        <v>5806.0320000000002</v>
      </c>
    </row>
    <row r="372" spans="1:19" ht="31.2">
      <c r="A372" s="93" t="s">
        <v>182</v>
      </c>
      <c r="B372" s="163" t="s">
        <v>550</v>
      </c>
      <c r="C372" s="163" t="s">
        <v>550</v>
      </c>
      <c r="D372" s="164" t="s">
        <v>184</v>
      </c>
      <c r="E372" s="165" t="s">
        <v>16</v>
      </c>
      <c r="F372" s="164" t="s">
        <v>184</v>
      </c>
      <c r="G372" s="166" t="s">
        <v>25</v>
      </c>
      <c r="H372" s="167">
        <v>24601</v>
      </c>
      <c r="I372" s="168" t="s">
        <v>555</v>
      </c>
      <c r="J372" s="169" t="s">
        <v>556</v>
      </c>
      <c r="K372" s="170" t="s">
        <v>557</v>
      </c>
      <c r="L372" s="171"/>
      <c r="M372" s="172"/>
      <c r="N372" s="173" t="s">
        <v>398</v>
      </c>
      <c r="O372" s="171">
        <f t="shared" ref="O372:O387" si="12">SUM(S372:S372)</f>
        <v>1</v>
      </c>
      <c r="P372" s="171">
        <v>369</v>
      </c>
      <c r="Q372" s="171" t="s">
        <v>19</v>
      </c>
      <c r="R372" s="171">
        <f t="shared" ref="R372:R387" si="13">O372*P372</f>
        <v>369</v>
      </c>
      <c r="S372" s="171">
        <v>1</v>
      </c>
    </row>
    <row r="373" spans="1:19" ht="31.2">
      <c r="A373" s="93" t="s">
        <v>182</v>
      </c>
      <c r="B373" s="163" t="s">
        <v>550</v>
      </c>
      <c r="C373" s="163" t="s">
        <v>550</v>
      </c>
      <c r="D373" s="164" t="s">
        <v>184</v>
      </c>
      <c r="E373" s="165" t="s">
        <v>12</v>
      </c>
      <c r="F373" s="164" t="s">
        <v>213</v>
      </c>
      <c r="G373" s="166" t="s">
        <v>25</v>
      </c>
      <c r="H373" s="167">
        <v>21101</v>
      </c>
      <c r="I373" s="168" t="s">
        <v>558</v>
      </c>
      <c r="J373" s="169" t="s">
        <v>559</v>
      </c>
      <c r="K373" s="170" t="s">
        <v>560</v>
      </c>
      <c r="L373" s="171"/>
      <c r="M373" s="172"/>
      <c r="N373" s="173" t="s">
        <v>398</v>
      </c>
      <c r="O373" s="171">
        <f t="shared" si="12"/>
        <v>1</v>
      </c>
      <c r="P373" s="171">
        <v>232</v>
      </c>
      <c r="Q373" s="171" t="s">
        <v>19</v>
      </c>
      <c r="R373" s="171">
        <f t="shared" si="13"/>
        <v>232</v>
      </c>
      <c r="S373" s="171">
        <v>1</v>
      </c>
    </row>
    <row r="374" spans="1:19" ht="31.2">
      <c r="A374" s="93" t="s">
        <v>182</v>
      </c>
      <c r="B374" s="163" t="s">
        <v>550</v>
      </c>
      <c r="C374" s="163" t="s">
        <v>550</v>
      </c>
      <c r="D374" s="164" t="s">
        <v>184</v>
      </c>
      <c r="E374" s="165" t="s">
        <v>12</v>
      </c>
      <c r="F374" s="164" t="s">
        <v>213</v>
      </c>
      <c r="G374" s="166" t="s">
        <v>25</v>
      </c>
      <c r="H374" s="167">
        <v>21101</v>
      </c>
      <c r="I374" s="168" t="s">
        <v>558</v>
      </c>
      <c r="J374" s="169" t="s">
        <v>561</v>
      </c>
      <c r="K374" s="170" t="s">
        <v>562</v>
      </c>
      <c r="L374" s="171"/>
      <c r="M374" s="172"/>
      <c r="N374" s="173" t="s">
        <v>63</v>
      </c>
      <c r="O374" s="171">
        <f t="shared" si="12"/>
        <v>2</v>
      </c>
      <c r="P374" s="171">
        <v>44.055</v>
      </c>
      <c r="Q374" s="171" t="s">
        <v>19</v>
      </c>
      <c r="R374" s="171">
        <f t="shared" si="13"/>
        <v>88.11</v>
      </c>
      <c r="S374" s="171">
        <v>2</v>
      </c>
    </row>
    <row r="375" spans="1:19" ht="31.2">
      <c r="A375" s="93" t="s">
        <v>182</v>
      </c>
      <c r="B375" s="163" t="s">
        <v>550</v>
      </c>
      <c r="C375" s="163" t="s">
        <v>550</v>
      </c>
      <c r="D375" s="164" t="s">
        <v>184</v>
      </c>
      <c r="E375" s="165" t="s">
        <v>12</v>
      </c>
      <c r="F375" s="164" t="s">
        <v>213</v>
      </c>
      <c r="G375" s="166" t="s">
        <v>25</v>
      </c>
      <c r="H375" s="167">
        <v>21101</v>
      </c>
      <c r="I375" s="168" t="s">
        <v>558</v>
      </c>
      <c r="J375" s="169" t="s">
        <v>563</v>
      </c>
      <c r="K375" s="170" t="s">
        <v>564</v>
      </c>
      <c r="L375" s="171"/>
      <c r="M375" s="172"/>
      <c r="N375" s="173" t="s">
        <v>63</v>
      </c>
      <c r="O375" s="171">
        <f t="shared" si="12"/>
        <v>10</v>
      </c>
      <c r="P375" s="171">
        <v>10.555999999999999</v>
      </c>
      <c r="Q375" s="171" t="s">
        <v>19</v>
      </c>
      <c r="R375" s="171">
        <f t="shared" si="13"/>
        <v>105.55999999999999</v>
      </c>
      <c r="S375" s="171">
        <v>10</v>
      </c>
    </row>
    <row r="376" spans="1:19" ht="31.2">
      <c r="A376" s="93" t="s">
        <v>182</v>
      </c>
      <c r="B376" s="163" t="s">
        <v>550</v>
      </c>
      <c r="C376" s="163" t="s">
        <v>550</v>
      </c>
      <c r="D376" s="164" t="s">
        <v>184</v>
      </c>
      <c r="E376" s="165" t="s">
        <v>12</v>
      </c>
      <c r="F376" s="164" t="s">
        <v>213</v>
      </c>
      <c r="G376" s="166" t="s">
        <v>25</v>
      </c>
      <c r="H376" s="167">
        <v>21101</v>
      </c>
      <c r="I376" s="168" t="s">
        <v>558</v>
      </c>
      <c r="J376" s="169" t="s">
        <v>565</v>
      </c>
      <c r="K376" s="170" t="s">
        <v>566</v>
      </c>
      <c r="L376" s="171"/>
      <c r="M376" s="172"/>
      <c r="N376" s="173" t="s">
        <v>398</v>
      </c>
      <c r="O376" s="171">
        <f t="shared" si="12"/>
        <v>200</v>
      </c>
      <c r="P376" s="171">
        <v>4.0599999999999996</v>
      </c>
      <c r="Q376" s="171" t="s">
        <v>19</v>
      </c>
      <c r="R376" s="171">
        <f t="shared" si="13"/>
        <v>811.99999999999989</v>
      </c>
      <c r="S376" s="171">
        <v>200</v>
      </c>
    </row>
    <row r="377" spans="1:19" ht="31.2">
      <c r="A377" s="93" t="s">
        <v>182</v>
      </c>
      <c r="B377" s="163" t="s">
        <v>550</v>
      </c>
      <c r="C377" s="163" t="s">
        <v>550</v>
      </c>
      <c r="D377" s="164" t="s">
        <v>184</v>
      </c>
      <c r="E377" s="165" t="s">
        <v>12</v>
      </c>
      <c r="F377" s="164" t="s">
        <v>213</v>
      </c>
      <c r="G377" s="166" t="s">
        <v>25</v>
      </c>
      <c r="H377" s="167">
        <v>21101</v>
      </c>
      <c r="I377" s="168" t="s">
        <v>558</v>
      </c>
      <c r="J377" s="169" t="s">
        <v>567</v>
      </c>
      <c r="K377" s="170" t="s">
        <v>568</v>
      </c>
      <c r="L377" s="171"/>
      <c r="M377" s="172"/>
      <c r="N377" s="173" t="s">
        <v>398</v>
      </c>
      <c r="O377" s="171">
        <f t="shared" si="12"/>
        <v>5</v>
      </c>
      <c r="P377" s="171">
        <v>113.68</v>
      </c>
      <c r="Q377" s="171" t="s">
        <v>19</v>
      </c>
      <c r="R377" s="171">
        <f t="shared" si="13"/>
        <v>568.40000000000009</v>
      </c>
      <c r="S377" s="171">
        <v>5</v>
      </c>
    </row>
    <row r="378" spans="1:19" ht="31.2">
      <c r="A378" s="93" t="s">
        <v>182</v>
      </c>
      <c r="B378" s="163" t="s">
        <v>550</v>
      </c>
      <c r="C378" s="163" t="s">
        <v>550</v>
      </c>
      <c r="D378" s="164" t="s">
        <v>184</v>
      </c>
      <c r="E378" s="165" t="s">
        <v>12</v>
      </c>
      <c r="F378" s="164" t="s">
        <v>213</v>
      </c>
      <c r="G378" s="166" t="s">
        <v>25</v>
      </c>
      <c r="H378" s="167">
        <v>21101</v>
      </c>
      <c r="I378" s="168" t="s">
        <v>558</v>
      </c>
      <c r="J378" s="169" t="s">
        <v>193</v>
      </c>
      <c r="K378" s="170" t="s">
        <v>194</v>
      </c>
      <c r="L378" s="171"/>
      <c r="M378" s="172"/>
      <c r="N378" s="173" t="s">
        <v>100</v>
      </c>
      <c r="O378" s="171">
        <f t="shared" si="12"/>
        <v>6</v>
      </c>
      <c r="P378" s="171">
        <v>133.2833</v>
      </c>
      <c r="Q378" s="171" t="s">
        <v>19</v>
      </c>
      <c r="R378" s="171">
        <f t="shared" si="13"/>
        <v>799.69979999999998</v>
      </c>
      <c r="S378" s="171">
        <v>6</v>
      </c>
    </row>
    <row r="379" spans="1:19" ht="31.2">
      <c r="A379" s="93" t="s">
        <v>182</v>
      </c>
      <c r="B379" s="163" t="s">
        <v>550</v>
      </c>
      <c r="C379" s="163" t="s">
        <v>550</v>
      </c>
      <c r="D379" s="164" t="s">
        <v>184</v>
      </c>
      <c r="E379" s="165" t="s">
        <v>60</v>
      </c>
      <c r="F379" s="164" t="s">
        <v>282</v>
      </c>
      <c r="G379" s="166" t="s">
        <v>25</v>
      </c>
      <c r="H379" s="167">
        <v>21101</v>
      </c>
      <c r="I379" s="168" t="s">
        <v>558</v>
      </c>
      <c r="J379" s="169" t="s">
        <v>425</v>
      </c>
      <c r="K379" s="170" t="s">
        <v>426</v>
      </c>
      <c r="L379" s="171"/>
      <c r="M379" s="172"/>
      <c r="N379" s="173" t="s">
        <v>398</v>
      </c>
      <c r="O379" s="171">
        <f t="shared" si="12"/>
        <v>25</v>
      </c>
      <c r="P379" s="171">
        <v>60.204000000000001</v>
      </c>
      <c r="Q379" s="171" t="s">
        <v>19</v>
      </c>
      <c r="R379" s="171">
        <f t="shared" si="13"/>
        <v>1505.1</v>
      </c>
      <c r="S379" s="171">
        <v>25</v>
      </c>
    </row>
    <row r="380" spans="1:19" ht="78">
      <c r="A380" s="93" t="s">
        <v>182</v>
      </c>
      <c r="B380" s="163" t="s">
        <v>550</v>
      </c>
      <c r="C380" s="163" t="s">
        <v>550</v>
      </c>
      <c r="D380" s="164" t="s">
        <v>184</v>
      </c>
      <c r="E380" s="165" t="s">
        <v>60</v>
      </c>
      <c r="F380" s="164" t="s">
        <v>282</v>
      </c>
      <c r="G380" s="166" t="s">
        <v>25</v>
      </c>
      <c r="H380" s="167">
        <v>26104</v>
      </c>
      <c r="I380" s="168" t="s">
        <v>569</v>
      </c>
      <c r="J380" s="169" t="s">
        <v>280</v>
      </c>
      <c r="K380" s="170" t="s">
        <v>570</v>
      </c>
      <c r="L380" s="171"/>
      <c r="M380" s="172"/>
      <c r="N380" s="173" t="s">
        <v>398</v>
      </c>
      <c r="O380" s="171">
        <f t="shared" si="12"/>
        <v>20</v>
      </c>
      <c r="P380" s="171">
        <v>100</v>
      </c>
      <c r="Q380" s="171" t="s">
        <v>19</v>
      </c>
      <c r="R380" s="171">
        <f t="shared" si="13"/>
        <v>2000</v>
      </c>
      <c r="S380" s="171">
        <v>20</v>
      </c>
    </row>
    <row r="381" spans="1:19" ht="31.2">
      <c r="A381" s="93" t="s">
        <v>182</v>
      </c>
      <c r="B381" s="163" t="s">
        <v>550</v>
      </c>
      <c r="C381" s="163" t="s">
        <v>550</v>
      </c>
      <c r="D381" s="164" t="s">
        <v>184</v>
      </c>
      <c r="E381" s="165" t="s">
        <v>60</v>
      </c>
      <c r="F381" s="164" t="s">
        <v>282</v>
      </c>
      <c r="G381" s="166" t="s">
        <v>25</v>
      </c>
      <c r="H381" s="167">
        <v>29401</v>
      </c>
      <c r="I381" s="168" t="s">
        <v>571</v>
      </c>
      <c r="J381" s="169" t="s">
        <v>572</v>
      </c>
      <c r="K381" s="168" t="s">
        <v>573</v>
      </c>
      <c r="L381" s="171"/>
      <c r="M381" s="174"/>
      <c r="N381" s="173" t="s">
        <v>398</v>
      </c>
      <c r="O381" s="171">
        <f t="shared" si="12"/>
        <v>1</v>
      </c>
      <c r="P381" s="171">
        <v>365.4</v>
      </c>
      <c r="Q381" s="171" t="s">
        <v>19</v>
      </c>
      <c r="R381" s="171">
        <f t="shared" si="13"/>
        <v>365.4</v>
      </c>
      <c r="S381" s="171">
        <v>1</v>
      </c>
    </row>
    <row r="382" spans="1:19" ht="31.2">
      <c r="A382" s="93" t="s">
        <v>182</v>
      </c>
      <c r="B382" s="163" t="s">
        <v>550</v>
      </c>
      <c r="C382" s="163" t="s">
        <v>550</v>
      </c>
      <c r="D382" s="164" t="s">
        <v>184</v>
      </c>
      <c r="E382" s="165" t="s">
        <v>6</v>
      </c>
      <c r="F382" s="164" t="s">
        <v>224</v>
      </c>
      <c r="G382" s="166" t="s">
        <v>25</v>
      </c>
      <c r="H382" s="167">
        <v>21101</v>
      </c>
      <c r="I382" s="168" t="s">
        <v>558</v>
      </c>
      <c r="J382" s="169" t="s">
        <v>559</v>
      </c>
      <c r="K382" s="170" t="s">
        <v>560</v>
      </c>
      <c r="L382" s="171"/>
      <c r="M382" s="172"/>
      <c r="N382" s="173" t="s">
        <v>398</v>
      </c>
      <c r="O382" s="171">
        <f t="shared" si="12"/>
        <v>1</v>
      </c>
      <c r="P382" s="171">
        <v>986</v>
      </c>
      <c r="Q382" s="171" t="s">
        <v>19</v>
      </c>
      <c r="R382" s="171">
        <f t="shared" si="13"/>
        <v>986</v>
      </c>
      <c r="S382" s="171">
        <v>1</v>
      </c>
    </row>
    <row r="383" spans="1:19" ht="31.2">
      <c r="A383" s="93" t="s">
        <v>182</v>
      </c>
      <c r="B383" s="163" t="s">
        <v>550</v>
      </c>
      <c r="C383" s="163" t="s">
        <v>550</v>
      </c>
      <c r="D383" s="164" t="s">
        <v>184</v>
      </c>
      <c r="E383" s="165" t="s">
        <v>6</v>
      </c>
      <c r="F383" s="164" t="s">
        <v>224</v>
      </c>
      <c r="G383" s="166" t="s">
        <v>25</v>
      </c>
      <c r="H383" s="167">
        <v>21101</v>
      </c>
      <c r="I383" s="168" t="s">
        <v>558</v>
      </c>
      <c r="J383" s="169" t="s">
        <v>195</v>
      </c>
      <c r="K383" s="170" t="s">
        <v>574</v>
      </c>
      <c r="L383" s="171"/>
      <c r="M383" s="172"/>
      <c r="N383" s="173" t="s">
        <v>100</v>
      </c>
      <c r="O383" s="171">
        <f t="shared" si="12"/>
        <v>9</v>
      </c>
      <c r="P383" s="171">
        <v>185.48439999999999</v>
      </c>
      <c r="Q383" s="171" t="s">
        <v>19</v>
      </c>
      <c r="R383" s="171">
        <f t="shared" si="13"/>
        <v>1669.3596</v>
      </c>
      <c r="S383" s="171">
        <v>9</v>
      </c>
    </row>
    <row r="384" spans="1:19" ht="78">
      <c r="A384" s="93" t="s">
        <v>182</v>
      </c>
      <c r="B384" s="163" t="s">
        <v>550</v>
      </c>
      <c r="C384" s="163" t="s">
        <v>550</v>
      </c>
      <c r="D384" s="164" t="s">
        <v>184</v>
      </c>
      <c r="E384" s="165" t="s">
        <v>6</v>
      </c>
      <c r="F384" s="164" t="s">
        <v>224</v>
      </c>
      <c r="G384" s="166" t="s">
        <v>25</v>
      </c>
      <c r="H384" s="167">
        <v>26104</v>
      </c>
      <c r="I384" s="168" t="s">
        <v>569</v>
      </c>
      <c r="J384" s="169" t="s">
        <v>280</v>
      </c>
      <c r="K384" s="170" t="s">
        <v>570</v>
      </c>
      <c r="L384" s="171"/>
      <c r="M384" s="172"/>
      <c r="N384" s="173" t="s">
        <v>398</v>
      </c>
      <c r="O384" s="171">
        <f t="shared" si="12"/>
        <v>10</v>
      </c>
      <c r="P384" s="171">
        <v>100</v>
      </c>
      <c r="Q384" s="171" t="s">
        <v>19</v>
      </c>
      <c r="R384" s="171">
        <f t="shared" si="13"/>
        <v>1000</v>
      </c>
      <c r="S384" s="171">
        <v>10</v>
      </c>
    </row>
    <row r="385" spans="1:19" ht="31.2">
      <c r="A385" s="93" t="s">
        <v>182</v>
      </c>
      <c r="B385" s="163" t="s">
        <v>550</v>
      </c>
      <c r="C385" s="163" t="s">
        <v>550</v>
      </c>
      <c r="D385" s="164" t="s">
        <v>184</v>
      </c>
      <c r="E385" s="165" t="s">
        <v>106</v>
      </c>
      <c r="F385" s="164" t="s">
        <v>184</v>
      </c>
      <c r="G385" s="166" t="s">
        <v>25</v>
      </c>
      <c r="H385" s="167">
        <v>21101</v>
      </c>
      <c r="I385" s="168" t="s">
        <v>558</v>
      </c>
      <c r="J385" s="169" t="s">
        <v>193</v>
      </c>
      <c r="K385" s="170" t="s">
        <v>194</v>
      </c>
      <c r="L385" s="171"/>
      <c r="M385" s="172"/>
      <c r="N385" s="173" t="s">
        <v>100</v>
      </c>
      <c r="O385" s="171">
        <f t="shared" si="12"/>
        <v>14</v>
      </c>
      <c r="P385" s="171">
        <v>133.2833</v>
      </c>
      <c r="Q385" s="171" t="s">
        <v>19</v>
      </c>
      <c r="R385" s="171">
        <f t="shared" si="13"/>
        <v>1865.9661999999998</v>
      </c>
      <c r="S385" s="171">
        <v>14</v>
      </c>
    </row>
    <row r="386" spans="1:19" ht="31.2">
      <c r="A386" s="93" t="s">
        <v>182</v>
      </c>
      <c r="B386" s="163" t="s">
        <v>550</v>
      </c>
      <c r="C386" s="163" t="s">
        <v>550</v>
      </c>
      <c r="D386" s="164" t="s">
        <v>184</v>
      </c>
      <c r="E386" s="165" t="s">
        <v>6</v>
      </c>
      <c r="F386" s="164" t="s">
        <v>224</v>
      </c>
      <c r="G386" s="166" t="s">
        <v>25</v>
      </c>
      <c r="H386" s="167">
        <v>21101</v>
      </c>
      <c r="I386" s="168" t="s">
        <v>558</v>
      </c>
      <c r="J386" s="169" t="s">
        <v>195</v>
      </c>
      <c r="K386" s="170" t="s">
        <v>574</v>
      </c>
      <c r="L386" s="171"/>
      <c r="M386" s="172"/>
      <c r="N386" s="173" t="s">
        <v>100</v>
      </c>
      <c r="O386" s="171">
        <f t="shared" si="12"/>
        <v>1</v>
      </c>
      <c r="P386" s="171">
        <v>185.48439999999999</v>
      </c>
      <c r="Q386" s="171" t="s">
        <v>19</v>
      </c>
      <c r="R386" s="171">
        <f t="shared" si="13"/>
        <v>185.48439999999999</v>
      </c>
      <c r="S386" s="171">
        <v>1</v>
      </c>
    </row>
    <row r="387" spans="1:19" ht="78">
      <c r="A387" s="93" t="s">
        <v>182</v>
      </c>
      <c r="B387" s="163" t="s">
        <v>550</v>
      </c>
      <c r="C387" s="163" t="s">
        <v>550</v>
      </c>
      <c r="D387" s="164" t="s">
        <v>184</v>
      </c>
      <c r="E387" s="165" t="s">
        <v>106</v>
      </c>
      <c r="F387" s="164" t="s">
        <v>184</v>
      </c>
      <c r="G387" s="166" t="s">
        <v>25</v>
      </c>
      <c r="H387" s="167">
        <v>26104</v>
      </c>
      <c r="I387" s="168" t="s">
        <v>569</v>
      </c>
      <c r="J387" s="169" t="s">
        <v>280</v>
      </c>
      <c r="K387" s="170" t="s">
        <v>570</v>
      </c>
      <c r="L387" s="171"/>
      <c r="M387" s="172"/>
      <c r="N387" s="173" t="s">
        <v>398</v>
      </c>
      <c r="O387" s="171">
        <f t="shared" si="12"/>
        <v>10</v>
      </c>
      <c r="P387" s="171">
        <v>100</v>
      </c>
      <c r="Q387" s="171" t="s">
        <v>19</v>
      </c>
      <c r="R387" s="171">
        <f t="shared" si="13"/>
        <v>1000</v>
      </c>
      <c r="S387" s="171">
        <v>10</v>
      </c>
    </row>
    <row r="388" spans="1:19" ht="46.8">
      <c r="A388" s="93" t="s">
        <v>182</v>
      </c>
      <c r="B388" s="163" t="s">
        <v>550</v>
      </c>
      <c r="C388" s="163" t="s">
        <v>550</v>
      </c>
      <c r="D388" s="164" t="s">
        <v>184</v>
      </c>
      <c r="E388" s="165" t="s">
        <v>283</v>
      </c>
      <c r="F388" s="164" t="s">
        <v>284</v>
      </c>
      <c r="G388" s="166" t="s">
        <v>25</v>
      </c>
      <c r="H388" s="167">
        <v>33602</v>
      </c>
      <c r="I388" s="168" t="s">
        <v>551</v>
      </c>
      <c r="J388" s="169"/>
      <c r="K388" s="170" t="s">
        <v>335</v>
      </c>
      <c r="L388" s="171" t="s">
        <v>552</v>
      </c>
      <c r="M388" s="172" t="s">
        <v>2</v>
      </c>
      <c r="N388" s="173" t="s">
        <v>1</v>
      </c>
      <c r="O388" s="171">
        <f>SUM(S388:S388)</f>
        <v>1738.47</v>
      </c>
      <c r="P388" s="171">
        <v>1</v>
      </c>
      <c r="Q388" s="171" t="s">
        <v>19</v>
      </c>
      <c r="R388" s="171">
        <f>SUM(S388:S388)</f>
        <v>1738.47</v>
      </c>
      <c r="S388" s="171">
        <v>1738.47</v>
      </c>
    </row>
    <row r="389" spans="1:19" ht="15.6">
      <c r="A389" s="93" t="s">
        <v>182</v>
      </c>
      <c r="B389" s="163" t="s">
        <v>550</v>
      </c>
      <c r="C389" s="163" t="s">
        <v>550</v>
      </c>
      <c r="D389" s="164" t="s">
        <v>184</v>
      </c>
      <c r="E389" s="165" t="s">
        <v>16</v>
      </c>
      <c r="F389" s="164" t="s">
        <v>184</v>
      </c>
      <c r="G389" s="166" t="s">
        <v>15</v>
      </c>
      <c r="H389" s="167">
        <v>31301</v>
      </c>
      <c r="I389" s="168" t="s">
        <v>575</v>
      </c>
      <c r="J389" s="175"/>
      <c r="K389" s="176" t="s">
        <v>576</v>
      </c>
      <c r="L389" s="171"/>
      <c r="M389" s="174"/>
      <c r="N389" s="173" t="s">
        <v>1</v>
      </c>
      <c r="O389" s="171">
        <f t="shared" ref="O389:O423" si="14">SUM(S389:S389)</f>
        <v>356</v>
      </c>
      <c r="P389" s="171">
        <v>1</v>
      </c>
      <c r="Q389" s="171" t="s">
        <v>19</v>
      </c>
      <c r="R389" s="171">
        <f>O389*P389</f>
        <v>356</v>
      </c>
      <c r="S389" s="171">
        <v>356</v>
      </c>
    </row>
    <row r="390" spans="1:19" ht="46.8">
      <c r="A390" s="93" t="s">
        <v>182</v>
      </c>
      <c r="B390" s="163" t="s">
        <v>550</v>
      </c>
      <c r="C390" s="163" t="s">
        <v>550</v>
      </c>
      <c r="D390" s="164" t="s">
        <v>184</v>
      </c>
      <c r="E390" s="165" t="s">
        <v>16</v>
      </c>
      <c r="F390" s="164" t="s">
        <v>184</v>
      </c>
      <c r="G390" s="166" t="s">
        <v>15</v>
      </c>
      <c r="H390" s="167">
        <v>31301</v>
      </c>
      <c r="I390" s="168" t="s">
        <v>575</v>
      </c>
      <c r="J390" s="175"/>
      <c r="K390" s="176" t="s">
        <v>577</v>
      </c>
      <c r="L390" s="171"/>
      <c r="M390" s="174"/>
      <c r="N390" s="173" t="s">
        <v>1</v>
      </c>
      <c r="O390" s="171">
        <f t="shared" si="14"/>
        <v>6032</v>
      </c>
      <c r="P390" s="171">
        <v>1</v>
      </c>
      <c r="Q390" s="171" t="s">
        <v>19</v>
      </c>
      <c r="R390" s="171">
        <f>O390*P390</f>
        <v>6032</v>
      </c>
      <c r="S390" s="171">
        <v>6032</v>
      </c>
    </row>
    <row r="391" spans="1:19" ht="31.2">
      <c r="A391" s="93" t="s">
        <v>182</v>
      </c>
      <c r="B391" s="163" t="s">
        <v>550</v>
      </c>
      <c r="C391" s="163" t="s">
        <v>550</v>
      </c>
      <c r="D391" s="164" t="s">
        <v>184</v>
      </c>
      <c r="E391" s="165" t="s">
        <v>16</v>
      </c>
      <c r="F391" s="164" t="s">
        <v>184</v>
      </c>
      <c r="G391" s="166" t="s">
        <v>15</v>
      </c>
      <c r="H391" s="167">
        <v>32201</v>
      </c>
      <c r="I391" s="168" t="s">
        <v>578</v>
      </c>
      <c r="J391" s="175"/>
      <c r="K391" s="176" t="s">
        <v>579</v>
      </c>
      <c r="L391" s="177" t="s">
        <v>580</v>
      </c>
      <c r="M391" s="174" t="s">
        <v>581</v>
      </c>
      <c r="N391" s="173" t="s">
        <v>1</v>
      </c>
      <c r="O391" s="171">
        <f t="shared" si="14"/>
        <v>45027</v>
      </c>
      <c r="P391" s="171">
        <v>1</v>
      </c>
      <c r="Q391" s="171" t="s">
        <v>19</v>
      </c>
      <c r="R391" s="171">
        <f t="shared" ref="R391" si="15">O391*P391</f>
        <v>45027</v>
      </c>
      <c r="S391" s="171">
        <v>45027</v>
      </c>
    </row>
    <row r="392" spans="1:19" ht="46.8">
      <c r="A392" s="93" t="s">
        <v>182</v>
      </c>
      <c r="B392" s="163" t="s">
        <v>550</v>
      </c>
      <c r="C392" s="163" t="s">
        <v>550</v>
      </c>
      <c r="D392" s="164" t="s">
        <v>184</v>
      </c>
      <c r="E392" s="165" t="s">
        <v>16</v>
      </c>
      <c r="F392" s="164" t="s">
        <v>184</v>
      </c>
      <c r="G392" s="166" t="s">
        <v>15</v>
      </c>
      <c r="H392" s="167">
        <v>33801</v>
      </c>
      <c r="I392" s="168" t="s">
        <v>582</v>
      </c>
      <c r="J392" s="175"/>
      <c r="K392" s="176" t="s">
        <v>583</v>
      </c>
      <c r="L392" s="171" t="s">
        <v>584</v>
      </c>
      <c r="M392" s="174" t="s">
        <v>2</v>
      </c>
      <c r="N392" s="173" t="s">
        <v>1</v>
      </c>
      <c r="O392" s="171">
        <f t="shared" si="14"/>
        <v>20880</v>
      </c>
      <c r="P392" s="171">
        <v>1</v>
      </c>
      <c r="Q392" s="171" t="s">
        <v>19</v>
      </c>
      <c r="R392" s="171">
        <f>O392*P392</f>
        <v>20880</v>
      </c>
      <c r="S392" s="171">
        <v>20880</v>
      </c>
    </row>
    <row r="393" spans="1:19" ht="46.8">
      <c r="A393" s="93" t="s">
        <v>182</v>
      </c>
      <c r="B393" s="163" t="s">
        <v>550</v>
      </c>
      <c r="C393" s="163" t="s">
        <v>550</v>
      </c>
      <c r="D393" s="164" t="s">
        <v>184</v>
      </c>
      <c r="E393" s="165" t="s">
        <v>16</v>
      </c>
      <c r="F393" s="164" t="s">
        <v>184</v>
      </c>
      <c r="G393" s="166" t="s">
        <v>15</v>
      </c>
      <c r="H393" s="167">
        <v>35101</v>
      </c>
      <c r="I393" s="168" t="s">
        <v>585</v>
      </c>
      <c r="J393" s="175"/>
      <c r="K393" s="176" t="s">
        <v>586</v>
      </c>
      <c r="L393" s="171"/>
      <c r="M393" s="174"/>
      <c r="N393" s="173" t="s">
        <v>1</v>
      </c>
      <c r="O393" s="171">
        <f t="shared" si="14"/>
        <v>5074</v>
      </c>
      <c r="P393" s="171">
        <v>1</v>
      </c>
      <c r="Q393" s="171" t="s">
        <v>19</v>
      </c>
      <c r="R393" s="171">
        <f>O393*P393</f>
        <v>5074</v>
      </c>
      <c r="S393" s="171">
        <v>5074</v>
      </c>
    </row>
    <row r="394" spans="1:19" ht="62.4">
      <c r="A394" s="93" t="s">
        <v>182</v>
      </c>
      <c r="B394" s="163" t="s">
        <v>550</v>
      </c>
      <c r="C394" s="163" t="s">
        <v>550</v>
      </c>
      <c r="D394" s="164" t="s">
        <v>184</v>
      </c>
      <c r="E394" s="165" t="s">
        <v>16</v>
      </c>
      <c r="F394" s="164" t="s">
        <v>184</v>
      </c>
      <c r="G394" s="166" t="s">
        <v>15</v>
      </c>
      <c r="H394" s="167">
        <v>35101</v>
      </c>
      <c r="I394" s="168" t="s">
        <v>585</v>
      </c>
      <c r="J394" s="175"/>
      <c r="K394" s="176" t="s">
        <v>587</v>
      </c>
      <c r="L394" s="171"/>
      <c r="M394" s="174"/>
      <c r="N394" s="173" t="s">
        <v>1</v>
      </c>
      <c r="O394" s="171">
        <f t="shared" si="14"/>
        <v>1338</v>
      </c>
      <c r="P394" s="171">
        <v>1</v>
      </c>
      <c r="Q394" s="171" t="s">
        <v>19</v>
      </c>
      <c r="R394" s="171">
        <f>O394*P394</f>
        <v>1338</v>
      </c>
      <c r="S394" s="171">
        <v>1338</v>
      </c>
    </row>
    <row r="395" spans="1:19" ht="15.6">
      <c r="A395" s="93" t="s">
        <v>182</v>
      </c>
      <c r="B395" s="163" t="s">
        <v>550</v>
      </c>
      <c r="C395" s="163" t="s">
        <v>550</v>
      </c>
      <c r="D395" s="164" t="s">
        <v>184</v>
      </c>
      <c r="E395" s="165" t="s">
        <v>6</v>
      </c>
      <c r="F395" s="164" t="s">
        <v>185</v>
      </c>
      <c r="G395" s="166" t="s">
        <v>22</v>
      </c>
      <c r="H395" s="167">
        <v>21601</v>
      </c>
      <c r="I395" s="168" t="s">
        <v>588</v>
      </c>
      <c r="J395" s="169" t="s">
        <v>589</v>
      </c>
      <c r="K395" s="176" t="s">
        <v>590</v>
      </c>
      <c r="L395" s="171"/>
      <c r="M395" s="174"/>
      <c r="N395" s="173" t="s">
        <v>264</v>
      </c>
      <c r="O395" s="171">
        <f t="shared" si="14"/>
        <v>2</v>
      </c>
      <c r="P395" s="171">
        <v>71.92</v>
      </c>
      <c r="Q395" s="171" t="s">
        <v>19</v>
      </c>
      <c r="R395" s="171">
        <f t="shared" ref="R395:R423" si="16">O395*P395</f>
        <v>143.84</v>
      </c>
      <c r="S395" s="171">
        <v>2</v>
      </c>
    </row>
    <row r="396" spans="1:19" ht="15.6">
      <c r="A396" s="93" t="s">
        <v>182</v>
      </c>
      <c r="B396" s="163" t="s">
        <v>550</v>
      </c>
      <c r="C396" s="163" t="s">
        <v>550</v>
      </c>
      <c r="D396" s="164" t="s">
        <v>184</v>
      </c>
      <c r="E396" s="165" t="s">
        <v>6</v>
      </c>
      <c r="F396" s="164" t="s">
        <v>185</v>
      </c>
      <c r="G396" s="166" t="s">
        <v>22</v>
      </c>
      <c r="H396" s="167">
        <v>21601</v>
      </c>
      <c r="I396" s="168" t="s">
        <v>588</v>
      </c>
      <c r="J396" s="169" t="s">
        <v>591</v>
      </c>
      <c r="K396" s="176" t="s">
        <v>592</v>
      </c>
      <c r="L396" s="171"/>
      <c r="M396" s="174"/>
      <c r="N396" s="173" t="s">
        <v>264</v>
      </c>
      <c r="O396" s="171">
        <f t="shared" si="14"/>
        <v>2</v>
      </c>
      <c r="P396" s="171">
        <v>80.040000000000006</v>
      </c>
      <c r="Q396" s="171" t="s">
        <v>19</v>
      </c>
      <c r="R396" s="171">
        <f t="shared" si="16"/>
        <v>160.08000000000001</v>
      </c>
      <c r="S396" s="171">
        <v>2</v>
      </c>
    </row>
    <row r="397" spans="1:19" ht="31.2">
      <c r="A397" s="93" t="s">
        <v>182</v>
      </c>
      <c r="B397" s="163" t="s">
        <v>550</v>
      </c>
      <c r="C397" s="163" t="s">
        <v>550</v>
      </c>
      <c r="D397" s="164" t="s">
        <v>184</v>
      </c>
      <c r="E397" s="165" t="s">
        <v>6</v>
      </c>
      <c r="F397" s="164" t="s">
        <v>185</v>
      </c>
      <c r="G397" s="166" t="s">
        <v>22</v>
      </c>
      <c r="H397" s="167">
        <v>21601</v>
      </c>
      <c r="I397" s="168" t="s">
        <v>588</v>
      </c>
      <c r="J397" s="169" t="s">
        <v>238</v>
      </c>
      <c r="K397" s="168" t="s">
        <v>593</v>
      </c>
      <c r="L397" s="171"/>
      <c r="M397" s="174"/>
      <c r="N397" s="173" t="s">
        <v>398</v>
      </c>
      <c r="O397" s="171">
        <f t="shared" si="14"/>
        <v>10</v>
      </c>
      <c r="P397" s="171">
        <v>15.08</v>
      </c>
      <c r="Q397" s="171" t="s">
        <v>19</v>
      </c>
      <c r="R397" s="171">
        <f t="shared" si="16"/>
        <v>150.80000000000001</v>
      </c>
      <c r="S397" s="171">
        <v>10</v>
      </c>
    </row>
    <row r="398" spans="1:19" ht="15.6">
      <c r="A398" s="93" t="s">
        <v>182</v>
      </c>
      <c r="B398" s="163" t="s">
        <v>550</v>
      </c>
      <c r="C398" s="163" t="s">
        <v>550</v>
      </c>
      <c r="D398" s="164" t="s">
        <v>184</v>
      </c>
      <c r="E398" s="165" t="s">
        <v>6</v>
      </c>
      <c r="F398" s="164" t="s">
        <v>185</v>
      </c>
      <c r="G398" s="166" t="s">
        <v>22</v>
      </c>
      <c r="H398" s="167">
        <v>21601</v>
      </c>
      <c r="I398" s="168" t="s">
        <v>588</v>
      </c>
      <c r="J398" s="169" t="s">
        <v>238</v>
      </c>
      <c r="K398" s="168" t="s">
        <v>472</v>
      </c>
      <c r="L398" s="171"/>
      <c r="M398" s="174"/>
      <c r="N398" s="173" t="s">
        <v>398</v>
      </c>
      <c r="O398" s="171">
        <f t="shared" si="14"/>
        <v>10</v>
      </c>
      <c r="P398" s="171">
        <v>20.88</v>
      </c>
      <c r="Q398" s="171" t="s">
        <v>19</v>
      </c>
      <c r="R398" s="171">
        <f t="shared" si="16"/>
        <v>208.79999999999998</v>
      </c>
      <c r="S398" s="171">
        <v>10</v>
      </c>
    </row>
    <row r="399" spans="1:19" ht="31.2">
      <c r="A399" s="93" t="s">
        <v>182</v>
      </c>
      <c r="B399" s="163" t="s">
        <v>550</v>
      </c>
      <c r="C399" s="163" t="s">
        <v>550</v>
      </c>
      <c r="D399" s="164" t="s">
        <v>184</v>
      </c>
      <c r="E399" s="165" t="s">
        <v>16</v>
      </c>
      <c r="F399" s="164" t="s">
        <v>225</v>
      </c>
      <c r="G399" s="166" t="s">
        <v>22</v>
      </c>
      <c r="H399" s="167">
        <v>21601</v>
      </c>
      <c r="I399" s="168" t="s">
        <v>588</v>
      </c>
      <c r="J399" s="169" t="s">
        <v>594</v>
      </c>
      <c r="K399" s="170" t="s">
        <v>595</v>
      </c>
      <c r="L399" s="171"/>
      <c r="M399" s="172"/>
      <c r="N399" s="173" t="s">
        <v>398</v>
      </c>
      <c r="O399" s="171">
        <f t="shared" si="14"/>
        <v>6</v>
      </c>
      <c r="P399" s="171">
        <v>2100.0066000000002</v>
      </c>
      <c r="Q399" s="171" t="s">
        <v>19</v>
      </c>
      <c r="R399" s="171">
        <f t="shared" si="16"/>
        <v>12600.0396</v>
      </c>
      <c r="S399" s="171">
        <v>6</v>
      </c>
    </row>
    <row r="400" spans="1:19" ht="31.2">
      <c r="A400" s="93" t="s">
        <v>182</v>
      </c>
      <c r="B400" s="163" t="s">
        <v>550</v>
      </c>
      <c r="C400" s="163" t="s">
        <v>550</v>
      </c>
      <c r="D400" s="164" t="s">
        <v>184</v>
      </c>
      <c r="E400" s="165" t="s">
        <v>6</v>
      </c>
      <c r="F400" s="164" t="s">
        <v>185</v>
      </c>
      <c r="G400" s="166" t="s">
        <v>22</v>
      </c>
      <c r="H400" s="167">
        <v>25401</v>
      </c>
      <c r="I400" s="168" t="s">
        <v>596</v>
      </c>
      <c r="J400" s="169" t="s">
        <v>270</v>
      </c>
      <c r="K400" s="168" t="s">
        <v>271</v>
      </c>
      <c r="L400" s="171"/>
      <c r="M400" s="174"/>
      <c r="N400" s="173" t="s">
        <v>398</v>
      </c>
      <c r="O400" s="171">
        <f t="shared" si="14"/>
        <v>100</v>
      </c>
      <c r="P400" s="171">
        <v>6.38</v>
      </c>
      <c r="Q400" s="171" t="s">
        <v>19</v>
      </c>
      <c r="R400" s="171">
        <f t="shared" si="16"/>
        <v>638</v>
      </c>
      <c r="S400" s="171">
        <v>100</v>
      </c>
    </row>
    <row r="401" spans="1:19" ht="31.2">
      <c r="A401" s="93" t="s">
        <v>182</v>
      </c>
      <c r="B401" s="163" t="s">
        <v>550</v>
      </c>
      <c r="C401" s="163" t="s">
        <v>550</v>
      </c>
      <c r="D401" s="164" t="s">
        <v>184</v>
      </c>
      <c r="E401" s="165" t="s">
        <v>6</v>
      </c>
      <c r="F401" s="164" t="s">
        <v>185</v>
      </c>
      <c r="G401" s="166" t="s">
        <v>22</v>
      </c>
      <c r="H401" s="167">
        <v>25401</v>
      </c>
      <c r="I401" s="168" t="s">
        <v>596</v>
      </c>
      <c r="J401" s="169" t="s">
        <v>76</v>
      </c>
      <c r="K401" s="168" t="s">
        <v>75</v>
      </c>
      <c r="L401" s="171"/>
      <c r="M401" s="174"/>
      <c r="N401" s="173" t="s">
        <v>398</v>
      </c>
      <c r="O401" s="171">
        <f t="shared" si="14"/>
        <v>1</v>
      </c>
      <c r="P401" s="171">
        <v>232</v>
      </c>
      <c r="Q401" s="171" t="s">
        <v>19</v>
      </c>
      <c r="R401" s="171">
        <f t="shared" si="16"/>
        <v>232</v>
      </c>
      <c r="S401" s="171">
        <v>1</v>
      </c>
    </row>
    <row r="402" spans="1:19" ht="31.2">
      <c r="A402" s="93" t="s">
        <v>182</v>
      </c>
      <c r="B402" s="163" t="s">
        <v>550</v>
      </c>
      <c r="C402" s="163" t="s">
        <v>550</v>
      </c>
      <c r="D402" s="164" t="s">
        <v>184</v>
      </c>
      <c r="E402" s="165" t="s">
        <v>6</v>
      </c>
      <c r="F402" s="164" t="s">
        <v>185</v>
      </c>
      <c r="G402" s="166" t="s">
        <v>186</v>
      </c>
      <c r="H402" s="167">
        <v>21101</v>
      </c>
      <c r="I402" s="168" t="s">
        <v>558</v>
      </c>
      <c r="J402" s="169" t="s">
        <v>597</v>
      </c>
      <c r="K402" s="176" t="s">
        <v>598</v>
      </c>
      <c r="L402" s="171"/>
      <c r="M402" s="174"/>
      <c r="N402" s="173" t="s">
        <v>398</v>
      </c>
      <c r="O402" s="171">
        <f t="shared" si="14"/>
        <v>1</v>
      </c>
      <c r="P402" s="171">
        <v>2204</v>
      </c>
      <c r="Q402" s="171" t="s">
        <v>19</v>
      </c>
      <c r="R402" s="171">
        <f t="shared" si="16"/>
        <v>2204</v>
      </c>
      <c r="S402" s="171">
        <v>1</v>
      </c>
    </row>
    <row r="403" spans="1:19" ht="31.2">
      <c r="A403" s="93" t="s">
        <v>182</v>
      </c>
      <c r="B403" s="163" t="s">
        <v>550</v>
      </c>
      <c r="C403" s="163" t="s">
        <v>550</v>
      </c>
      <c r="D403" s="164" t="s">
        <v>184</v>
      </c>
      <c r="E403" s="165" t="s">
        <v>6</v>
      </c>
      <c r="F403" s="164" t="s">
        <v>185</v>
      </c>
      <c r="G403" s="166" t="s">
        <v>186</v>
      </c>
      <c r="H403" s="167">
        <v>21101</v>
      </c>
      <c r="I403" s="168" t="s">
        <v>558</v>
      </c>
      <c r="J403" s="169" t="s">
        <v>597</v>
      </c>
      <c r="K403" s="176" t="s">
        <v>598</v>
      </c>
      <c r="L403" s="171"/>
      <c r="M403" s="174"/>
      <c r="N403" s="173" t="s">
        <v>398</v>
      </c>
      <c r="O403" s="171">
        <f t="shared" si="14"/>
        <v>1</v>
      </c>
      <c r="P403" s="171">
        <v>2898.84</v>
      </c>
      <c r="Q403" s="171" t="s">
        <v>19</v>
      </c>
      <c r="R403" s="171">
        <f t="shared" si="16"/>
        <v>2898.84</v>
      </c>
      <c r="S403" s="171">
        <v>1</v>
      </c>
    </row>
    <row r="404" spans="1:19" ht="31.2">
      <c r="A404" s="93" t="s">
        <v>182</v>
      </c>
      <c r="B404" s="163" t="s">
        <v>550</v>
      </c>
      <c r="C404" s="163" t="s">
        <v>550</v>
      </c>
      <c r="D404" s="164" t="s">
        <v>184</v>
      </c>
      <c r="E404" s="165" t="s">
        <v>6</v>
      </c>
      <c r="F404" s="164" t="s">
        <v>185</v>
      </c>
      <c r="G404" s="166" t="s">
        <v>186</v>
      </c>
      <c r="H404" s="167">
        <v>21101</v>
      </c>
      <c r="I404" s="168" t="s">
        <v>558</v>
      </c>
      <c r="J404" s="169" t="s">
        <v>427</v>
      </c>
      <c r="K404" s="176" t="s">
        <v>428</v>
      </c>
      <c r="L404" s="171"/>
      <c r="M404" s="174"/>
      <c r="N404" s="173" t="s">
        <v>398</v>
      </c>
      <c r="O404" s="171">
        <f t="shared" si="14"/>
        <v>3</v>
      </c>
      <c r="P404" s="171">
        <v>12.59</v>
      </c>
      <c r="Q404" s="171" t="s">
        <v>19</v>
      </c>
      <c r="R404" s="171">
        <f t="shared" si="16"/>
        <v>37.769999999999996</v>
      </c>
      <c r="S404" s="171">
        <v>3</v>
      </c>
    </row>
    <row r="405" spans="1:19" ht="31.2">
      <c r="A405" s="93" t="s">
        <v>182</v>
      </c>
      <c r="B405" s="163" t="s">
        <v>550</v>
      </c>
      <c r="C405" s="163" t="s">
        <v>550</v>
      </c>
      <c r="D405" s="164" t="s">
        <v>184</v>
      </c>
      <c r="E405" s="165" t="s">
        <v>6</v>
      </c>
      <c r="F405" s="164" t="s">
        <v>185</v>
      </c>
      <c r="G405" s="166" t="s">
        <v>186</v>
      </c>
      <c r="H405" s="167">
        <v>21101</v>
      </c>
      <c r="I405" s="168" t="s">
        <v>558</v>
      </c>
      <c r="J405" s="169" t="s">
        <v>599</v>
      </c>
      <c r="K405" s="176" t="s">
        <v>600</v>
      </c>
      <c r="L405" s="171"/>
      <c r="M405" s="174"/>
      <c r="N405" s="173" t="s">
        <v>398</v>
      </c>
      <c r="O405" s="171">
        <f t="shared" si="14"/>
        <v>1</v>
      </c>
      <c r="P405" s="171">
        <v>102.08</v>
      </c>
      <c r="Q405" s="171" t="s">
        <v>19</v>
      </c>
      <c r="R405" s="171">
        <f t="shared" si="16"/>
        <v>102.08</v>
      </c>
      <c r="S405" s="171">
        <v>1</v>
      </c>
    </row>
    <row r="406" spans="1:19" ht="31.2">
      <c r="A406" s="93" t="s">
        <v>182</v>
      </c>
      <c r="B406" s="163" t="s">
        <v>550</v>
      </c>
      <c r="C406" s="163" t="s">
        <v>550</v>
      </c>
      <c r="D406" s="164" t="s">
        <v>184</v>
      </c>
      <c r="E406" s="165" t="s">
        <v>6</v>
      </c>
      <c r="F406" s="164" t="s">
        <v>185</v>
      </c>
      <c r="G406" s="166" t="s">
        <v>186</v>
      </c>
      <c r="H406" s="167">
        <v>21101</v>
      </c>
      <c r="I406" s="168" t="s">
        <v>558</v>
      </c>
      <c r="J406" s="169" t="s">
        <v>601</v>
      </c>
      <c r="K406" s="176" t="s">
        <v>602</v>
      </c>
      <c r="L406" s="171"/>
      <c r="M406" s="174"/>
      <c r="N406" s="173" t="s">
        <v>398</v>
      </c>
      <c r="O406" s="171">
        <f t="shared" si="14"/>
        <v>1</v>
      </c>
      <c r="P406" s="171">
        <v>102.08</v>
      </c>
      <c r="Q406" s="171" t="s">
        <v>19</v>
      </c>
      <c r="R406" s="171">
        <f t="shared" si="16"/>
        <v>102.08</v>
      </c>
      <c r="S406" s="171">
        <v>1</v>
      </c>
    </row>
    <row r="407" spans="1:19" ht="31.2">
      <c r="A407" s="93" t="s">
        <v>182</v>
      </c>
      <c r="B407" s="163" t="s">
        <v>550</v>
      </c>
      <c r="C407" s="163" t="s">
        <v>550</v>
      </c>
      <c r="D407" s="164" t="s">
        <v>184</v>
      </c>
      <c r="E407" s="165" t="s">
        <v>6</v>
      </c>
      <c r="F407" s="164" t="s">
        <v>185</v>
      </c>
      <c r="G407" s="166" t="s">
        <v>186</v>
      </c>
      <c r="H407" s="167">
        <v>21101</v>
      </c>
      <c r="I407" s="168" t="s">
        <v>558</v>
      </c>
      <c r="J407" s="169" t="s">
        <v>434</v>
      </c>
      <c r="K407" s="176" t="s">
        <v>603</v>
      </c>
      <c r="L407" s="171"/>
      <c r="M407" s="174"/>
      <c r="N407" s="173" t="s">
        <v>398</v>
      </c>
      <c r="O407" s="171">
        <f t="shared" si="14"/>
        <v>5</v>
      </c>
      <c r="P407" s="171">
        <v>30.148</v>
      </c>
      <c r="Q407" s="171" t="s">
        <v>19</v>
      </c>
      <c r="R407" s="171">
        <f t="shared" si="16"/>
        <v>150.74</v>
      </c>
      <c r="S407" s="171">
        <v>5</v>
      </c>
    </row>
    <row r="408" spans="1:19" ht="46.8">
      <c r="A408" s="93" t="s">
        <v>182</v>
      </c>
      <c r="B408" s="163" t="s">
        <v>550</v>
      </c>
      <c r="C408" s="163" t="s">
        <v>550</v>
      </c>
      <c r="D408" s="164" t="s">
        <v>184</v>
      </c>
      <c r="E408" s="165" t="s">
        <v>6</v>
      </c>
      <c r="F408" s="164" t="s">
        <v>185</v>
      </c>
      <c r="G408" s="166" t="s">
        <v>186</v>
      </c>
      <c r="H408" s="167">
        <v>21401</v>
      </c>
      <c r="I408" s="168" t="s">
        <v>558</v>
      </c>
      <c r="J408" s="169" t="s">
        <v>604</v>
      </c>
      <c r="K408" s="176" t="s">
        <v>605</v>
      </c>
      <c r="L408" s="171"/>
      <c r="M408" s="174"/>
      <c r="N408" s="173" t="s">
        <v>398</v>
      </c>
      <c r="O408" s="171">
        <f t="shared" si="14"/>
        <v>1</v>
      </c>
      <c r="P408" s="171">
        <v>462.85</v>
      </c>
      <c r="Q408" s="171" t="s">
        <v>19</v>
      </c>
      <c r="R408" s="171">
        <f t="shared" si="16"/>
        <v>462.85</v>
      </c>
      <c r="S408" s="171">
        <v>1</v>
      </c>
    </row>
    <row r="409" spans="1:19" ht="31.2">
      <c r="A409" s="93" t="s">
        <v>182</v>
      </c>
      <c r="B409" s="163" t="s">
        <v>550</v>
      </c>
      <c r="C409" s="163" t="s">
        <v>550</v>
      </c>
      <c r="D409" s="164" t="s">
        <v>184</v>
      </c>
      <c r="E409" s="165" t="s">
        <v>6</v>
      </c>
      <c r="F409" s="164" t="s">
        <v>185</v>
      </c>
      <c r="G409" s="166" t="s">
        <v>186</v>
      </c>
      <c r="H409" s="167">
        <v>21401</v>
      </c>
      <c r="I409" s="168" t="s">
        <v>558</v>
      </c>
      <c r="J409" s="169" t="s">
        <v>606</v>
      </c>
      <c r="K409" s="176" t="s">
        <v>607</v>
      </c>
      <c r="L409" s="171"/>
      <c r="M409" s="174"/>
      <c r="N409" s="173" t="s">
        <v>398</v>
      </c>
      <c r="O409" s="171">
        <f t="shared" si="14"/>
        <v>1</v>
      </c>
      <c r="P409" s="171">
        <v>2318.84</v>
      </c>
      <c r="Q409" s="171" t="s">
        <v>19</v>
      </c>
      <c r="R409" s="171">
        <f t="shared" si="16"/>
        <v>2318.84</v>
      </c>
      <c r="S409" s="171">
        <v>1</v>
      </c>
    </row>
    <row r="410" spans="1:19" ht="78">
      <c r="A410" s="93" t="s">
        <v>182</v>
      </c>
      <c r="B410" s="163" t="s">
        <v>550</v>
      </c>
      <c r="C410" s="163" t="s">
        <v>550</v>
      </c>
      <c r="D410" s="164" t="s">
        <v>184</v>
      </c>
      <c r="E410" s="165" t="s">
        <v>6</v>
      </c>
      <c r="F410" s="164" t="s">
        <v>185</v>
      </c>
      <c r="G410" s="166" t="s">
        <v>186</v>
      </c>
      <c r="H410" s="167">
        <v>26102</v>
      </c>
      <c r="I410" s="168" t="s">
        <v>608</v>
      </c>
      <c r="J410" s="169" t="s">
        <v>377</v>
      </c>
      <c r="K410" s="168" t="s">
        <v>609</v>
      </c>
      <c r="L410" s="171"/>
      <c r="M410" s="174"/>
      <c r="N410" s="173" t="s">
        <v>398</v>
      </c>
      <c r="O410" s="171">
        <f t="shared" si="14"/>
        <v>1</v>
      </c>
      <c r="P410" s="171">
        <v>0.97</v>
      </c>
      <c r="Q410" s="171" t="s">
        <v>19</v>
      </c>
      <c r="R410" s="171">
        <f t="shared" si="16"/>
        <v>0.97</v>
      </c>
      <c r="S410" s="171">
        <v>1</v>
      </c>
    </row>
    <row r="411" spans="1:19" ht="31.2">
      <c r="A411" s="93" t="s">
        <v>182</v>
      </c>
      <c r="B411" s="163" t="s">
        <v>550</v>
      </c>
      <c r="C411" s="163" t="s">
        <v>550</v>
      </c>
      <c r="D411" s="164" t="s">
        <v>184</v>
      </c>
      <c r="E411" s="165" t="s">
        <v>6</v>
      </c>
      <c r="F411" s="164" t="s">
        <v>185</v>
      </c>
      <c r="G411" s="166" t="s">
        <v>186</v>
      </c>
      <c r="H411" s="167">
        <v>29401</v>
      </c>
      <c r="I411" s="168" t="s">
        <v>571</v>
      </c>
      <c r="J411" s="169" t="s">
        <v>610</v>
      </c>
      <c r="K411" s="170" t="s">
        <v>611</v>
      </c>
      <c r="L411" s="171"/>
      <c r="M411" s="172"/>
      <c r="N411" s="173" t="s">
        <v>398</v>
      </c>
      <c r="O411" s="171">
        <f t="shared" si="14"/>
        <v>2</v>
      </c>
      <c r="P411" s="171">
        <v>206.48</v>
      </c>
      <c r="Q411" s="171" t="s">
        <v>19</v>
      </c>
      <c r="R411" s="171">
        <f t="shared" si="16"/>
        <v>412.96</v>
      </c>
      <c r="S411" s="171">
        <v>2</v>
      </c>
    </row>
    <row r="412" spans="1:19" ht="31.2">
      <c r="A412" s="93" t="s">
        <v>182</v>
      </c>
      <c r="B412" s="163" t="s">
        <v>550</v>
      </c>
      <c r="C412" s="163" t="s">
        <v>550</v>
      </c>
      <c r="D412" s="164" t="s">
        <v>184</v>
      </c>
      <c r="E412" s="165" t="s">
        <v>6</v>
      </c>
      <c r="F412" s="164" t="s">
        <v>185</v>
      </c>
      <c r="G412" s="166" t="s">
        <v>186</v>
      </c>
      <c r="H412" s="167">
        <v>29401</v>
      </c>
      <c r="I412" s="168" t="s">
        <v>571</v>
      </c>
      <c r="J412" s="169" t="s">
        <v>610</v>
      </c>
      <c r="K412" s="170" t="s">
        <v>611</v>
      </c>
      <c r="L412" s="171"/>
      <c r="M412" s="172"/>
      <c r="N412" s="173" t="s">
        <v>398</v>
      </c>
      <c r="O412" s="171">
        <f t="shared" si="14"/>
        <v>1</v>
      </c>
      <c r="P412" s="171">
        <v>178.64</v>
      </c>
      <c r="Q412" s="171" t="s">
        <v>19</v>
      </c>
      <c r="R412" s="171">
        <f t="shared" si="16"/>
        <v>178.64</v>
      </c>
      <c r="S412" s="171">
        <v>1</v>
      </c>
    </row>
    <row r="413" spans="1:19" ht="31.2">
      <c r="A413" s="93" t="s">
        <v>182</v>
      </c>
      <c r="B413" s="163" t="s">
        <v>550</v>
      </c>
      <c r="C413" s="163" t="s">
        <v>550</v>
      </c>
      <c r="D413" s="164" t="s">
        <v>184</v>
      </c>
      <c r="E413" s="165" t="s">
        <v>6</v>
      </c>
      <c r="F413" s="164" t="s">
        <v>185</v>
      </c>
      <c r="G413" s="166" t="s">
        <v>186</v>
      </c>
      <c r="H413" s="167">
        <v>29401</v>
      </c>
      <c r="I413" s="168" t="s">
        <v>571</v>
      </c>
      <c r="J413" s="169" t="s">
        <v>612</v>
      </c>
      <c r="K413" s="168" t="s">
        <v>613</v>
      </c>
      <c r="L413" s="171"/>
      <c r="M413" s="174"/>
      <c r="N413" s="173" t="s">
        <v>398</v>
      </c>
      <c r="O413" s="171">
        <f t="shared" si="14"/>
        <v>2</v>
      </c>
      <c r="P413" s="171">
        <v>1798</v>
      </c>
      <c r="Q413" s="171" t="s">
        <v>19</v>
      </c>
      <c r="R413" s="171">
        <f t="shared" si="16"/>
        <v>3596</v>
      </c>
      <c r="S413" s="171">
        <v>2</v>
      </c>
    </row>
    <row r="414" spans="1:19" ht="31.2">
      <c r="A414" s="93" t="s">
        <v>182</v>
      </c>
      <c r="B414" s="163" t="s">
        <v>550</v>
      </c>
      <c r="C414" s="163" t="s">
        <v>550</v>
      </c>
      <c r="D414" s="164" t="s">
        <v>184</v>
      </c>
      <c r="E414" s="165" t="s">
        <v>6</v>
      </c>
      <c r="F414" s="164" t="s">
        <v>185</v>
      </c>
      <c r="G414" s="166" t="s">
        <v>186</v>
      </c>
      <c r="H414" s="167">
        <v>29401</v>
      </c>
      <c r="I414" s="168" t="s">
        <v>571</v>
      </c>
      <c r="J414" s="169" t="s">
        <v>572</v>
      </c>
      <c r="K414" s="168" t="s">
        <v>573</v>
      </c>
      <c r="L414" s="171"/>
      <c r="M414" s="174"/>
      <c r="N414" s="173" t="s">
        <v>398</v>
      </c>
      <c r="O414" s="171">
        <f t="shared" si="14"/>
        <v>2</v>
      </c>
      <c r="P414" s="171">
        <v>365.4</v>
      </c>
      <c r="Q414" s="171" t="s">
        <v>19</v>
      </c>
      <c r="R414" s="171">
        <f t="shared" si="16"/>
        <v>730.8</v>
      </c>
      <c r="S414" s="171">
        <v>2</v>
      </c>
    </row>
    <row r="415" spans="1:19" ht="31.2">
      <c r="A415" s="93" t="s">
        <v>182</v>
      </c>
      <c r="B415" s="163" t="s">
        <v>550</v>
      </c>
      <c r="C415" s="163" t="s">
        <v>550</v>
      </c>
      <c r="D415" s="164" t="s">
        <v>184</v>
      </c>
      <c r="E415" s="165" t="s">
        <v>6</v>
      </c>
      <c r="F415" s="164" t="s">
        <v>185</v>
      </c>
      <c r="G415" s="166" t="s">
        <v>186</v>
      </c>
      <c r="H415" s="167">
        <v>29401</v>
      </c>
      <c r="I415" s="168" t="s">
        <v>571</v>
      </c>
      <c r="J415" s="169" t="s">
        <v>614</v>
      </c>
      <c r="K415" s="168" t="s">
        <v>615</v>
      </c>
      <c r="L415" s="171"/>
      <c r="M415" s="174"/>
      <c r="N415" s="173" t="s">
        <v>398</v>
      </c>
      <c r="O415" s="171">
        <f t="shared" si="14"/>
        <v>5</v>
      </c>
      <c r="P415" s="171">
        <v>169</v>
      </c>
      <c r="Q415" s="171" t="s">
        <v>19</v>
      </c>
      <c r="R415" s="171">
        <f t="shared" si="16"/>
        <v>845</v>
      </c>
      <c r="S415" s="171">
        <v>5</v>
      </c>
    </row>
    <row r="416" spans="1:19" ht="31.2">
      <c r="A416" s="93" t="s">
        <v>182</v>
      </c>
      <c r="B416" s="163" t="s">
        <v>550</v>
      </c>
      <c r="C416" s="163" t="s">
        <v>550</v>
      </c>
      <c r="D416" s="164" t="s">
        <v>184</v>
      </c>
      <c r="E416" s="165" t="s">
        <v>6</v>
      </c>
      <c r="F416" s="164" t="s">
        <v>185</v>
      </c>
      <c r="G416" s="166" t="s">
        <v>186</v>
      </c>
      <c r="H416" s="167">
        <v>29401</v>
      </c>
      <c r="I416" s="168" t="s">
        <v>571</v>
      </c>
      <c r="J416" s="169" t="s">
        <v>546</v>
      </c>
      <c r="K416" s="168" t="s">
        <v>547</v>
      </c>
      <c r="L416" s="171"/>
      <c r="M416" s="174"/>
      <c r="N416" s="173" t="s">
        <v>398</v>
      </c>
      <c r="O416" s="171">
        <f t="shared" si="14"/>
        <v>10</v>
      </c>
      <c r="P416" s="171">
        <v>80.040000000000006</v>
      </c>
      <c r="Q416" s="171" t="s">
        <v>19</v>
      </c>
      <c r="R416" s="171">
        <f t="shared" si="16"/>
        <v>800.40000000000009</v>
      </c>
      <c r="S416" s="171">
        <v>10</v>
      </c>
    </row>
    <row r="417" spans="1:19" ht="31.2">
      <c r="A417" s="93" t="s">
        <v>182</v>
      </c>
      <c r="B417" s="163" t="s">
        <v>550</v>
      </c>
      <c r="C417" s="163" t="s">
        <v>550</v>
      </c>
      <c r="D417" s="164" t="s">
        <v>184</v>
      </c>
      <c r="E417" s="165" t="s">
        <v>6</v>
      </c>
      <c r="F417" s="164" t="s">
        <v>185</v>
      </c>
      <c r="G417" s="166" t="s">
        <v>186</v>
      </c>
      <c r="H417" s="167">
        <v>29401</v>
      </c>
      <c r="I417" s="168" t="s">
        <v>571</v>
      </c>
      <c r="J417" s="169" t="s">
        <v>511</v>
      </c>
      <c r="K417" s="168" t="s">
        <v>616</v>
      </c>
      <c r="L417" s="171"/>
      <c r="M417" s="174"/>
      <c r="N417" s="173" t="s">
        <v>398</v>
      </c>
      <c r="O417" s="171">
        <f t="shared" si="14"/>
        <v>5</v>
      </c>
      <c r="P417" s="171">
        <v>81.2</v>
      </c>
      <c r="Q417" s="171" t="s">
        <v>19</v>
      </c>
      <c r="R417" s="171">
        <f t="shared" si="16"/>
        <v>406</v>
      </c>
      <c r="S417" s="171">
        <v>5</v>
      </c>
    </row>
    <row r="418" spans="1:19" ht="31.2">
      <c r="A418" s="93" t="s">
        <v>182</v>
      </c>
      <c r="B418" s="163" t="s">
        <v>550</v>
      </c>
      <c r="C418" s="163" t="s">
        <v>550</v>
      </c>
      <c r="D418" s="164" t="s">
        <v>184</v>
      </c>
      <c r="E418" s="165" t="s">
        <v>6</v>
      </c>
      <c r="F418" s="164" t="s">
        <v>185</v>
      </c>
      <c r="G418" s="166" t="s">
        <v>186</v>
      </c>
      <c r="H418" s="167">
        <v>29901</v>
      </c>
      <c r="I418" s="168" t="s">
        <v>617</v>
      </c>
      <c r="J418" s="169" t="s">
        <v>618</v>
      </c>
      <c r="K418" s="168" t="s">
        <v>617</v>
      </c>
      <c r="L418" s="171"/>
      <c r="M418" s="174"/>
      <c r="N418" s="173" t="s">
        <v>398</v>
      </c>
      <c r="O418" s="171">
        <f t="shared" si="14"/>
        <v>1</v>
      </c>
      <c r="P418" s="171">
        <v>1390</v>
      </c>
      <c r="Q418" s="171" t="s">
        <v>19</v>
      </c>
      <c r="R418" s="171">
        <f t="shared" si="16"/>
        <v>1390</v>
      </c>
      <c r="S418" s="171">
        <v>1</v>
      </c>
    </row>
    <row r="419" spans="1:19" ht="78">
      <c r="A419" s="93" t="s">
        <v>182</v>
      </c>
      <c r="B419" s="163" t="s">
        <v>550</v>
      </c>
      <c r="C419" s="163" t="s">
        <v>550</v>
      </c>
      <c r="D419" s="164" t="s">
        <v>184</v>
      </c>
      <c r="E419" s="165" t="s">
        <v>6</v>
      </c>
      <c r="F419" s="164" t="s">
        <v>185</v>
      </c>
      <c r="G419" s="166" t="s">
        <v>250</v>
      </c>
      <c r="H419" s="167">
        <v>26103</v>
      </c>
      <c r="I419" s="168" t="s">
        <v>619</v>
      </c>
      <c r="J419" s="169" t="s">
        <v>356</v>
      </c>
      <c r="K419" s="170" t="s">
        <v>620</v>
      </c>
      <c r="L419" s="171"/>
      <c r="M419" s="172"/>
      <c r="N419" s="173" t="s">
        <v>398</v>
      </c>
      <c r="O419" s="171">
        <f t="shared" si="14"/>
        <v>36</v>
      </c>
      <c r="P419" s="171">
        <v>100</v>
      </c>
      <c r="Q419" s="171" t="s">
        <v>19</v>
      </c>
      <c r="R419" s="171">
        <f t="shared" si="16"/>
        <v>3600</v>
      </c>
      <c r="S419" s="171">
        <v>36</v>
      </c>
    </row>
    <row r="420" spans="1:19" ht="46.8">
      <c r="A420" s="93" t="s">
        <v>182</v>
      </c>
      <c r="B420" s="163" t="s">
        <v>550</v>
      </c>
      <c r="C420" s="163" t="s">
        <v>550</v>
      </c>
      <c r="D420" s="164" t="s">
        <v>184</v>
      </c>
      <c r="E420" s="165" t="s">
        <v>6</v>
      </c>
      <c r="F420" s="164" t="s">
        <v>185</v>
      </c>
      <c r="G420" s="166" t="s">
        <v>186</v>
      </c>
      <c r="H420" s="167">
        <v>35801</v>
      </c>
      <c r="I420" s="168" t="s">
        <v>621</v>
      </c>
      <c r="J420" s="175"/>
      <c r="K420" s="176" t="s">
        <v>622</v>
      </c>
      <c r="L420" s="171" t="s">
        <v>623</v>
      </c>
      <c r="M420" s="174" t="s">
        <v>2</v>
      </c>
      <c r="N420" s="173" t="s">
        <v>520</v>
      </c>
      <c r="O420" s="171">
        <f t="shared" si="14"/>
        <v>14268</v>
      </c>
      <c r="P420" s="171">
        <v>1</v>
      </c>
      <c r="Q420" s="171" t="s">
        <v>19</v>
      </c>
      <c r="R420" s="171">
        <f t="shared" si="16"/>
        <v>14268</v>
      </c>
      <c r="S420" s="171">
        <v>14268</v>
      </c>
    </row>
    <row r="421" spans="1:19" ht="31.2">
      <c r="A421" s="93" t="s">
        <v>182</v>
      </c>
      <c r="B421" s="163" t="s">
        <v>550</v>
      </c>
      <c r="C421" s="163" t="s">
        <v>550</v>
      </c>
      <c r="D421" s="164" t="s">
        <v>184</v>
      </c>
      <c r="E421" s="165" t="s">
        <v>16</v>
      </c>
      <c r="F421" s="164" t="s">
        <v>225</v>
      </c>
      <c r="G421" s="166" t="s">
        <v>22</v>
      </c>
      <c r="H421" s="167">
        <v>21601</v>
      </c>
      <c r="I421" s="168" t="s">
        <v>588</v>
      </c>
      <c r="J421" s="169" t="s">
        <v>234</v>
      </c>
      <c r="K421" s="170" t="s">
        <v>235</v>
      </c>
      <c r="L421" s="171"/>
      <c r="M421" s="172"/>
      <c r="N421" s="173" t="s">
        <v>100</v>
      </c>
      <c r="O421" s="171">
        <f t="shared" si="14"/>
        <v>30</v>
      </c>
      <c r="P421" s="171">
        <v>40.6</v>
      </c>
      <c r="Q421" s="171" t="s">
        <v>19</v>
      </c>
      <c r="R421" s="171">
        <f t="shared" si="16"/>
        <v>1218</v>
      </c>
      <c r="S421" s="171">
        <v>30</v>
      </c>
    </row>
    <row r="422" spans="1:19" ht="31.2">
      <c r="A422" s="93" t="s">
        <v>182</v>
      </c>
      <c r="B422" s="163" t="s">
        <v>550</v>
      </c>
      <c r="C422" s="163" t="s">
        <v>550</v>
      </c>
      <c r="D422" s="164" t="s">
        <v>184</v>
      </c>
      <c r="E422" s="165" t="s">
        <v>16</v>
      </c>
      <c r="F422" s="164" t="s">
        <v>225</v>
      </c>
      <c r="G422" s="166" t="s">
        <v>22</v>
      </c>
      <c r="H422" s="167">
        <v>21601</v>
      </c>
      <c r="I422" s="168" t="s">
        <v>588</v>
      </c>
      <c r="J422" s="169" t="s">
        <v>594</v>
      </c>
      <c r="K422" s="170" t="s">
        <v>595</v>
      </c>
      <c r="L422" s="171"/>
      <c r="M422" s="172"/>
      <c r="N422" s="173" t="s">
        <v>398</v>
      </c>
      <c r="O422" s="171">
        <f t="shared" si="14"/>
        <v>1</v>
      </c>
      <c r="P422" s="171">
        <v>2100</v>
      </c>
      <c r="Q422" s="171" t="s">
        <v>19</v>
      </c>
      <c r="R422" s="171">
        <f t="shared" si="16"/>
        <v>2100</v>
      </c>
      <c r="S422" s="171">
        <v>1</v>
      </c>
    </row>
    <row r="423" spans="1:19" ht="31.2">
      <c r="A423" s="93" t="s">
        <v>182</v>
      </c>
      <c r="B423" s="163" t="s">
        <v>550</v>
      </c>
      <c r="C423" s="163" t="s">
        <v>550</v>
      </c>
      <c r="D423" s="164" t="s">
        <v>184</v>
      </c>
      <c r="E423" s="165" t="s">
        <v>16</v>
      </c>
      <c r="F423" s="164" t="s">
        <v>225</v>
      </c>
      <c r="G423" s="166" t="s">
        <v>22</v>
      </c>
      <c r="H423" s="167">
        <v>25401</v>
      </c>
      <c r="I423" s="168" t="s">
        <v>596</v>
      </c>
      <c r="J423" s="169" t="s">
        <v>73</v>
      </c>
      <c r="K423" s="168" t="s">
        <v>271</v>
      </c>
      <c r="L423" s="171"/>
      <c r="M423" s="174"/>
      <c r="N423" s="173" t="s">
        <v>63</v>
      </c>
      <c r="O423" s="171">
        <f t="shared" si="14"/>
        <v>10</v>
      </c>
      <c r="P423" s="171">
        <v>80.004999999999995</v>
      </c>
      <c r="Q423" s="171" t="s">
        <v>19</v>
      </c>
      <c r="R423" s="171">
        <f t="shared" si="16"/>
        <v>800.05</v>
      </c>
      <c r="S423" s="171">
        <v>10</v>
      </c>
    </row>
    <row r="424" spans="1:19">
      <c r="A424" s="93" t="s">
        <v>182</v>
      </c>
      <c r="B424" s="178" t="s">
        <v>624</v>
      </c>
      <c r="C424" s="178" t="s">
        <v>624</v>
      </c>
      <c r="D424" s="179" t="s">
        <v>184</v>
      </c>
      <c r="E424" s="180" t="s">
        <v>12</v>
      </c>
      <c r="F424" s="179" t="s">
        <v>213</v>
      </c>
      <c r="G424" s="180" t="s">
        <v>25</v>
      </c>
      <c r="H424" s="181">
        <v>21601</v>
      </c>
      <c r="I424" s="182" t="s">
        <v>588</v>
      </c>
      <c r="J424" s="183" t="s">
        <v>625</v>
      </c>
      <c r="K424" s="184" t="s">
        <v>626</v>
      </c>
      <c r="L424" s="185"/>
      <c r="M424" s="186"/>
      <c r="N424" s="187" t="s">
        <v>398</v>
      </c>
      <c r="O424" s="188">
        <v>3</v>
      </c>
      <c r="P424" s="189">
        <v>98.6</v>
      </c>
      <c r="Q424" s="185" t="s">
        <v>190</v>
      </c>
      <c r="R424" s="190">
        <f t="shared" ref="R424:R455" si="17">SUM(O424*P424)</f>
        <v>295.79999999999995</v>
      </c>
      <c r="S424" s="191">
        <f t="shared" ref="S424:S450" si="18">O424</f>
        <v>3</v>
      </c>
    </row>
    <row r="425" spans="1:19" ht="41.4">
      <c r="A425" s="93" t="s">
        <v>182</v>
      </c>
      <c r="B425" s="178" t="s">
        <v>624</v>
      </c>
      <c r="C425" s="178" t="s">
        <v>624</v>
      </c>
      <c r="D425" s="179" t="s">
        <v>184</v>
      </c>
      <c r="E425" s="180" t="s">
        <v>12</v>
      </c>
      <c r="F425" s="179" t="s">
        <v>213</v>
      </c>
      <c r="G425" s="180" t="s">
        <v>25</v>
      </c>
      <c r="H425" s="181">
        <v>21401</v>
      </c>
      <c r="I425" s="182" t="s">
        <v>627</v>
      </c>
      <c r="J425" s="188" t="s">
        <v>628</v>
      </c>
      <c r="K425" s="192" t="s">
        <v>629</v>
      </c>
      <c r="L425" s="185"/>
      <c r="M425" s="186"/>
      <c r="N425" s="193" t="s">
        <v>509</v>
      </c>
      <c r="O425" s="188">
        <v>10</v>
      </c>
      <c r="P425" s="189">
        <v>150</v>
      </c>
      <c r="Q425" s="185" t="s">
        <v>190</v>
      </c>
      <c r="R425" s="190">
        <f t="shared" si="17"/>
        <v>1500</v>
      </c>
      <c r="S425" s="191">
        <f t="shared" si="18"/>
        <v>10</v>
      </c>
    </row>
    <row r="426" spans="1:19" ht="41.4">
      <c r="A426" s="93" t="s">
        <v>182</v>
      </c>
      <c r="B426" s="178" t="s">
        <v>624</v>
      </c>
      <c r="C426" s="178" t="s">
        <v>624</v>
      </c>
      <c r="D426" s="179" t="s">
        <v>184</v>
      </c>
      <c r="E426" s="180" t="s">
        <v>6</v>
      </c>
      <c r="F426" s="179" t="s">
        <v>185</v>
      </c>
      <c r="G426" s="180" t="s">
        <v>22</v>
      </c>
      <c r="H426" s="181">
        <v>21401</v>
      </c>
      <c r="I426" s="194" t="s">
        <v>627</v>
      </c>
      <c r="J426" s="188" t="s">
        <v>628</v>
      </c>
      <c r="K426" s="192" t="s">
        <v>629</v>
      </c>
      <c r="L426" s="185"/>
      <c r="M426" s="186"/>
      <c r="N426" s="193" t="s">
        <v>509</v>
      </c>
      <c r="O426" s="188">
        <v>10</v>
      </c>
      <c r="P426" s="189">
        <v>150</v>
      </c>
      <c r="Q426" s="185" t="s">
        <v>190</v>
      </c>
      <c r="R426" s="190">
        <f t="shared" si="17"/>
        <v>1500</v>
      </c>
      <c r="S426" s="191">
        <f t="shared" si="18"/>
        <v>10</v>
      </c>
    </row>
    <row r="427" spans="1:19" ht="41.4">
      <c r="A427" s="93" t="s">
        <v>182</v>
      </c>
      <c r="B427" s="178" t="s">
        <v>624</v>
      </c>
      <c r="C427" s="178" t="s">
        <v>624</v>
      </c>
      <c r="D427" s="179" t="s">
        <v>184</v>
      </c>
      <c r="E427" s="180" t="s">
        <v>6</v>
      </c>
      <c r="F427" s="179" t="s">
        <v>185</v>
      </c>
      <c r="G427" s="180" t="s">
        <v>22</v>
      </c>
      <c r="H427" s="181">
        <v>21401</v>
      </c>
      <c r="I427" s="194" t="s">
        <v>627</v>
      </c>
      <c r="J427" s="188" t="s">
        <v>628</v>
      </c>
      <c r="K427" s="192" t="s">
        <v>629</v>
      </c>
      <c r="L427" s="121"/>
      <c r="M427" s="127"/>
      <c r="N427" s="187" t="s">
        <v>630</v>
      </c>
      <c r="O427" s="188">
        <v>5</v>
      </c>
      <c r="P427" s="189">
        <v>380</v>
      </c>
      <c r="Q427" s="185" t="s">
        <v>190</v>
      </c>
      <c r="R427" s="190">
        <f t="shared" si="17"/>
        <v>1900</v>
      </c>
      <c r="S427" s="191">
        <f t="shared" si="18"/>
        <v>5</v>
      </c>
    </row>
    <row r="428" spans="1:19">
      <c r="A428" s="93" t="s">
        <v>182</v>
      </c>
      <c r="B428" s="178" t="s">
        <v>624</v>
      </c>
      <c r="C428" s="178" t="s">
        <v>624</v>
      </c>
      <c r="D428" s="179" t="s">
        <v>184</v>
      </c>
      <c r="E428" s="180" t="s">
        <v>6</v>
      </c>
      <c r="F428" s="179" t="s">
        <v>225</v>
      </c>
      <c r="G428" s="180" t="s">
        <v>22</v>
      </c>
      <c r="H428" s="181">
        <v>21601</v>
      </c>
      <c r="I428" s="182" t="s">
        <v>588</v>
      </c>
      <c r="J428" s="195" t="s">
        <v>242</v>
      </c>
      <c r="K428" s="196" t="s">
        <v>631</v>
      </c>
      <c r="L428" s="121"/>
      <c r="M428" s="127"/>
      <c r="N428" s="187" t="s">
        <v>398</v>
      </c>
      <c r="O428" s="188">
        <v>34</v>
      </c>
      <c r="P428" s="189">
        <v>115.72</v>
      </c>
      <c r="Q428" s="185" t="s">
        <v>190</v>
      </c>
      <c r="R428" s="190">
        <f t="shared" si="17"/>
        <v>3934.48</v>
      </c>
      <c r="S428" s="191">
        <f t="shared" si="18"/>
        <v>34</v>
      </c>
    </row>
    <row r="429" spans="1:19">
      <c r="A429" s="93" t="s">
        <v>182</v>
      </c>
      <c r="B429" s="178" t="s">
        <v>624</v>
      </c>
      <c r="C429" s="178" t="s">
        <v>624</v>
      </c>
      <c r="D429" s="179" t="s">
        <v>184</v>
      </c>
      <c r="E429" s="180" t="s">
        <v>6</v>
      </c>
      <c r="F429" s="179" t="s">
        <v>185</v>
      </c>
      <c r="G429" s="180" t="s">
        <v>22</v>
      </c>
      <c r="H429" s="181">
        <v>21601</v>
      </c>
      <c r="I429" s="182" t="s">
        <v>588</v>
      </c>
      <c r="J429" s="195" t="s">
        <v>242</v>
      </c>
      <c r="K429" s="196" t="s">
        <v>631</v>
      </c>
      <c r="L429" s="121"/>
      <c r="M429" s="127"/>
      <c r="N429" s="187" t="s">
        <v>398</v>
      </c>
      <c r="O429" s="188">
        <v>31</v>
      </c>
      <c r="P429" s="189">
        <v>115.72</v>
      </c>
      <c r="Q429" s="185" t="s">
        <v>190</v>
      </c>
      <c r="R429" s="190">
        <f t="shared" si="17"/>
        <v>3587.32</v>
      </c>
      <c r="S429" s="191">
        <f t="shared" si="18"/>
        <v>31</v>
      </c>
    </row>
    <row r="430" spans="1:19" ht="27.6">
      <c r="A430" s="93" t="s">
        <v>182</v>
      </c>
      <c r="B430" s="178" t="s">
        <v>624</v>
      </c>
      <c r="C430" s="178" t="s">
        <v>624</v>
      </c>
      <c r="D430" s="179" t="s">
        <v>184</v>
      </c>
      <c r="E430" s="180" t="s">
        <v>6</v>
      </c>
      <c r="F430" s="179" t="s">
        <v>225</v>
      </c>
      <c r="G430" s="180" t="s">
        <v>22</v>
      </c>
      <c r="H430" s="181">
        <v>25401</v>
      </c>
      <c r="I430" s="194" t="s">
        <v>632</v>
      </c>
      <c r="J430" s="195" t="s">
        <v>633</v>
      </c>
      <c r="K430" s="196" t="s">
        <v>634</v>
      </c>
      <c r="L430" s="121"/>
      <c r="M430" s="127"/>
      <c r="N430" s="187" t="s">
        <v>398</v>
      </c>
      <c r="O430" s="188">
        <v>60</v>
      </c>
      <c r="P430" s="189">
        <v>11.48</v>
      </c>
      <c r="Q430" s="185" t="s">
        <v>190</v>
      </c>
      <c r="R430" s="190">
        <f t="shared" si="17"/>
        <v>688.80000000000007</v>
      </c>
      <c r="S430" s="191">
        <f t="shared" si="18"/>
        <v>60</v>
      </c>
    </row>
    <row r="431" spans="1:19" ht="110.4">
      <c r="A431" s="93" t="s">
        <v>182</v>
      </c>
      <c r="B431" s="178" t="s">
        <v>624</v>
      </c>
      <c r="C431" s="178" t="s">
        <v>624</v>
      </c>
      <c r="D431" s="179" t="s">
        <v>184</v>
      </c>
      <c r="E431" s="180" t="s">
        <v>6</v>
      </c>
      <c r="F431" s="179" t="s">
        <v>185</v>
      </c>
      <c r="G431" s="180" t="s">
        <v>186</v>
      </c>
      <c r="H431" s="181">
        <v>26102</v>
      </c>
      <c r="I431" s="182" t="s">
        <v>355</v>
      </c>
      <c r="J431" s="195" t="s">
        <v>635</v>
      </c>
      <c r="K431" s="196" t="s">
        <v>636</v>
      </c>
      <c r="L431" s="121"/>
      <c r="M431" s="127"/>
      <c r="N431" s="187" t="s">
        <v>509</v>
      </c>
      <c r="O431" s="188">
        <v>196.7458</v>
      </c>
      <c r="P431" s="189">
        <v>23.83</v>
      </c>
      <c r="Q431" s="185" t="s">
        <v>190</v>
      </c>
      <c r="R431" s="190">
        <f t="shared" si="17"/>
        <v>4688.4524139999994</v>
      </c>
      <c r="S431" s="191">
        <f t="shared" si="18"/>
        <v>196.7458</v>
      </c>
    </row>
    <row r="432" spans="1:19" ht="110.4">
      <c r="A432" s="93" t="s">
        <v>182</v>
      </c>
      <c r="B432" s="178" t="s">
        <v>624</v>
      </c>
      <c r="C432" s="178" t="s">
        <v>624</v>
      </c>
      <c r="D432" s="179" t="s">
        <v>184</v>
      </c>
      <c r="E432" s="180" t="s">
        <v>6</v>
      </c>
      <c r="F432" s="179" t="s">
        <v>224</v>
      </c>
      <c r="G432" s="180" t="s">
        <v>25</v>
      </c>
      <c r="H432" s="181">
        <v>26102</v>
      </c>
      <c r="I432" s="182" t="s">
        <v>355</v>
      </c>
      <c r="J432" s="197" t="s">
        <v>637</v>
      </c>
      <c r="K432" s="196" t="s">
        <v>638</v>
      </c>
      <c r="L432" s="121"/>
      <c r="M432" s="127"/>
      <c r="N432" s="187" t="s">
        <v>509</v>
      </c>
      <c r="O432" s="188">
        <v>17.849</v>
      </c>
      <c r="P432" s="189">
        <v>19.12</v>
      </c>
      <c r="Q432" s="185" t="s">
        <v>190</v>
      </c>
      <c r="R432" s="190">
        <f t="shared" si="17"/>
        <v>341.27288000000004</v>
      </c>
      <c r="S432" s="191">
        <f t="shared" si="18"/>
        <v>17.849</v>
      </c>
    </row>
    <row r="433" spans="1:19" ht="110.4">
      <c r="A433" s="93" t="s">
        <v>182</v>
      </c>
      <c r="B433" s="178" t="s">
        <v>624</v>
      </c>
      <c r="C433" s="178" t="s">
        <v>624</v>
      </c>
      <c r="D433" s="179" t="s">
        <v>184</v>
      </c>
      <c r="E433" s="180" t="s">
        <v>6</v>
      </c>
      <c r="F433" s="179" t="s">
        <v>224</v>
      </c>
      <c r="G433" s="180" t="s">
        <v>25</v>
      </c>
      <c r="H433" s="181">
        <v>26102</v>
      </c>
      <c r="I433" s="182" t="s">
        <v>355</v>
      </c>
      <c r="J433" s="197" t="s">
        <v>637</v>
      </c>
      <c r="K433" s="196" t="s">
        <v>638</v>
      </c>
      <c r="L433" s="121"/>
      <c r="M433" s="127"/>
      <c r="N433" s="187" t="s">
        <v>509</v>
      </c>
      <c r="O433" s="188">
        <v>42.419499999999999</v>
      </c>
      <c r="P433" s="189">
        <v>19.309999999999999</v>
      </c>
      <c r="Q433" s="185" t="s">
        <v>190</v>
      </c>
      <c r="R433" s="190">
        <f t="shared" si="17"/>
        <v>819.12054499999988</v>
      </c>
      <c r="S433" s="191">
        <f t="shared" si="18"/>
        <v>42.419499999999999</v>
      </c>
    </row>
    <row r="434" spans="1:19" ht="27.6">
      <c r="A434" s="93" t="s">
        <v>182</v>
      </c>
      <c r="B434" s="178" t="s">
        <v>624</v>
      </c>
      <c r="C434" s="178" t="s">
        <v>624</v>
      </c>
      <c r="D434" s="179" t="s">
        <v>184</v>
      </c>
      <c r="E434" s="180" t="s">
        <v>6</v>
      </c>
      <c r="F434" s="179" t="s">
        <v>185</v>
      </c>
      <c r="G434" s="180" t="s">
        <v>22</v>
      </c>
      <c r="H434" s="181">
        <v>25401</v>
      </c>
      <c r="I434" s="194" t="s">
        <v>632</v>
      </c>
      <c r="J434" s="195" t="s">
        <v>538</v>
      </c>
      <c r="K434" s="196" t="s">
        <v>639</v>
      </c>
      <c r="L434" s="121"/>
      <c r="M434" s="127"/>
      <c r="N434" s="187" t="s">
        <v>630</v>
      </c>
      <c r="O434" s="188">
        <v>7</v>
      </c>
      <c r="P434" s="189">
        <v>283.99</v>
      </c>
      <c r="Q434" s="185" t="s">
        <v>190</v>
      </c>
      <c r="R434" s="190">
        <f t="shared" si="17"/>
        <v>1987.93</v>
      </c>
      <c r="S434" s="191">
        <f t="shared" si="18"/>
        <v>7</v>
      </c>
    </row>
    <row r="435" spans="1:19" ht="27.6">
      <c r="A435" s="93" t="s">
        <v>182</v>
      </c>
      <c r="B435" s="178" t="s">
        <v>624</v>
      </c>
      <c r="C435" s="178" t="s">
        <v>624</v>
      </c>
      <c r="D435" s="179" t="s">
        <v>184</v>
      </c>
      <c r="E435" s="180" t="s">
        <v>6</v>
      </c>
      <c r="F435" s="179" t="s">
        <v>225</v>
      </c>
      <c r="G435" s="180" t="s">
        <v>22</v>
      </c>
      <c r="H435" s="181">
        <v>25401</v>
      </c>
      <c r="I435" s="194" t="s">
        <v>632</v>
      </c>
      <c r="J435" s="195" t="s">
        <v>538</v>
      </c>
      <c r="K435" s="196" t="s">
        <v>639</v>
      </c>
      <c r="L435" s="121"/>
      <c r="M435" s="127"/>
      <c r="N435" s="187" t="s">
        <v>630</v>
      </c>
      <c r="O435" s="188">
        <v>16</v>
      </c>
      <c r="P435" s="189">
        <v>284</v>
      </c>
      <c r="Q435" s="185" t="s">
        <v>190</v>
      </c>
      <c r="R435" s="190">
        <f t="shared" si="17"/>
        <v>4544</v>
      </c>
      <c r="S435" s="191">
        <f t="shared" si="18"/>
        <v>16</v>
      </c>
    </row>
    <row r="436" spans="1:19" ht="27.6">
      <c r="A436" s="93" t="s">
        <v>182</v>
      </c>
      <c r="B436" s="178" t="s">
        <v>624</v>
      </c>
      <c r="C436" s="178" t="s">
        <v>624</v>
      </c>
      <c r="D436" s="179" t="s">
        <v>184</v>
      </c>
      <c r="E436" s="180" t="s">
        <v>6</v>
      </c>
      <c r="F436" s="179" t="s">
        <v>185</v>
      </c>
      <c r="G436" s="180" t="s">
        <v>22</v>
      </c>
      <c r="H436" s="181">
        <v>25401</v>
      </c>
      <c r="I436" s="194" t="s">
        <v>632</v>
      </c>
      <c r="J436" s="195" t="s">
        <v>538</v>
      </c>
      <c r="K436" s="192" t="s">
        <v>639</v>
      </c>
      <c r="L436" s="185"/>
      <c r="M436" s="186"/>
      <c r="N436" s="193" t="s">
        <v>630</v>
      </c>
      <c r="O436" s="188">
        <v>4</v>
      </c>
      <c r="P436" s="189">
        <v>284</v>
      </c>
      <c r="Q436" s="185" t="s">
        <v>190</v>
      </c>
      <c r="R436" s="190">
        <f t="shared" si="17"/>
        <v>1136</v>
      </c>
      <c r="S436" s="191">
        <f t="shared" si="18"/>
        <v>4</v>
      </c>
    </row>
    <row r="437" spans="1:19">
      <c r="A437" s="93" t="s">
        <v>182</v>
      </c>
      <c r="B437" s="178" t="s">
        <v>624</v>
      </c>
      <c r="C437" s="178" t="s">
        <v>624</v>
      </c>
      <c r="D437" s="179" t="s">
        <v>184</v>
      </c>
      <c r="E437" s="180" t="s">
        <v>6</v>
      </c>
      <c r="F437" s="179" t="s">
        <v>185</v>
      </c>
      <c r="G437" s="180" t="s">
        <v>250</v>
      </c>
      <c r="H437" s="181">
        <v>21101</v>
      </c>
      <c r="I437" s="198" t="s">
        <v>558</v>
      </c>
      <c r="J437" s="117" t="s">
        <v>373</v>
      </c>
      <c r="K437" s="196" t="s">
        <v>640</v>
      </c>
      <c r="L437" s="121"/>
      <c r="M437" s="127"/>
      <c r="N437" s="126" t="s">
        <v>63</v>
      </c>
      <c r="O437" s="188">
        <v>1</v>
      </c>
      <c r="P437" s="189">
        <v>1263.2167999999999</v>
      </c>
      <c r="Q437" s="185" t="s">
        <v>190</v>
      </c>
      <c r="R437" s="190">
        <f t="shared" si="17"/>
        <v>1263.2167999999999</v>
      </c>
      <c r="S437" s="191">
        <f t="shared" si="18"/>
        <v>1</v>
      </c>
    </row>
    <row r="438" spans="1:19" ht="41.4">
      <c r="A438" s="93" t="s">
        <v>182</v>
      </c>
      <c r="B438" s="178" t="s">
        <v>624</v>
      </c>
      <c r="C438" s="178" t="s">
        <v>624</v>
      </c>
      <c r="D438" s="179" t="s">
        <v>184</v>
      </c>
      <c r="E438" s="180" t="s">
        <v>16</v>
      </c>
      <c r="F438" s="179" t="s">
        <v>184</v>
      </c>
      <c r="G438" s="180" t="s">
        <v>25</v>
      </c>
      <c r="H438" s="181">
        <v>29401</v>
      </c>
      <c r="I438" s="182" t="s">
        <v>641</v>
      </c>
      <c r="J438" s="195" t="s">
        <v>385</v>
      </c>
      <c r="K438" s="196" t="s">
        <v>642</v>
      </c>
      <c r="L438" s="121"/>
      <c r="M438" s="127"/>
      <c r="N438" s="187" t="s">
        <v>398</v>
      </c>
      <c r="O438" s="188">
        <v>1</v>
      </c>
      <c r="P438" s="189">
        <v>545.20000000000005</v>
      </c>
      <c r="Q438" s="185" t="s">
        <v>190</v>
      </c>
      <c r="R438" s="190">
        <f t="shared" si="17"/>
        <v>545.20000000000005</v>
      </c>
      <c r="S438" s="191">
        <f t="shared" si="18"/>
        <v>1</v>
      </c>
    </row>
    <row r="439" spans="1:19" ht="27.6">
      <c r="A439" s="93" t="s">
        <v>182</v>
      </c>
      <c r="B439" s="178" t="s">
        <v>624</v>
      </c>
      <c r="C439" s="178" t="s">
        <v>624</v>
      </c>
      <c r="D439" s="179" t="s">
        <v>184</v>
      </c>
      <c r="E439" s="180" t="s">
        <v>6</v>
      </c>
      <c r="F439" s="179" t="s">
        <v>185</v>
      </c>
      <c r="G439" s="180" t="s">
        <v>22</v>
      </c>
      <c r="H439" s="181">
        <v>25401</v>
      </c>
      <c r="I439" s="194" t="s">
        <v>632</v>
      </c>
      <c r="J439" s="195" t="s">
        <v>73</v>
      </c>
      <c r="K439" s="196" t="s">
        <v>643</v>
      </c>
      <c r="L439" s="121"/>
      <c r="M439" s="127"/>
      <c r="N439" s="187" t="s">
        <v>398</v>
      </c>
      <c r="O439" s="188">
        <v>136</v>
      </c>
      <c r="P439" s="189">
        <v>8.35</v>
      </c>
      <c r="Q439" s="185" t="s">
        <v>190</v>
      </c>
      <c r="R439" s="190">
        <f t="shared" si="17"/>
        <v>1135.5999999999999</v>
      </c>
      <c r="S439" s="191">
        <f t="shared" si="18"/>
        <v>136</v>
      </c>
    </row>
    <row r="440" spans="1:19" ht="27.6">
      <c r="A440" s="93" t="s">
        <v>182</v>
      </c>
      <c r="B440" s="178" t="s">
        <v>624</v>
      </c>
      <c r="C440" s="178" t="s">
        <v>624</v>
      </c>
      <c r="D440" s="179" t="s">
        <v>184</v>
      </c>
      <c r="E440" s="180" t="s">
        <v>6</v>
      </c>
      <c r="F440" s="179" t="s">
        <v>225</v>
      </c>
      <c r="G440" s="180" t="s">
        <v>22</v>
      </c>
      <c r="H440" s="181">
        <v>25401</v>
      </c>
      <c r="I440" s="194" t="s">
        <v>632</v>
      </c>
      <c r="J440" s="195" t="s">
        <v>73</v>
      </c>
      <c r="K440" s="196" t="s">
        <v>643</v>
      </c>
      <c r="L440" s="121"/>
      <c r="M440" s="127"/>
      <c r="N440" s="187" t="s">
        <v>398</v>
      </c>
      <c r="O440" s="188">
        <v>190</v>
      </c>
      <c r="P440" s="189">
        <v>8.35</v>
      </c>
      <c r="Q440" s="185" t="s">
        <v>190</v>
      </c>
      <c r="R440" s="190">
        <f t="shared" si="17"/>
        <v>1586.5</v>
      </c>
      <c r="S440" s="191">
        <f t="shared" si="18"/>
        <v>190</v>
      </c>
    </row>
    <row r="441" spans="1:19">
      <c r="A441" s="93" t="s">
        <v>182</v>
      </c>
      <c r="B441" s="178" t="s">
        <v>624</v>
      </c>
      <c r="C441" s="178" t="s">
        <v>624</v>
      </c>
      <c r="D441" s="179" t="s">
        <v>184</v>
      </c>
      <c r="E441" s="180" t="s">
        <v>12</v>
      </c>
      <c r="F441" s="179" t="s">
        <v>213</v>
      </c>
      <c r="G441" s="180" t="s">
        <v>25</v>
      </c>
      <c r="H441" s="181">
        <v>29101</v>
      </c>
      <c r="I441" s="199" t="s">
        <v>644</v>
      </c>
      <c r="J441" s="195" t="s">
        <v>645</v>
      </c>
      <c r="K441" s="196" t="s">
        <v>646</v>
      </c>
      <c r="L441" s="121"/>
      <c r="M441" s="127"/>
      <c r="N441" s="187" t="s">
        <v>398</v>
      </c>
      <c r="O441" s="188">
        <v>1</v>
      </c>
      <c r="P441" s="189">
        <v>109.99</v>
      </c>
      <c r="Q441" s="185" t="s">
        <v>190</v>
      </c>
      <c r="R441" s="190">
        <f t="shared" si="17"/>
        <v>109.99</v>
      </c>
      <c r="S441" s="191">
        <f t="shared" si="18"/>
        <v>1</v>
      </c>
    </row>
    <row r="442" spans="1:19">
      <c r="A442" s="93" t="s">
        <v>182</v>
      </c>
      <c r="B442" s="178" t="s">
        <v>624</v>
      </c>
      <c r="C442" s="178" t="s">
        <v>624</v>
      </c>
      <c r="D442" s="179" t="s">
        <v>184</v>
      </c>
      <c r="E442" s="180" t="s">
        <v>12</v>
      </c>
      <c r="F442" s="179" t="s">
        <v>213</v>
      </c>
      <c r="G442" s="180" t="s">
        <v>25</v>
      </c>
      <c r="H442" s="181">
        <v>29101</v>
      </c>
      <c r="I442" s="199" t="s">
        <v>644</v>
      </c>
      <c r="J442" s="195" t="s">
        <v>647</v>
      </c>
      <c r="K442" s="196" t="s">
        <v>648</v>
      </c>
      <c r="L442" s="121"/>
      <c r="M442" s="127"/>
      <c r="N442" s="187" t="s">
        <v>398</v>
      </c>
      <c r="O442" s="188">
        <v>6</v>
      </c>
      <c r="P442" s="189">
        <v>849.99</v>
      </c>
      <c r="Q442" s="185" t="s">
        <v>190</v>
      </c>
      <c r="R442" s="190">
        <f t="shared" si="17"/>
        <v>5099.9400000000005</v>
      </c>
      <c r="S442" s="191">
        <f t="shared" si="18"/>
        <v>6</v>
      </c>
    </row>
    <row r="443" spans="1:19" ht="27.6">
      <c r="A443" s="93" t="s">
        <v>182</v>
      </c>
      <c r="B443" s="178" t="s">
        <v>624</v>
      </c>
      <c r="C443" s="178" t="s">
        <v>624</v>
      </c>
      <c r="D443" s="179" t="s">
        <v>184</v>
      </c>
      <c r="E443" s="180" t="s">
        <v>106</v>
      </c>
      <c r="F443" s="179" t="s">
        <v>184</v>
      </c>
      <c r="G443" s="180" t="s">
        <v>25</v>
      </c>
      <c r="H443" s="181">
        <v>32601</v>
      </c>
      <c r="I443" s="194" t="s">
        <v>649</v>
      </c>
      <c r="J443" s="188"/>
      <c r="K443" s="184" t="s">
        <v>650</v>
      </c>
      <c r="L443" s="185"/>
      <c r="M443" s="186"/>
      <c r="N443" s="187" t="s">
        <v>520</v>
      </c>
      <c r="O443" s="188">
        <v>2188</v>
      </c>
      <c r="P443" s="189">
        <v>0.22040000000000001</v>
      </c>
      <c r="Q443" s="185" t="s">
        <v>190</v>
      </c>
      <c r="R443" s="190">
        <f t="shared" si="17"/>
        <v>482.23520000000002</v>
      </c>
      <c r="S443" s="191">
        <f t="shared" si="18"/>
        <v>2188</v>
      </c>
    </row>
    <row r="444" spans="1:19" ht="41.4">
      <c r="A444" s="93" t="s">
        <v>182</v>
      </c>
      <c r="B444" s="178" t="s">
        <v>624</v>
      </c>
      <c r="C444" s="178" t="s">
        <v>624</v>
      </c>
      <c r="D444" s="179" t="s">
        <v>184</v>
      </c>
      <c r="E444" s="180" t="s">
        <v>16</v>
      </c>
      <c r="F444" s="179" t="s">
        <v>184</v>
      </c>
      <c r="G444" s="180" t="s">
        <v>15</v>
      </c>
      <c r="H444" s="181">
        <v>32201</v>
      </c>
      <c r="I444" s="194" t="s">
        <v>578</v>
      </c>
      <c r="J444" s="188"/>
      <c r="K444" s="184" t="s">
        <v>651</v>
      </c>
      <c r="L444" s="185"/>
      <c r="M444" s="186"/>
      <c r="N444" s="187" t="s">
        <v>520</v>
      </c>
      <c r="O444" s="188">
        <v>1</v>
      </c>
      <c r="P444" s="189">
        <v>133061.59</v>
      </c>
      <c r="Q444" s="185" t="s">
        <v>190</v>
      </c>
      <c r="R444" s="190">
        <f t="shared" si="17"/>
        <v>133061.59</v>
      </c>
      <c r="S444" s="191">
        <f t="shared" si="18"/>
        <v>1</v>
      </c>
    </row>
    <row r="445" spans="1:19" ht="69">
      <c r="A445" s="93" t="s">
        <v>182</v>
      </c>
      <c r="B445" s="178" t="s">
        <v>624</v>
      </c>
      <c r="C445" s="178" t="s">
        <v>624</v>
      </c>
      <c r="D445" s="179" t="s">
        <v>184</v>
      </c>
      <c r="E445" s="180" t="s">
        <v>16</v>
      </c>
      <c r="F445" s="179" t="s">
        <v>184</v>
      </c>
      <c r="G445" s="180" t="s">
        <v>25</v>
      </c>
      <c r="H445" s="181">
        <v>33604</v>
      </c>
      <c r="I445" s="182" t="s">
        <v>652</v>
      </c>
      <c r="J445" s="188"/>
      <c r="K445" s="196" t="s">
        <v>653</v>
      </c>
      <c r="L445" s="121"/>
      <c r="M445" s="127"/>
      <c r="N445" s="187" t="s">
        <v>520</v>
      </c>
      <c r="O445" s="188">
        <v>1</v>
      </c>
      <c r="P445" s="189">
        <v>30508</v>
      </c>
      <c r="Q445" s="185" t="s">
        <v>190</v>
      </c>
      <c r="R445" s="190">
        <f t="shared" si="17"/>
        <v>30508</v>
      </c>
      <c r="S445" s="191">
        <f t="shared" si="18"/>
        <v>1</v>
      </c>
    </row>
    <row r="446" spans="1:19" ht="27.6">
      <c r="A446" s="93" t="s">
        <v>182</v>
      </c>
      <c r="B446" s="178" t="s">
        <v>624</v>
      </c>
      <c r="C446" s="178" t="s">
        <v>624</v>
      </c>
      <c r="D446" s="179" t="s">
        <v>184</v>
      </c>
      <c r="E446" s="180" t="s">
        <v>6</v>
      </c>
      <c r="F446" s="179" t="s">
        <v>185</v>
      </c>
      <c r="G446" s="180" t="s">
        <v>186</v>
      </c>
      <c r="H446" s="181">
        <v>35801</v>
      </c>
      <c r="I446" s="182" t="s">
        <v>654</v>
      </c>
      <c r="J446" s="188"/>
      <c r="K446" s="196" t="s">
        <v>655</v>
      </c>
      <c r="L446" s="121"/>
      <c r="M446" s="127"/>
      <c r="N446" s="187" t="s">
        <v>520</v>
      </c>
      <c r="O446" s="188">
        <v>1</v>
      </c>
      <c r="P446" s="189">
        <v>10614</v>
      </c>
      <c r="Q446" s="185" t="s">
        <v>190</v>
      </c>
      <c r="R446" s="190">
        <f t="shared" si="17"/>
        <v>10614</v>
      </c>
      <c r="S446" s="191">
        <f t="shared" si="18"/>
        <v>1</v>
      </c>
    </row>
    <row r="447" spans="1:19" ht="27.6">
      <c r="A447" s="93" t="s">
        <v>182</v>
      </c>
      <c r="B447" s="178" t="s">
        <v>624</v>
      </c>
      <c r="C447" s="178" t="s">
        <v>624</v>
      </c>
      <c r="D447" s="179" t="s">
        <v>184</v>
      </c>
      <c r="E447" s="180" t="s">
        <v>16</v>
      </c>
      <c r="F447" s="179" t="s">
        <v>184</v>
      </c>
      <c r="G447" s="180" t="s">
        <v>656</v>
      </c>
      <c r="H447" s="181">
        <v>35801</v>
      </c>
      <c r="I447" s="182" t="s">
        <v>654</v>
      </c>
      <c r="J447" s="188"/>
      <c r="K447" s="200" t="s">
        <v>657</v>
      </c>
      <c r="L447" s="185"/>
      <c r="M447" s="186"/>
      <c r="N447" s="187" t="s">
        <v>520</v>
      </c>
      <c r="O447" s="188">
        <v>1</v>
      </c>
      <c r="P447" s="189">
        <v>21326</v>
      </c>
      <c r="Q447" s="185" t="s">
        <v>190</v>
      </c>
      <c r="R447" s="190">
        <f t="shared" si="17"/>
        <v>21326</v>
      </c>
      <c r="S447" s="191">
        <f t="shared" si="18"/>
        <v>1</v>
      </c>
    </row>
    <row r="448" spans="1:19" ht="27.6">
      <c r="A448" s="93" t="s">
        <v>182</v>
      </c>
      <c r="B448" s="178" t="s">
        <v>624</v>
      </c>
      <c r="C448" s="178" t="s">
        <v>624</v>
      </c>
      <c r="D448" s="179" t="s">
        <v>184</v>
      </c>
      <c r="E448" s="180" t="s">
        <v>16</v>
      </c>
      <c r="F448" s="179" t="s">
        <v>184</v>
      </c>
      <c r="G448" s="180" t="s">
        <v>15</v>
      </c>
      <c r="H448" s="181">
        <v>35101</v>
      </c>
      <c r="I448" s="182" t="s">
        <v>658</v>
      </c>
      <c r="J448" s="188"/>
      <c r="K448" s="196" t="s">
        <v>659</v>
      </c>
      <c r="L448" s="121"/>
      <c r="M448" s="127"/>
      <c r="N448" s="187" t="s">
        <v>520</v>
      </c>
      <c r="O448" s="188">
        <v>1</v>
      </c>
      <c r="P448" s="189">
        <v>3480</v>
      </c>
      <c r="Q448" s="185" t="s">
        <v>190</v>
      </c>
      <c r="R448" s="190">
        <f t="shared" si="17"/>
        <v>3480</v>
      </c>
      <c r="S448" s="191">
        <f t="shared" si="18"/>
        <v>1</v>
      </c>
    </row>
    <row r="449" spans="1:19">
      <c r="A449" s="93" t="s">
        <v>182</v>
      </c>
      <c r="B449" s="178" t="s">
        <v>624</v>
      </c>
      <c r="C449" s="178" t="s">
        <v>624</v>
      </c>
      <c r="D449" s="179" t="s">
        <v>184</v>
      </c>
      <c r="E449" s="180" t="s">
        <v>16</v>
      </c>
      <c r="F449" s="179" t="s">
        <v>184</v>
      </c>
      <c r="G449" s="180" t="s">
        <v>15</v>
      </c>
      <c r="H449" s="181">
        <v>33801</v>
      </c>
      <c r="I449" s="194" t="s">
        <v>582</v>
      </c>
      <c r="J449" s="188"/>
      <c r="K449" s="192" t="s">
        <v>660</v>
      </c>
      <c r="L449" s="185"/>
      <c r="M449" s="186"/>
      <c r="N449" s="193" t="s">
        <v>520</v>
      </c>
      <c r="O449" s="188">
        <v>1</v>
      </c>
      <c r="P449" s="189">
        <v>29000</v>
      </c>
      <c r="Q449" s="185" t="s">
        <v>190</v>
      </c>
      <c r="R449" s="190">
        <f t="shared" si="17"/>
        <v>29000</v>
      </c>
      <c r="S449" s="191">
        <f t="shared" si="18"/>
        <v>1</v>
      </c>
    </row>
    <row r="450" spans="1:19">
      <c r="A450" s="93" t="s">
        <v>182</v>
      </c>
      <c r="B450" s="178" t="s">
        <v>624</v>
      </c>
      <c r="C450" s="178" t="s">
        <v>624</v>
      </c>
      <c r="D450" s="179" t="s">
        <v>184</v>
      </c>
      <c r="E450" s="180" t="s">
        <v>6</v>
      </c>
      <c r="F450" s="179" t="s">
        <v>185</v>
      </c>
      <c r="G450" s="180" t="s">
        <v>250</v>
      </c>
      <c r="H450" s="181">
        <v>21101</v>
      </c>
      <c r="I450" s="198" t="s">
        <v>558</v>
      </c>
      <c r="J450" s="195" t="s">
        <v>407</v>
      </c>
      <c r="K450" s="201" t="s">
        <v>661</v>
      </c>
      <c r="L450" s="201"/>
      <c r="M450" s="201"/>
      <c r="N450" s="202" t="s">
        <v>398</v>
      </c>
      <c r="O450" s="203">
        <v>1</v>
      </c>
      <c r="P450" s="204">
        <v>114.78</v>
      </c>
      <c r="Q450" s="185" t="s">
        <v>190</v>
      </c>
      <c r="R450" s="204">
        <f t="shared" si="17"/>
        <v>114.78</v>
      </c>
      <c r="S450" s="191">
        <f t="shared" si="18"/>
        <v>1</v>
      </c>
    </row>
    <row r="451" spans="1:19">
      <c r="A451" s="93" t="s">
        <v>182</v>
      </c>
      <c r="B451" s="178" t="s">
        <v>624</v>
      </c>
      <c r="C451" s="178" t="s">
        <v>624</v>
      </c>
      <c r="D451" s="179" t="s">
        <v>184</v>
      </c>
      <c r="E451" s="180" t="s">
        <v>6</v>
      </c>
      <c r="F451" s="179" t="s">
        <v>225</v>
      </c>
      <c r="G451" s="180" t="s">
        <v>22</v>
      </c>
      <c r="H451" s="181">
        <v>21601</v>
      </c>
      <c r="I451" s="182" t="s">
        <v>588</v>
      </c>
      <c r="J451" s="195" t="s">
        <v>257</v>
      </c>
      <c r="K451" s="196" t="s">
        <v>662</v>
      </c>
      <c r="L451" s="121"/>
      <c r="M451" s="127"/>
      <c r="N451" s="187" t="s">
        <v>398</v>
      </c>
      <c r="O451" s="188">
        <v>53</v>
      </c>
      <c r="P451" s="189">
        <v>29</v>
      </c>
      <c r="Q451" s="185" t="s">
        <v>190</v>
      </c>
      <c r="R451" s="190">
        <f t="shared" si="17"/>
        <v>1537</v>
      </c>
      <c r="S451" s="191">
        <f>O451</f>
        <v>53</v>
      </c>
    </row>
    <row r="452" spans="1:19">
      <c r="A452" s="93" t="s">
        <v>182</v>
      </c>
      <c r="B452" s="178" t="s">
        <v>624</v>
      </c>
      <c r="C452" s="178" t="s">
        <v>624</v>
      </c>
      <c r="D452" s="179" t="s">
        <v>184</v>
      </c>
      <c r="E452" s="180" t="s">
        <v>12</v>
      </c>
      <c r="F452" s="179" t="s">
        <v>213</v>
      </c>
      <c r="G452" s="180" t="s">
        <v>25</v>
      </c>
      <c r="H452" s="181">
        <v>21601</v>
      </c>
      <c r="I452" s="182" t="s">
        <v>588</v>
      </c>
      <c r="J452" s="195" t="s">
        <v>257</v>
      </c>
      <c r="K452" s="196" t="s">
        <v>662</v>
      </c>
      <c r="L452" s="121"/>
      <c r="M452" s="127"/>
      <c r="N452" s="187" t="s">
        <v>398</v>
      </c>
      <c r="O452" s="188">
        <v>10</v>
      </c>
      <c r="P452" s="189">
        <v>29</v>
      </c>
      <c r="Q452" s="185" t="s">
        <v>190</v>
      </c>
      <c r="R452" s="190">
        <f t="shared" si="17"/>
        <v>290</v>
      </c>
      <c r="S452" s="191">
        <f>O452</f>
        <v>10</v>
      </c>
    </row>
    <row r="453" spans="1:19">
      <c r="A453" s="93" t="s">
        <v>182</v>
      </c>
      <c r="B453" s="178" t="s">
        <v>624</v>
      </c>
      <c r="C453" s="178" t="s">
        <v>624</v>
      </c>
      <c r="D453" s="179" t="s">
        <v>184</v>
      </c>
      <c r="E453" s="180" t="s">
        <v>6</v>
      </c>
      <c r="F453" s="179" t="s">
        <v>185</v>
      </c>
      <c r="G453" s="180" t="s">
        <v>22</v>
      </c>
      <c r="H453" s="181">
        <v>21601</v>
      </c>
      <c r="I453" s="182" t="s">
        <v>588</v>
      </c>
      <c r="J453" s="195" t="s">
        <v>257</v>
      </c>
      <c r="K453" s="196" t="s">
        <v>662</v>
      </c>
      <c r="L453" s="121"/>
      <c r="M453" s="127"/>
      <c r="N453" s="187" t="s">
        <v>398</v>
      </c>
      <c r="O453" s="188">
        <v>47</v>
      </c>
      <c r="P453" s="189">
        <v>29</v>
      </c>
      <c r="Q453" s="185" t="s">
        <v>190</v>
      </c>
      <c r="R453" s="190">
        <f t="shared" si="17"/>
        <v>1363</v>
      </c>
      <c r="S453" s="191">
        <f>O453</f>
        <v>47</v>
      </c>
    </row>
    <row r="454" spans="1:19">
      <c r="A454" s="93" t="s">
        <v>182</v>
      </c>
      <c r="B454" s="178" t="s">
        <v>624</v>
      </c>
      <c r="C454" s="178" t="s">
        <v>624</v>
      </c>
      <c r="D454" s="179" t="s">
        <v>184</v>
      </c>
      <c r="E454" s="180" t="s">
        <v>6</v>
      </c>
      <c r="F454" s="179" t="s">
        <v>185</v>
      </c>
      <c r="G454" s="180" t="s">
        <v>22</v>
      </c>
      <c r="H454" s="181">
        <v>21601</v>
      </c>
      <c r="I454" s="182" t="s">
        <v>588</v>
      </c>
      <c r="J454" s="195" t="s">
        <v>663</v>
      </c>
      <c r="K454" s="184" t="s">
        <v>664</v>
      </c>
      <c r="L454" s="185"/>
      <c r="M454" s="186"/>
      <c r="N454" s="187" t="s">
        <v>398</v>
      </c>
      <c r="O454" s="188">
        <v>42</v>
      </c>
      <c r="P454" s="189">
        <v>32.65</v>
      </c>
      <c r="Q454" s="185" t="s">
        <v>190</v>
      </c>
      <c r="R454" s="190">
        <f t="shared" si="17"/>
        <v>1371.3</v>
      </c>
      <c r="S454" s="191">
        <f>O454</f>
        <v>42</v>
      </c>
    </row>
    <row r="455" spans="1:19">
      <c r="A455" s="93" t="s">
        <v>182</v>
      </c>
      <c r="B455" s="178" t="s">
        <v>624</v>
      </c>
      <c r="C455" s="178" t="s">
        <v>624</v>
      </c>
      <c r="D455" s="179" t="s">
        <v>184</v>
      </c>
      <c r="E455" s="180" t="s">
        <v>6</v>
      </c>
      <c r="F455" s="179" t="s">
        <v>225</v>
      </c>
      <c r="G455" s="180" t="s">
        <v>22</v>
      </c>
      <c r="H455" s="181">
        <v>21601</v>
      </c>
      <c r="I455" s="182" t="s">
        <v>588</v>
      </c>
      <c r="J455" s="195" t="s">
        <v>663</v>
      </c>
      <c r="K455" s="196" t="s">
        <v>664</v>
      </c>
      <c r="L455" s="121"/>
      <c r="M455" s="127"/>
      <c r="N455" s="187" t="s">
        <v>398</v>
      </c>
      <c r="O455" s="188">
        <v>41</v>
      </c>
      <c r="P455" s="189">
        <v>32.65</v>
      </c>
      <c r="Q455" s="185" t="s">
        <v>190</v>
      </c>
      <c r="R455" s="190">
        <f t="shared" si="17"/>
        <v>1338.6499999999999</v>
      </c>
      <c r="S455" s="191">
        <f>O455</f>
        <v>41</v>
      </c>
    </row>
    <row r="456" spans="1:19">
      <c r="A456" s="93" t="s">
        <v>182</v>
      </c>
      <c r="B456" s="205" t="s">
        <v>665</v>
      </c>
      <c r="C456" s="205" t="s">
        <v>665</v>
      </c>
      <c r="D456" s="206" t="s">
        <v>184</v>
      </c>
      <c r="E456" s="205" t="s">
        <v>16</v>
      </c>
      <c r="F456" s="206" t="s">
        <v>184</v>
      </c>
      <c r="G456" s="205" t="s">
        <v>25</v>
      </c>
      <c r="H456" s="127">
        <v>21101</v>
      </c>
      <c r="I456" s="207" t="s">
        <v>558</v>
      </c>
      <c r="J456" s="208" t="s">
        <v>666</v>
      </c>
      <c r="K456" s="209" t="s">
        <v>667</v>
      </c>
      <c r="L456" s="210"/>
      <c r="M456" s="211"/>
      <c r="N456" s="212" t="s">
        <v>668</v>
      </c>
      <c r="O456" s="213">
        <f>SUM(S456:S456)</f>
        <v>13</v>
      </c>
      <c r="P456" s="214">
        <v>137</v>
      </c>
      <c r="Q456" s="215" t="s">
        <v>190</v>
      </c>
      <c r="R456" s="214">
        <f>SUM(O456*P456)</f>
        <v>1781</v>
      </c>
      <c r="S456" s="216">
        <v>13</v>
      </c>
    </row>
    <row r="457" spans="1:19">
      <c r="A457" s="93" t="s">
        <v>182</v>
      </c>
      <c r="B457" s="205" t="s">
        <v>665</v>
      </c>
      <c r="C457" s="205" t="s">
        <v>665</v>
      </c>
      <c r="D457" s="206" t="s">
        <v>184</v>
      </c>
      <c r="E457" s="205" t="s">
        <v>16</v>
      </c>
      <c r="F457" s="206" t="s">
        <v>184</v>
      </c>
      <c r="G457" s="205" t="s">
        <v>25</v>
      </c>
      <c r="H457" s="127">
        <v>21101</v>
      </c>
      <c r="I457" s="207" t="s">
        <v>558</v>
      </c>
      <c r="J457" s="208" t="s">
        <v>669</v>
      </c>
      <c r="K457" s="209" t="s">
        <v>194</v>
      </c>
      <c r="L457" s="210"/>
      <c r="M457" s="211"/>
      <c r="N457" s="212" t="s">
        <v>668</v>
      </c>
      <c r="O457" s="213">
        <f>SUM(S457:S457)</f>
        <v>15</v>
      </c>
      <c r="P457" s="214">
        <v>82</v>
      </c>
      <c r="Q457" s="215" t="s">
        <v>190</v>
      </c>
      <c r="R457" s="214">
        <f t="shared" ref="R457" si="19">SUM(O457*P457)</f>
        <v>1230</v>
      </c>
      <c r="S457" s="216">
        <v>15</v>
      </c>
    </row>
    <row r="458" spans="1:19">
      <c r="A458" s="93" t="s">
        <v>182</v>
      </c>
      <c r="B458" s="205" t="s">
        <v>665</v>
      </c>
      <c r="C458" s="205" t="s">
        <v>665</v>
      </c>
      <c r="D458" s="206" t="s">
        <v>184</v>
      </c>
      <c r="E458" s="205" t="s">
        <v>16</v>
      </c>
      <c r="F458" s="206" t="s">
        <v>184</v>
      </c>
      <c r="G458" s="205" t="s">
        <v>25</v>
      </c>
      <c r="H458" s="127">
        <v>21101</v>
      </c>
      <c r="I458" s="207" t="s">
        <v>558</v>
      </c>
      <c r="J458" s="208" t="s">
        <v>670</v>
      </c>
      <c r="K458" s="144" t="s">
        <v>155</v>
      </c>
      <c r="L458" s="210"/>
      <c r="M458" s="211"/>
      <c r="N458" s="143" t="s">
        <v>46</v>
      </c>
      <c r="O458" s="213">
        <f>SUM(S458:S458)</f>
        <v>11</v>
      </c>
      <c r="P458" s="214">
        <v>5</v>
      </c>
      <c r="Q458" s="215" t="s">
        <v>190</v>
      </c>
      <c r="R458" s="214">
        <f>SUM(O458*P458)</f>
        <v>55</v>
      </c>
      <c r="S458" s="216">
        <v>11</v>
      </c>
    </row>
    <row r="459" spans="1:19">
      <c r="A459" s="93" t="s">
        <v>182</v>
      </c>
      <c r="B459" s="217" t="s">
        <v>665</v>
      </c>
      <c r="C459" s="217" t="s">
        <v>665</v>
      </c>
      <c r="D459" s="179" t="s">
        <v>184</v>
      </c>
      <c r="E459" s="218" t="s">
        <v>16</v>
      </c>
      <c r="F459" s="179" t="s">
        <v>184</v>
      </c>
      <c r="G459" s="218" t="s">
        <v>25</v>
      </c>
      <c r="H459" s="127">
        <v>21601</v>
      </c>
      <c r="I459" s="182" t="s">
        <v>588</v>
      </c>
      <c r="J459" s="144" t="s">
        <v>244</v>
      </c>
      <c r="K459" s="144" t="s">
        <v>671</v>
      </c>
      <c r="L459" s="219"/>
      <c r="M459" s="211"/>
      <c r="N459" s="143" t="s">
        <v>672</v>
      </c>
      <c r="O459" s="220">
        <f>SUM(S459:S459)</f>
        <v>0</v>
      </c>
      <c r="P459" s="221">
        <v>54</v>
      </c>
      <c r="Q459" s="222" t="s">
        <v>190</v>
      </c>
      <c r="R459" s="221">
        <f t="shared" ref="R459:R480" si="20">SUM(O459*P459)</f>
        <v>0</v>
      </c>
      <c r="S459" s="216">
        <v>0</v>
      </c>
    </row>
    <row r="460" spans="1:19">
      <c r="A460" s="93" t="s">
        <v>182</v>
      </c>
      <c r="B460" s="217" t="s">
        <v>665</v>
      </c>
      <c r="C460" s="217" t="s">
        <v>665</v>
      </c>
      <c r="D460" s="179" t="s">
        <v>184</v>
      </c>
      <c r="E460" s="218" t="s">
        <v>16</v>
      </c>
      <c r="F460" s="179" t="s">
        <v>184</v>
      </c>
      <c r="G460" s="218" t="s">
        <v>25</v>
      </c>
      <c r="H460" s="127">
        <v>21601</v>
      </c>
      <c r="I460" s="182" t="s">
        <v>588</v>
      </c>
      <c r="J460" s="144" t="s">
        <v>246</v>
      </c>
      <c r="K460" s="223" t="s">
        <v>673</v>
      </c>
      <c r="L460" s="219"/>
      <c r="M460" s="211"/>
      <c r="N460" s="143" t="s">
        <v>46</v>
      </c>
      <c r="O460" s="220">
        <f>SUM(S460:S460)</f>
        <v>0</v>
      </c>
      <c r="P460" s="221">
        <v>59</v>
      </c>
      <c r="Q460" s="222" t="s">
        <v>190</v>
      </c>
      <c r="R460" s="221">
        <f t="shared" si="20"/>
        <v>0</v>
      </c>
      <c r="S460" s="216">
        <v>0</v>
      </c>
    </row>
    <row r="461" spans="1:19">
      <c r="A461" s="93" t="s">
        <v>182</v>
      </c>
      <c r="B461" s="217" t="s">
        <v>665</v>
      </c>
      <c r="C461" s="217" t="s">
        <v>665</v>
      </c>
      <c r="D461" s="179" t="s">
        <v>184</v>
      </c>
      <c r="E461" s="218" t="s">
        <v>16</v>
      </c>
      <c r="F461" s="179" t="s">
        <v>184</v>
      </c>
      <c r="G461" s="218" t="s">
        <v>25</v>
      </c>
      <c r="H461" s="127">
        <v>21601</v>
      </c>
      <c r="I461" s="182" t="s">
        <v>588</v>
      </c>
      <c r="J461" s="38" t="s">
        <v>238</v>
      </c>
      <c r="K461" s="144" t="s">
        <v>674</v>
      </c>
      <c r="L461" s="219"/>
      <c r="M461" s="211"/>
      <c r="N461" s="143" t="s">
        <v>46</v>
      </c>
      <c r="O461" s="220">
        <f>SUM(S461:S461)</f>
        <v>0</v>
      </c>
      <c r="P461" s="221">
        <v>108</v>
      </c>
      <c r="Q461" s="222" t="s">
        <v>190</v>
      </c>
      <c r="R461" s="221">
        <f t="shared" si="20"/>
        <v>0</v>
      </c>
      <c r="S461" s="216">
        <v>0</v>
      </c>
    </row>
    <row r="462" spans="1:19">
      <c r="A462" s="93" t="s">
        <v>182</v>
      </c>
      <c r="B462" s="217" t="s">
        <v>665</v>
      </c>
      <c r="C462" s="217" t="s">
        <v>665</v>
      </c>
      <c r="D462" s="179" t="s">
        <v>184</v>
      </c>
      <c r="E462" s="218" t="s">
        <v>16</v>
      </c>
      <c r="F462" s="179" t="s">
        <v>184</v>
      </c>
      <c r="G462" s="218" t="s">
        <v>25</v>
      </c>
      <c r="H462" s="127">
        <v>21601</v>
      </c>
      <c r="I462" s="182" t="s">
        <v>588</v>
      </c>
      <c r="J462" s="38" t="s">
        <v>363</v>
      </c>
      <c r="K462" s="144" t="s">
        <v>364</v>
      </c>
      <c r="L462" s="219"/>
      <c r="M462" s="211"/>
      <c r="N462" s="143" t="s">
        <v>398</v>
      </c>
      <c r="O462" s="220">
        <f>SUM(S462:S462)</f>
        <v>0</v>
      </c>
      <c r="P462" s="221">
        <v>107</v>
      </c>
      <c r="Q462" s="222" t="s">
        <v>190</v>
      </c>
      <c r="R462" s="221">
        <f t="shared" si="20"/>
        <v>0</v>
      </c>
      <c r="S462" s="216">
        <v>0</v>
      </c>
    </row>
    <row r="463" spans="1:19" ht="36">
      <c r="A463" s="93" t="s">
        <v>182</v>
      </c>
      <c r="B463" s="217" t="s">
        <v>665</v>
      </c>
      <c r="C463" s="217" t="s">
        <v>665</v>
      </c>
      <c r="D463" s="179" t="s">
        <v>184</v>
      </c>
      <c r="E463" s="218" t="s">
        <v>16</v>
      </c>
      <c r="F463" s="179" t="s">
        <v>184</v>
      </c>
      <c r="G463" s="218" t="s">
        <v>25</v>
      </c>
      <c r="H463" s="188">
        <v>22104</v>
      </c>
      <c r="I463" s="224" t="s">
        <v>97</v>
      </c>
      <c r="J463" s="144" t="s">
        <v>675</v>
      </c>
      <c r="K463" s="144" t="s">
        <v>676</v>
      </c>
      <c r="L463" s="121"/>
      <c r="M463" s="127"/>
      <c r="N463" s="143" t="s">
        <v>46</v>
      </c>
      <c r="O463" s="220">
        <f>SUM(S463:S463)</f>
        <v>0</v>
      </c>
      <c r="P463" s="221">
        <v>95</v>
      </c>
      <c r="Q463" s="222" t="s">
        <v>190</v>
      </c>
      <c r="R463" s="221">
        <f>SUM(O463*P463)</f>
        <v>0</v>
      </c>
      <c r="S463" s="216">
        <v>0</v>
      </c>
    </row>
    <row r="464" spans="1:19" ht="36">
      <c r="A464" s="93" t="s">
        <v>182</v>
      </c>
      <c r="B464" s="217" t="s">
        <v>665</v>
      </c>
      <c r="C464" s="217" t="s">
        <v>665</v>
      </c>
      <c r="D464" s="179" t="s">
        <v>184</v>
      </c>
      <c r="E464" s="218" t="s">
        <v>16</v>
      </c>
      <c r="F464" s="179" t="s">
        <v>184</v>
      </c>
      <c r="G464" s="218" t="s">
        <v>25</v>
      </c>
      <c r="H464" s="188">
        <v>22104</v>
      </c>
      <c r="I464" s="224" t="s">
        <v>97</v>
      </c>
      <c r="J464" s="38" t="s">
        <v>265</v>
      </c>
      <c r="K464" s="144" t="s">
        <v>677</v>
      </c>
      <c r="L464" s="121"/>
      <c r="M464" s="127"/>
      <c r="N464" s="143" t="s">
        <v>267</v>
      </c>
      <c r="O464" s="225">
        <f>SUM(S464:S464)</f>
        <v>0</v>
      </c>
      <c r="P464" s="221">
        <v>177</v>
      </c>
      <c r="Q464" s="222" t="s">
        <v>190</v>
      </c>
      <c r="R464" s="221">
        <f t="shared" ref="R464" si="21">SUM(O464*P464)</f>
        <v>0</v>
      </c>
      <c r="S464" s="216">
        <v>0</v>
      </c>
    </row>
    <row r="465" spans="1:19" ht="27.6">
      <c r="A465" s="93" t="s">
        <v>182</v>
      </c>
      <c r="B465" s="217" t="s">
        <v>665</v>
      </c>
      <c r="C465" s="217" t="s">
        <v>665</v>
      </c>
      <c r="D465" s="179" t="s">
        <v>184</v>
      </c>
      <c r="E465" s="218" t="s">
        <v>16</v>
      </c>
      <c r="F465" s="179" t="s">
        <v>184</v>
      </c>
      <c r="G465" s="218" t="s">
        <v>25</v>
      </c>
      <c r="H465" s="127">
        <v>22301</v>
      </c>
      <c r="I465" s="182" t="s">
        <v>678</v>
      </c>
      <c r="J465" s="38" t="s">
        <v>679</v>
      </c>
      <c r="K465" s="144" t="s">
        <v>680</v>
      </c>
      <c r="L465" s="219"/>
      <c r="M465" s="211"/>
      <c r="N465" s="143" t="s">
        <v>46</v>
      </c>
      <c r="O465" s="220">
        <f>SUM(S465:S465)</f>
        <v>0</v>
      </c>
      <c r="P465" s="221">
        <v>2668</v>
      </c>
      <c r="Q465" s="222" t="s">
        <v>190</v>
      </c>
      <c r="R465" s="221">
        <f t="shared" si="20"/>
        <v>0</v>
      </c>
      <c r="S465" s="216">
        <v>0</v>
      </c>
    </row>
    <row r="466" spans="1:19">
      <c r="A466" s="93" t="s">
        <v>182</v>
      </c>
      <c r="B466" s="217" t="s">
        <v>665</v>
      </c>
      <c r="C466" s="217" t="s">
        <v>665</v>
      </c>
      <c r="D466" s="179" t="s">
        <v>184</v>
      </c>
      <c r="E466" s="218" t="s">
        <v>16</v>
      </c>
      <c r="F466" s="179" t="s">
        <v>184</v>
      </c>
      <c r="G466" s="218" t="s">
        <v>25</v>
      </c>
      <c r="H466" s="127">
        <v>24601</v>
      </c>
      <c r="I466" s="182" t="s">
        <v>302</v>
      </c>
      <c r="J466" s="38" t="s">
        <v>681</v>
      </c>
      <c r="K466" s="144" t="s">
        <v>682</v>
      </c>
      <c r="L466" s="219"/>
      <c r="M466" s="211"/>
      <c r="N466" s="143" t="s">
        <v>668</v>
      </c>
      <c r="O466" s="220">
        <f>SUM(S466:S466)</f>
        <v>1</v>
      </c>
      <c r="P466" s="221">
        <v>288</v>
      </c>
      <c r="Q466" s="222" t="s">
        <v>190</v>
      </c>
      <c r="R466" s="221">
        <f t="shared" si="20"/>
        <v>288</v>
      </c>
      <c r="S466" s="216">
        <v>1</v>
      </c>
    </row>
    <row r="467" spans="1:19" ht="27.6">
      <c r="A467" s="93" t="s">
        <v>182</v>
      </c>
      <c r="B467" s="217" t="s">
        <v>665</v>
      </c>
      <c r="C467" s="217" t="s">
        <v>665</v>
      </c>
      <c r="D467" s="179" t="s">
        <v>184</v>
      </c>
      <c r="E467" s="218" t="s">
        <v>16</v>
      </c>
      <c r="F467" s="179" t="s">
        <v>184</v>
      </c>
      <c r="G467" s="218" t="s">
        <v>25</v>
      </c>
      <c r="H467" s="127">
        <v>25401</v>
      </c>
      <c r="I467" s="182" t="s">
        <v>683</v>
      </c>
      <c r="J467" s="38" t="s">
        <v>684</v>
      </c>
      <c r="K467" s="144" t="s">
        <v>685</v>
      </c>
      <c r="L467" s="219"/>
      <c r="M467" s="211"/>
      <c r="N467" s="143" t="s">
        <v>46</v>
      </c>
      <c r="O467" s="220">
        <f>SUM(S467:S467)</f>
        <v>0</v>
      </c>
      <c r="P467" s="221">
        <v>1500</v>
      </c>
      <c r="Q467" s="222" t="s">
        <v>190</v>
      </c>
      <c r="R467" s="221">
        <f t="shared" si="20"/>
        <v>0</v>
      </c>
      <c r="S467" s="216">
        <v>0</v>
      </c>
    </row>
    <row r="468" spans="1:19" ht="48">
      <c r="A468" s="93" t="s">
        <v>182</v>
      </c>
      <c r="B468" s="217" t="s">
        <v>665</v>
      </c>
      <c r="C468" s="217" t="s">
        <v>665</v>
      </c>
      <c r="D468" s="179" t="s">
        <v>184</v>
      </c>
      <c r="E468" s="218" t="s">
        <v>16</v>
      </c>
      <c r="F468" s="179" t="s">
        <v>184</v>
      </c>
      <c r="G468" s="218" t="s">
        <v>25</v>
      </c>
      <c r="H468" s="226">
        <v>26104</v>
      </c>
      <c r="I468" s="224" t="s">
        <v>279</v>
      </c>
      <c r="J468" s="38" t="s">
        <v>686</v>
      </c>
      <c r="K468" s="227" t="s">
        <v>687</v>
      </c>
      <c r="L468" s="227"/>
      <c r="M468" s="227"/>
      <c r="N468" s="228" t="s">
        <v>688</v>
      </c>
      <c r="O468" s="187">
        <v>12</v>
      </c>
      <c r="P468" s="221">
        <v>12000</v>
      </c>
      <c r="Q468" s="222" t="s">
        <v>190</v>
      </c>
      <c r="R468" s="221">
        <f>SUM(S468:S468)</f>
        <v>1000</v>
      </c>
      <c r="S468" s="229">
        <v>1000</v>
      </c>
    </row>
    <row r="469" spans="1:19">
      <c r="A469" s="93" t="s">
        <v>182</v>
      </c>
      <c r="B469" s="217" t="s">
        <v>665</v>
      </c>
      <c r="C469" s="217" t="s">
        <v>665</v>
      </c>
      <c r="D469" s="179" t="s">
        <v>184</v>
      </c>
      <c r="E469" s="218" t="s">
        <v>16</v>
      </c>
      <c r="F469" s="179" t="s">
        <v>184</v>
      </c>
      <c r="G469" s="218" t="s">
        <v>25</v>
      </c>
      <c r="H469" s="127">
        <v>27101</v>
      </c>
      <c r="I469" s="182" t="s">
        <v>689</v>
      </c>
      <c r="J469" s="38" t="s">
        <v>690</v>
      </c>
      <c r="K469" s="144" t="s">
        <v>691</v>
      </c>
      <c r="L469" s="219"/>
      <c r="M469" s="211"/>
      <c r="N469" s="143" t="s">
        <v>46</v>
      </c>
      <c r="O469" s="220">
        <f>SUM(S469:S469)</f>
        <v>0</v>
      </c>
      <c r="P469" s="221">
        <v>250</v>
      </c>
      <c r="Q469" s="222" t="s">
        <v>190</v>
      </c>
      <c r="R469" s="221">
        <f t="shared" si="20"/>
        <v>0</v>
      </c>
      <c r="S469" s="216">
        <v>0</v>
      </c>
    </row>
    <row r="470" spans="1:19" ht="27.6">
      <c r="A470" s="93" t="s">
        <v>182</v>
      </c>
      <c r="B470" s="217" t="s">
        <v>665</v>
      </c>
      <c r="C470" s="217" t="s">
        <v>665</v>
      </c>
      <c r="D470" s="179" t="s">
        <v>184</v>
      </c>
      <c r="E470" s="218" t="s">
        <v>16</v>
      </c>
      <c r="F470" s="179" t="s">
        <v>184</v>
      </c>
      <c r="G470" s="218" t="s">
        <v>25</v>
      </c>
      <c r="H470" s="127">
        <v>29601</v>
      </c>
      <c r="I470" s="182" t="s">
        <v>692</v>
      </c>
      <c r="J470" s="38" t="s">
        <v>693</v>
      </c>
      <c r="K470" s="144" t="s">
        <v>694</v>
      </c>
      <c r="L470" s="219"/>
      <c r="M470" s="211"/>
      <c r="N470" s="143" t="s">
        <v>695</v>
      </c>
      <c r="O470" s="220">
        <f>SUM(S470:S470)</f>
        <v>0</v>
      </c>
      <c r="P470" s="221">
        <v>1250</v>
      </c>
      <c r="Q470" s="222" t="s">
        <v>190</v>
      </c>
      <c r="R470" s="221">
        <f t="shared" si="20"/>
        <v>0</v>
      </c>
      <c r="S470" s="216">
        <v>0</v>
      </c>
    </row>
    <row r="471" spans="1:19">
      <c r="A471" s="93" t="s">
        <v>182</v>
      </c>
      <c r="B471" s="217" t="s">
        <v>665</v>
      </c>
      <c r="C471" s="217" t="s">
        <v>665</v>
      </c>
      <c r="D471" s="179" t="s">
        <v>184</v>
      </c>
      <c r="E471" s="218" t="s">
        <v>16</v>
      </c>
      <c r="F471" s="179" t="s">
        <v>184</v>
      </c>
      <c r="G471" s="218" t="s">
        <v>25</v>
      </c>
      <c r="H471" s="230">
        <v>31401</v>
      </c>
      <c r="I471" s="224" t="s">
        <v>289</v>
      </c>
      <c r="J471" s="231"/>
      <c r="K471" s="227" t="s">
        <v>300</v>
      </c>
      <c r="L471" s="232"/>
      <c r="M471" s="232"/>
      <c r="N471" s="188" t="s">
        <v>520</v>
      </c>
      <c r="O471" s="187">
        <v>12</v>
      </c>
      <c r="P471" s="221">
        <v>2320</v>
      </c>
      <c r="Q471" s="222" t="s">
        <v>190</v>
      </c>
      <c r="R471" s="221">
        <f>SUM(S471:S471)</f>
        <v>2320</v>
      </c>
      <c r="S471" s="221">
        <v>2320</v>
      </c>
    </row>
    <row r="472" spans="1:19">
      <c r="A472" s="93" t="s">
        <v>182</v>
      </c>
      <c r="B472" s="217" t="s">
        <v>665</v>
      </c>
      <c r="C472" s="217" t="s">
        <v>665</v>
      </c>
      <c r="D472" s="179" t="s">
        <v>184</v>
      </c>
      <c r="E472" s="218" t="s">
        <v>16</v>
      </c>
      <c r="F472" s="179" t="s">
        <v>184</v>
      </c>
      <c r="G472" s="218" t="s">
        <v>25</v>
      </c>
      <c r="H472" s="230">
        <v>31801</v>
      </c>
      <c r="I472" s="224" t="s">
        <v>696</v>
      </c>
      <c r="J472" s="231"/>
      <c r="K472" s="227" t="s">
        <v>300</v>
      </c>
      <c r="L472" s="232"/>
      <c r="M472" s="232"/>
      <c r="N472" s="188" t="s">
        <v>520</v>
      </c>
      <c r="O472" s="233">
        <f>SUM(S472:S472)</f>
        <v>0</v>
      </c>
      <c r="P472" s="221">
        <v>139.19999999999999</v>
      </c>
      <c r="Q472" s="222" t="s">
        <v>190</v>
      </c>
      <c r="R472" s="221">
        <f>SUM(O472*P472)</f>
        <v>0</v>
      </c>
      <c r="S472" s="234">
        <v>0</v>
      </c>
    </row>
    <row r="473" spans="1:19" ht="24">
      <c r="A473" s="93" t="s">
        <v>182</v>
      </c>
      <c r="B473" s="217" t="s">
        <v>665</v>
      </c>
      <c r="C473" s="217" t="s">
        <v>665</v>
      </c>
      <c r="D473" s="179" t="s">
        <v>184</v>
      </c>
      <c r="E473" s="235" t="s">
        <v>6</v>
      </c>
      <c r="F473" s="236" t="s">
        <v>224</v>
      </c>
      <c r="G473" s="218" t="s">
        <v>25</v>
      </c>
      <c r="H473" s="230">
        <v>32601</v>
      </c>
      <c r="I473" s="224" t="s">
        <v>295</v>
      </c>
      <c r="J473" s="231"/>
      <c r="K473" s="227" t="s">
        <v>300</v>
      </c>
      <c r="L473" s="232"/>
      <c r="M473" s="232"/>
      <c r="N473" s="188" t="s">
        <v>520</v>
      </c>
      <c r="O473" s="187">
        <v>12</v>
      </c>
      <c r="P473" s="221">
        <v>4500</v>
      </c>
      <c r="Q473" s="222" t="s">
        <v>190</v>
      </c>
      <c r="R473" s="221">
        <f>SUM(O473*P473)</f>
        <v>54000</v>
      </c>
      <c r="S473" s="188">
        <v>1</v>
      </c>
    </row>
    <row r="474" spans="1:19" ht="24">
      <c r="A474" s="93" t="s">
        <v>182</v>
      </c>
      <c r="B474" s="217" t="s">
        <v>665</v>
      </c>
      <c r="C474" s="217" t="s">
        <v>665</v>
      </c>
      <c r="D474" s="179" t="s">
        <v>184</v>
      </c>
      <c r="E474" s="218" t="s">
        <v>16</v>
      </c>
      <c r="F474" s="179" t="s">
        <v>184</v>
      </c>
      <c r="G474" s="218" t="s">
        <v>25</v>
      </c>
      <c r="H474" s="230">
        <v>35201</v>
      </c>
      <c r="I474" s="224" t="s">
        <v>516</v>
      </c>
      <c r="J474" s="231"/>
      <c r="K474" s="227" t="s">
        <v>300</v>
      </c>
      <c r="L474" s="232"/>
      <c r="M474" s="232"/>
      <c r="N474" s="188" t="s">
        <v>520</v>
      </c>
      <c r="O474" s="220">
        <v>14</v>
      </c>
      <c r="P474" s="221">
        <v>464</v>
      </c>
      <c r="Q474" s="222" t="s">
        <v>190</v>
      </c>
      <c r="R474" s="221">
        <f>SUM(O474*P474)</f>
        <v>6496</v>
      </c>
      <c r="S474" s="234">
        <v>0</v>
      </c>
    </row>
    <row r="475" spans="1:19" ht="36">
      <c r="A475" s="93" t="s">
        <v>182</v>
      </c>
      <c r="B475" s="217" t="s">
        <v>665</v>
      </c>
      <c r="C475" s="217" t="s">
        <v>665</v>
      </c>
      <c r="D475" s="179" t="s">
        <v>184</v>
      </c>
      <c r="E475" s="218" t="s">
        <v>16</v>
      </c>
      <c r="F475" s="179" t="s">
        <v>184</v>
      </c>
      <c r="G475" s="218" t="s">
        <v>25</v>
      </c>
      <c r="H475" s="230">
        <v>35501</v>
      </c>
      <c r="I475" s="224" t="s">
        <v>29</v>
      </c>
      <c r="J475" s="127"/>
      <c r="K475" s="227" t="s">
        <v>300</v>
      </c>
      <c r="L475" s="232"/>
      <c r="M475" s="232"/>
      <c r="N475" s="188" t="s">
        <v>520</v>
      </c>
      <c r="O475" s="220">
        <f>SUM(S475:S475)</f>
        <v>0</v>
      </c>
      <c r="P475" s="221">
        <v>1700</v>
      </c>
      <c r="Q475" s="222" t="s">
        <v>190</v>
      </c>
      <c r="R475" s="221">
        <f>SUM(O475*P475)</f>
        <v>0</v>
      </c>
      <c r="S475" s="234">
        <v>0</v>
      </c>
    </row>
    <row r="476" spans="1:19" ht="24">
      <c r="A476" s="93" t="s">
        <v>182</v>
      </c>
      <c r="B476" s="217" t="s">
        <v>665</v>
      </c>
      <c r="C476" s="217" t="s">
        <v>665</v>
      </c>
      <c r="D476" s="179" t="s">
        <v>184</v>
      </c>
      <c r="E476" s="235" t="s">
        <v>6</v>
      </c>
      <c r="F476" s="236" t="s">
        <v>185</v>
      </c>
      <c r="G476" s="218" t="s">
        <v>186</v>
      </c>
      <c r="H476" s="230">
        <v>35701</v>
      </c>
      <c r="I476" s="224" t="s">
        <v>24</v>
      </c>
      <c r="J476" s="38"/>
      <c r="K476" s="144" t="s">
        <v>300</v>
      </c>
      <c r="L476" s="121"/>
      <c r="M476" s="127"/>
      <c r="N476" s="212" t="s">
        <v>520</v>
      </c>
      <c r="O476" s="220">
        <f>SUM(S476:S476)</f>
        <v>0</v>
      </c>
      <c r="P476" s="221">
        <v>500</v>
      </c>
      <c r="Q476" s="222" t="s">
        <v>190</v>
      </c>
      <c r="R476" s="221">
        <f>SUM(O476*P476)</f>
        <v>0</v>
      </c>
      <c r="S476" s="237">
        <v>0</v>
      </c>
    </row>
    <row r="477" spans="1:19" ht="41.4">
      <c r="A477" s="93" t="s">
        <v>182</v>
      </c>
      <c r="B477" s="217" t="s">
        <v>665</v>
      </c>
      <c r="C477" s="217" t="s">
        <v>665</v>
      </c>
      <c r="D477" s="179" t="s">
        <v>184</v>
      </c>
      <c r="E477" s="218" t="s">
        <v>16</v>
      </c>
      <c r="F477" s="179" t="s">
        <v>184</v>
      </c>
      <c r="G477" s="218" t="s">
        <v>25</v>
      </c>
      <c r="H477" s="127">
        <v>37504</v>
      </c>
      <c r="I477" s="182" t="s">
        <v>697</v>
      </c>
      <c r="J477" s="38"/>
      <c r="K477" s="144" t="s">
        <v>300</v>
      </c>
      <c r="L477" s="219"/>
      <c r="M477" s="211"/>
      <c r="N477" s="143" t="s">
        <v>520</v>
      </c>
      <c r="O477" s="220">
        <f>SUM(S477:S477)</f>
        <v>1</v>
      </c>
      <c r="P477" s="221">
        <v>1250</v>
      </c>
      <c r="Q477" s="222" t="s">
        <v>190</v>
      </c>
      <c r="R477" s="221">
        <f t="shared" si="20"/>
        <v>1250</v>
      </c>
      <c r="S477" s="237">
        <v>1</v>
      </c>
    </row>
    <row r="478" spans="1:19">
      <c r="A478" s="93" t="s">
        <v>182</v>
      </c>
      <c r="B478" s="217" t="s">
        <v>665</v>
      </c>
      <c r="C478" s="217" t="s">
        <v>665</v>
      </c>
      <c r="D478" s="179" t="s">
        <v>184</v>
      </c>
      <c r="E478" s="218" t="s">
        <v>16</v>
      </c>
      <c r="F478" s="179" t="s">
        <v>184</v>
      </c>
      <c r="G478" s="218" t="s">
        <v>25</v>
      </c>
      <c r="H478" s="127">
        <v>39202</v>
      </c>
      <c r="I478" s="182" t="s">
        <v>518</v>
      </c>
      <c r="J478" s="231"/>
      <c r="K478" s="227" t="s">
        <v>698</v>
      </c>
      <c r="L478" s="232"/>
      <c r="M478" s="232"/>
      <c r="N478" s="188" t="s">
        <v>520</v>
      </c>
      <c r="O478" s="220">
        <v>1</v>
      </c>
      <c r="P478" s="221">
        <v>5600</v>
      </c>
      <c r="Q478" s="222" t="s">
        <v>190</v>
      </c>
      <c r="R478" s="221">
        <f t="shared" si="20"/>
        <v>5600</v>
      </c>
      <c r="S478" s="234">
        <v>0</v>
      </c>
    </row>
    <row r="479" spans="1:19">
      <c r="A479" s="93" t="s">
        <v>182</v>
      </c>
      <c r="B479" s="217" t="s">
        <v>665</v>
      </c>
      <c r="C479" s="217" t="s">
        <v>665</v>
      </c>
      <c r="D479" s="179" t="s">
        <v>184</v>
      </c>
      <c r="E479" s="218" t="s">
        <v>16</v>
      </c>
      <c r="F479" s="179" t="s">
        <v>184</v>
      </c>
      <c r="G479" s="218" t="s">
        <v>25</v>
      </c>
      <c r="H479" s="127">
        <v>39202</v>
      </c>
      <c r="I479" s="182" t="s">
        <v>518</v>
      </c>
      <c r="J479" s="231"/>
      <c r="K479" s="227" t="s">
        <v>699</v>
      </c>
      <c r="L479" s="232"/>
      <c r="M479" s="232"/>
      <c r="N479" s="188" t="s">
        <v>520</v>
      </c>
      <c r="O479" s="220">
        <v>8</v>
      </c>
      <c r="P479" s="221">
        <v>100</v>
      </c>
      <c r="Q479" s="222" t="s">
        <v>190</v>
      </c>
      <c r="R479" s="221">
        <f t="shared" si="20"/>
        <v>800</v>
      </c>
      <c r="S479" s="234">
        <v>1</v>
      </c>
    </row>
    <row r="480" spans="1:19">
      <c r="A480" s="93" t="s">
        <v>182</v>
      </c>
      <c r="B480" s="217" t="s">
        <v>665</v>
      </c>
      <c r="C480" s="217" t="s">
        <v>665</v>
      </c>
      <c r="D480" s="179" t="s">
        <v>184</v>
      </c>
      <c r="E480" s="218" t="s">
        <v>16</v>
      </c>
      <c r="F480" s="179" t="s">
        <v>184</v>
      </c>
      <c r="G480" s="218" t="s">
        <v>25</v>
      </c>
      <c r="H480" s="127">
        <v>39202</v>
      </c>
      <c r="I480" s="182" t="s">
        <v>518</v>
      </c>
      <c r="J480" s="231"/>
      <c r="K480" s="227" t="s">
        <v>699</v>
      </c>
      <c r="L480" s="232"/>
      <c r="M480" s="232"/>
      <c r="N480" s="188" t="s">
        <v>520</v>
      </c>
      <c r="O480" s="220">
        <v>1</v>
      </c>
      <c r="P480" s="221">
        <v>96</v>
      </c>
      <c r="Q480" s="222" t="s">
        <v>190</v>
      </c>
      <c r="R480" s="221">
        <f t="shared" si="20"/>
        <v>96</v>
      </c>
      <c r="S480" s="234">
        <v>0</v>
      </c>
    </row>
    <row r="481" spans="1:19">
      <c r="A481" s="93" t="s">
        <v>182</v>
      </c>
      <c r="B481" s="217" t="s">
        <v>665</v>
      </c>
      <c r="C481" s="217" t="s">
        <v>665</v>
      </c>
      <c r="D481" s="179" t="s">
        <v>184</v>
      </c>
      <c r="E481" s="218" t="s">
        <v>16</v>
      </c>
      <c r="F481" s="179" t="s">
        <v>184</v>
      </c>
      <c r="G481" s="218" t="s">
        <v>25</v>
      </c>
      <c r="H481" s="127">
        <v>31301</v>
      </c>
      <c r="I481" s="182" t="s">
        <v>286</v>
      </c>
      <c r="J481" s="231"/>
      <c r="K481" s="227" t="s">
        <v>700</v>
      </c>
      <c r="L481" s="232"/>
      <c r="M481" s="232"/>
      <c r="N481" s="188" t="s">
        <v>520</v>
      </c>
      <c r="O481" s="187">
        <v>1</v>
      </c>
      <c r="P481" s="221">
        <f>R481</f>
        <v>1138</v>
      </c>
      <c r="Q481" s="222" t="s">
        <v>190</v>
      </c>
      <c r="R481" s="221">
        <f>SUM(S481:S481)</f>
        <v>1138</v>
      </c>
      <c r="S481" s="234">
        <v>1138</v>
      </c>
    </row>
    <row r="482" spans="1:19" ht="27.6">
      <c r="A482" s="93" t="s">
        <v>182</v>
      </c>
      <c r="B482" s="217" t="s">
        <v>665</v>
      </c>
      <c r="C482" s="217" t="s">
        <v>665</v>
      </c>
      <c r="D482" s="179" t="s">
        <v>184</v>
      </c>
      <c r="E482" s="218" t="s">
        <v>16</v>
      </c>
      <c r="F482" s="179" t="s">
        <v>184</v>
      </c>
      <c r="G482" s="230" t="s">
        <v>15</v>
      </c>
      <c r="H482" s="127">
        <v>32201</v>
      </c>
      <c r="I482" s="182" t="s">
        <v>522</v>
      </c>
      <c r="J482" s="127"/>
      <c r="K482" s="227" t="s">
        <v>701</v>
      </c>
      <c r="L482" s="238" t="s">
        <v>702</v>
      </c>
      <c r="M482" s="232" t="s">
        <v>703</v>
      </c>
      <c r="N482" s="188" t="s">
        <v>520</v>
      </c>
      <c r="O482" s="220">
        <v>1</v>
      </c>
      <c r="P482" s="221">
        <v>18330</v>
      </c>
      <c r="Q482" s="222" t="s">
        <v>190</v>
      </c>
      <c r="R482" s="221">
        <f>SUM(S482:S482)</f>
        <v>18331</v>
      </c>
      <c r="S482" s="234">
        <v>18331</v>
      </c>
    </row>
    <row r="483" spans="1:19" ht="27.6">
      <c r="A483" s="93" t="s">
        <v>182</v>
      </c>
      <c r="B483" s="217" t="s">
        <v>665</v>
      </c>
      <c r="C483" s="217" t="s">
        <v>665</v>
      </c>
      <c r="D483" s="179" t="s">
        <v>184</v>
      </c>
      <c r="E483" s="218" t="s">
        <v>16</v>
      </c>
      <c r="F483" s="179" t="s">
        <v>184</v>
      </c>
      <c r="G483" s="230" t="s">
        <v>15</v>
      </c>
      <c r="H483" s="127">
        <v>33801</v>
      </c>
      <c r="I483" s="182" t="s">
        <v>523</v>
      </c>
      <c r="J483" s="231"/>
      <c r="K483" s="227" t="s">
        <v>704</v>
      </c>
      <c r="L483" s="232" t="s">
        <v>705</v>
      </c>
      <c r="M483" s="232" t="s">
        <v>706</v>
      </c>
      <c r="N483" s="188" t="s">
        <v>520</v>
      </c>
      <c r="O483" s="220">
        <v>12</v>
      </c>
      <c r="P483" s="221">
        <v>19430</v>
      </c>
      <c r="Q483" s="222" t="s">
        <v>190</v>
      </c>
      <c r="R483" s="221">
        <f>SUM(O483*P483)</f>
        <v>233160</v>
      </c>
      <c r="S483" s="234">
        <v>1</v>
      </c>
    </row>
    <row r="484" spans="1:19" ht="27.6">
      <c r="A484" s="93" t="s">
        <v>182</v>
      </c>
      <c r="B484" s="217" t="s">
        <v>665</v>
      </c>
      <c r="C484" s="217" t="s">
        <v>665</v>
      </c>
      <c r="D484" s="179" t="s">
        <v>184</v>
      </c>
      <c r="E484" s="218" t="s">
        <v>16</v>
      </c>
      <c r="F484" s="179" t="s">
        <v>184</v>
      </c>
      <c r="G484" s="230" t="s">
        <v>15</v>
      </c>
      <c r="H484" s="127">
        <v>35101</v>
      </c>
      <c r="I484" s="182" t="s">
        <v>33</v>
      </c>
      <c r="J484" s="231"/>
      <c r="K484" s="227" t="s">
        <v>300</v>
      </c>
      <c r="L484" s="232"/>
      <c r="M484" s="232"/>
      <c r="N484" s="188" t="s">
        <v>520</v>
      </c>
      <c r="O484" s="220">
        <v>1</v>
      </c>
      <c r="P484" s="221">
        <v>5400</v>
      </c>
      <c r="Q484" s="222" t="s">
        <v>190</v>
      </c>
      <c r="R484" s="221">
        <f>SUM(S484:S484)</f>
        <v>0</v>
      </c>
      <c r="S484" s="234">
        <v>0</v>
      </c>
    </row>
    <row r="485" spans="1:19" ht="27.6">
      <c r="A485" s="93" t="s">
        <v>182</v>
      </c>
      <c r="B485" s="217" t="s">
        <v>665</v>
      </c>
      <c r="C485" s="217" t="s">
        <v>665</v>
      </c>
      <c r="D485" s="179" t="s">
        <v>184</v>
      </c>
      <c r="E485" s="218" t="s">
        <v>16</v>
      </c>
      <c r="F485" s="179" t="s">
        <v>184</v>
      </c>
      <c r="G485" s="230" t="s">
        <v>15</v>
      </c>
      <c r="H485" s="127">
        <v>35801</v>
      </c>
      <c r="I485" s="182" t="s">
        <v>18</v>
      </c>
      <c r="J485" s="231"/>
      <c r="K485" s="227" t="s">
        <v>707</v>
      </c>
      <c r="L485" s="232" t="s">
        <v>708</v>
      </c>
      <c r="M485" s="232" t="s">
        <v>706</v>
      </c>
      <c r="N485" s="188" t="s">
        <v>520</v>
      </c>
      <c r="O485" s="220">
        <v>12</v>
      </c>
      <c r="P485" s="221">
        <v>9776</v>
      </c>
      <c r="Q485" s="222" t="s">
        <v>190</v>
      </c>
      <c r="R485" s="221">
        <f>SUM(O485*P485)</f>
        <v>117312</v>
      </c>
      <c r="S485" s="234">
        <v>1</v>
      </c>
    </row>
    <row r="486" spans="1:19" ht="27.6">
      <c r="A486" s="93" t="s">
        <v>182</v>
      </c>
      <c r="B486" s="217" t="s">
        <v>665</v>
      </c>
      <c r="C486" s="217" t="s">
        <v>665</v>
      </c>
      <c r="D486" s="179" t="s">
        <v>184</v>
      </c>
      <c r="E486" s="218" t="s">
        <v>16</v>
      </c>
      <c r="F486" s="179" t="s">
        <v>184</v>
      </c>
      <c r="G486" s="230" t="s">
        <v>15</v>
      </c>
      <c r="H486" s="224">
        <v>35901</v>
      </c>
      <c r="I486" s="224" t="s">
        <v>525</v>
      </c>
      <c r="J486" s="239"/>
      <c r="K486" s="227" t="s">
        <v>709</v>
      </c>
      <c r="L486" s="232"/>
      <c r="M486" s="232"/>
      <c r="N486" s="188" t="s">
        <v>520</v>
      </c>
      <c r="O486" s="220">
        <f>SUM(S486:S486)</f>
        <v>0</v>
      </c>
      <c r="P486" s="221">
        <v>3200</v>
      </c>
      <c r="Q486" s="222" t="s">
        <v>190</v>
      </c>
      <c r="R486" s="221">
        <f>SUM(O486*P486)</f>
        <v>0</v>
      </c>
      <c r="S486" s="234">
        <v>0</v>
      </c>
    </row>
    <row r="487" spans="1:19" ht="48">
      <c r="A487" s="93" t="s">
        <v>182</v>
      </c>
      <c r="B487" s="217" t="s">
        <v>665</v>
      </c>
      <c r="C487" s="217" t="s">
        <v>665</v>
      </c>
      <c r="D487" s="179" t="s">
        <v>184</v>
      </c>
      <c r="E487" s="188" t="s">
        <v>106</v>
      </c>
      <c r="F487" s="179" t="s">
        <v>184</v>
      </c>
      <c r="G487" s="218" t="s">
        <v>25</v>
      </c>
      <c r="H487" s="226">
        <v>26104</v>
      </c>
      <c r="I487" s="224" t="s">
        <v>279</v>
      </c>
      <c r="J487" s="38" t="s">
        <v>686</v>
      </c>
      <c r="K487" s="227" t="s">
        <v>687</v>
      </c>
      <c r="L487" s="227"/>
      <c r="M487" s="227"/>
      <c r="N487" s="228" t="s">
        <v>688</v>
      </c>
      <c r="O487" s="187">
        <v>12</v>
      </c>
      <c r="P487" s="221">
        <v>6000</v>
      </c>
      <c r="Q487" s="222" t="s">
        <v>190</v>
      </c>
      <c r="R487" s="221">
        <f>SUM(S487:S487)</f>
        <v>539</v>
      </c>
      <c r="S487" s="229">
        <v>539</v>
      </c>
    </row>
    <row r="488" spans="1:19" ht="48">
      <c r="A488" s="93" t="s">
        <v>182</v>
      </c>
      <c r="B488" s="217" t="s">
        <v>665</v>
      </c>
      <c r="C488" s="217" t="s">
        <v>665</v>
      </c>
      <c r="D488" s="179" t="s">
        <v>184</v>
      </c>
      <c r="E488" s="218" t="s">
        <v>12</v>
      </c>
      <c r="F488" s="179" t="s">
        <v>213</v>
      </c>
      <c r="G488" s="218" t="s">
        <v>25</v>
      </c>
      <c r="H488" s="226">
        <v>26104</v>
      </c>
      <c r="I488" s="224" t="s">
        <v>279</v>
      </c>
      <c r="J488" s="38" t="s">
        <v>686</v>
      </c>
      <c r="K488" s="227" t="s">
        <v>687</v>
      </c>
      <c r="L488" s="240"/>
      <c r="M488" s="227"/>
      <c r="N488" s="228" t="s">
        <v>688</v>
      </c>
      <c r="O488" s="233">
        <v>12</v>
      </c>
      <c r="P488" s="221">
        <v>8400</v>
      </c>
      <c r="Q488" s="222" t="s">
        <v>190</v>
      </c>
      <c r="R488" s="221">
        <f>SUM(S488:S488)</f>
        <v>600</v>
      </c>
      <c r="S488" s="229">
        <v>600</v>
      </c>
    </row>
    <row r="489" spans="1:19" ht="48">
      <c r="A489" s="93" t="s">
        <v>182</v>
      </c>
      <c r="B489" s="217" t="s">
        <v>665</v>
      </c>
      <c r="C489" s="217" t="s">
        <v>665</v>
      </c>
      <c r="D489" s="179" t="s">
        <v>184</v>
      </c>
      <c r="E489" s="218" t="s">
        <v>60</v>
      </c>
      <c r="F489" s="179" t="s">
        <v>282</v>
      </c>
      <c r="G489" s="218" t="s">
        <v>25</v>
      </c>
      <c r="H489" s="226">
        <v>26104</v>
      </c>
      <c r="I489" s="224" t="s">
        <v>279</v>
      </c>
      <c r="J489" s="38" t="s">
        <v>686</v>
      </c>
      <c r="K489" s="227" t="s">
        <v>687</v>
      </c>
      <c r="L489" s="240"/>
      <c r="M489" s="227"/>
      <c r="N489" s="228" t="s">
        <v>688</v>
      </c>
      <c r="O489" s="187">
        <v>12</v>
      </c>
      <c r="P489" s="221">
        <v>8400</v>
      </c>
      <c r="Q489" s="222" t="s">
        <v>190</v>
      </c>
      <c r="R489" s="221">
        <f>SUM(S489:S489)</f>
        <v>600</v>
      </c>
      <c r="S489" s="229">
        <v>600</v>
      </c>
    </row>
    <row r="490" spans="1:19">
      <c r="A490" s="93" t="s">
        <v>182</v>
      </c>
      <c r="B490" s="217" t="s">
        <v>665</v>
      </c>
      <c r="C490" s="217" t="s">
        <v>665</v>
      </c>
      <c r="D490" s="179" t="s">
        <v>184</v>
      </c>
      <c r="E490" s="235" t="s">
        <v>6</v>
      </c>
      <c r="F490" s="236" t="s">
        <v>224</v>
      </c>
      <c r="G490" s="218" t="s">
        <v>25</v>
      </c>
      <c r="H490" s="127">
        <v>21101</v>
      </c>
      <c r="I490" s="182" t="s">
        <v>558</v>
      </c>
      <c r="J490" s="38" t="s">
        <v>666</v>
      </c>
      <c r="K490" s="209" t="s">
        <v>667</v>
      </c>
      <c r="L490" s="121"/>
      <c r="M490" s="127"/>
      <c r="N490" s="212" t="s">
        <v>668</v>
      </c>
      <c r="O490" s="220">
        <f>SUM(S490:S490)</f>
        <v>10</v>
      </c>
      <c r="P490" s="221">
        <v>137</v>
      </c>
      <c r="Q490" s="222" t="s">
        <v>190</v>
      </c>
      <c r="R490" s="221">
        <f t="shared" ref="R490:R492" si="22">SUM(O490*P490)</f>
        <v>1370</v>
      </c>
      <c r="S490" s="237">
        <v>10</v>
      </c>
    </row>
    <row r="491" spans="1:19">
      <c r="A491" s="93" t="s">
        <v>182</v>
      </c>
      <c r="B491" s="217" t="s">
        <v>665</v>
      </c>
      <c r="C491" s="217" t="s">
        <v>665</v>
      </c>
      <c r="D491" s="179" t="s">
        <v>184</v>
      </c>
      <c r="E491" s="235" t="s">
        <v>6</v>
      </c>
      <c r="F491" s="236" t="s">
        <v>224</v>
      </c>
      <c r="G491" s="218" t="s">
        <v>25</v>
      </c>
      <c r="H491" s="127">
        <v>21101</v>
      </c>
      <c r="I491" s="182" t="s">
        <v>558</v>
      </c>
      <c r="J491" s="38" t="s">
        <v>669</v>
      </c>
      <c r="K491" s="209" t="s">
        <v>194</v>
      </c>
      <c r="L491" s="121"/>
      <c r="M491" s="127"/>
      <c r="N491" s="212" t="s">
        <v>668</v>
      </c>
      <c r="O491" s="220">
        <f>SUM(S491:S491)</f>
        <v>10</v>
      </c>
      <c r="P491" s="221">
        <v>82</v>
      </c>
      <c r="Q491" s="222" t="s">
        <v>190</v>
      </c>
      <c r="R491" s="221">
        <f t="shared" si="22"/>
        <v>820</v>
      </c>
      <c r="S491" s="237">
        <v>10</v>
      </c>
    </row>
    <row r="492" spans="1:19">
      <c r="A492" s="93" t="s">
        <v>182</v>
      </c>
      <c r="B492" s="217" t="s">
        <v>665</v>
      </c>
      <c r="C492" s="217" t="s">
        <v>665</v>
      </c>
      <c r="D492" s="179" t="s">
        <v>184</v>
      </c>
      <c r="E492" s="235" t="s">
        <v>6</v>
      </c>
      <c r="F492" s="236" t="s">
        <v>224</v>
      </c>
      <c r="G492" s="218" t="s">
        <v>25</v>
      </c>
      <c r="H492" s="127">
        <v>21101</v>
      </c>
      <c r="I492" s="182" t="s">
        <v>558</v>
      </c>
      <c r="J492" s="38" t="s">
        <v>670</v>
      </c>
      <c r="K492" s="144" t="s">
        <v>155</v>
      </c>
      <c r="L492" s="121"/>
      <c r="M492" s="127"/>
      <c r="N492" s="212" t="s">
        <v>695</v>
      </c>
      <c r="O492" s="220">
        <f>SUM(S492:S492)</f>
        <v>22</v>
      </c>
      <c r="P492" s="221">
        <v>5</v>
      </c>
      <c r="Q492" s="222" t="s">
        <v>190</v>
      </c>
      <c r="R492" s="221">
        <f t="shared" si="22"/>
        <v>110</v>
      </c>
      <c r="S492" s="237">
        <v>22</v>
      </c>
    </row>
    <row r="493" spans="1:19">
      <c r="A493" s="93" t="s">
        <v>182</v>
      </c>
      <c r="B493" s="217" t="s">
        <v>665</v>
      </c>
      <c r="C493" s="217" t="s">
        <v>665</v>
      </c>
      <c r="D493" s="179" t="s">
        <v>184</v>
      </c>
      <c r="E493" s="235" t="s">
        <v>6</v>
      </c>
      <c r="F493" s="236" t="s">
        <v>224</v>
      </c>
      <c r="G493" s="218" t="s">
        <v>25</v>
      </c>
      <c r="H493" s="127">
        <v>21101</v>
      </c>
      <c r="I493" s="182" t="s">
        <v>558</v>
      </c>
      <c r="J493" s="38" t="s">
        <v>409</v>
      </c>
      <c r="K493" s="144" t="s">
        <v>410</v>
      </c>
      <c r="L493" s="121"/>
      <c r="M493" s="127"/>
      <c r="N493" s="212" t="s">
        <v>46</v>
      </c>
      <c r="O493" s="220">
        <f>SUM(S493:S493)</f>
        <v>20</v>
      </c>
      <c r="P493" s="221">
        <v>20</v>
      </c>
      <c r="Q493" s="222" t="s">
        <v>190</v>
      </c>
      <c r="R493" s="221">
        <f>SUM(O493*P493)</f>
        <v>400</v>
      </c>
      <c r="S493" s="237">
        <v>20</v>
      </c>
    </row>
    <row r="494" spans="1:19">
      <c r="A494" s="93" t="s">
        <v>182</v>
      </c>
      <c r="B494" s="217" t="s">
        <v>665</v>
      </c>
      <c r="C494" s="217" t="s">
        <v>665</v>
      </c>
      <c r="D494" s="179" t="s">
        <v>184</v>
      </c>
      <c r="E494" s="235" t="s">
        <v>6</v>
      </c>
      <c r="F494" s="236" t="s">
        <v>224</v>
      </c>
      <c r="G494" s="218" t="s">
        <v>25</v>
      </c>
      <c r="H494" s="127">
        <v>21101</v>
      </c>
      <c r="I494" s="182" t="s">
        <v>558</v>
      </c>
      <c r="J494" s="38" t="s">
        <v>216</v>
      </c>
      <c r="K494" s="144" t="s">
        <v>217</v>
      </c>
      <c r="L494" s="121"/>
      <c r="M494" s="127"/>
      <c r="N494" s="212" t="s">
        <v>710</v>
      </c>
      <c r="O494" s="220">
        <f>SUM(S494:S494)</f>
        <v>0</v>
      </c>
      <c r="P494" s="221">
        <v>28</v>
      </c>
      <c r="Q494" s="222" t="s">
        <v>190</v>
      </c>
      <c r="R494" s="221">
        <f>SUM(O494*P494)</f>
        <v>0</v>
      </c>
      <c r="S494" s="237">
        <v>0</v>
      </c>
    </row>
    <row r="495" spans="1:19">
      <c r="A495" s="93" t="s">
        <v>182</v>
      </c>
      <c r="B495" s="217" t="s">
        <v>665</v>
      </c>
      <c r="C495" s="217" t="s">
        <v>665</v>
      </c>
      <c r="D495" s="179" t="s">
        <v>184</v>
      </c>
      <c r="E495" s="235" t="s">
        <v>6</v>
      </c>
      <c r="F495" s="236" t="s">
        <v>224</v>
      </c>
      <c r="G495" s="218" t="s">
        <v>25</v>
      </c>
      <c r="H495" s="127">
        <v>21601</v>
      </c>
      <c r="I495" s="182" t="s">
        <v>588</v>
      </c>
      <c r="J495" s="144" t="s">
        <v>244</v>
      </c>
      <c r="K495" s="144" t="s">
        <v>671</v>
      </c>
      <c r="L495" s="219"/>
      <c r="M495" s="211"/>
      <c r="N495" s="143" t="s">
        <v>672</v>
      </c>
      <c r="O495" s="220">
        <f>SUM(S495:S495)</f>
        <v>1</v>
      </c>
      <c r="P495" s="221">
        <v>54</v>
      </c>
      <c r="Q495" s="222" t="s">
        <v>190</v>
      </c>
      <c r="R495" s="221">
        <v>548</v>
      </c>
      <c r="S495" s="237">
        <v>1</v>
      </c>
    </row>
    <row r="496" spans="1:19">
      <c r="A496" s="93" t="s">
        <v>182</v>
      </c>
      <c r="B496" s="217" t="s">
        <v>665</v>
      </c>
      <c r="C496" s="217" t="s">
        <v>665</v>
      </c>
      <c r="D496" s="179" t="s">
        <v>184</v>
      </c>
      <c r="E496" s="235" t="s">
        <v>6</v>
      </c>
      <c r="F496" s="236" t="s">
        <v>224</v>
      </c>
      <c r="G496" s="218" t="s">
        <v>25</v>
      </c>
      <c r="H496" s="127">
        <v>21601</v>
      </c>
      <c r="I496" s="182" t="s">
        <v>588</v>
      </c>
      <c r="J496" s="144" t="s">
        <v>246</v>
      </c>
      <c r="K496" s="223" t="s">
        <v>673</v>
      </c>
      <c r="L496" s="219"/>
      <c r="M496" s="211"/>
      <c r="N496" s="143" t="s">
        <v>46</v>
      </c>
      <c r="O496" s="220">
        <f>SUM(S496:S496)</f>
        <v>0</v>
      </c>
      <c r="P496" s="221">
        <v>59</v>
      </c>
      <c r="Q496" s="222" t="s">
        <v>190</v>
      </c>
      <c r="R496" s="221">
        <v>180</v>
      </c>
      <c r="S496" s="237">
        <v>0</v>
      </c>
    </row>
    <row r="497" spans="1:19">
      <c r="A497" s="93" t="s">
        <v>182</v>
      </c>
      <c r="B497" s="217" t="s">
        <v>665</v>
      </c>
      <c r="C497" s="217" t="s">
        <v>665</v>
      </c>
      <c r="D497" s="179" t="s">
        <v>184</v>
      </c>
      <c r="E497" s="235" t="s">
        <v>6</v>
      </c>
      <c r="F497" s="236" t="s">
        <v>224</v>
      </c>
      <c r="G497" s="218" t="s">
        <v>25</v>
      </c>
      <c r="H497" s="127">
        <v>21601</v>
      </c>
      <c r="I497" s="182" t="s">
        <v>588</v>
      </c>
      <c r="J497" s="38" t="s">
        <v>238</v>
      </c>
      <c r="K497" s="144" t="s">
        <v>674</v>
      </c>
      <c r="L497" s="219"/>
      <c r="M497" s="211"/>
      <c r="N497" s="143" t="s">
        <v>46</v>
      </c>
      <c r="O497" s="220">
        <f>SUM(S497:S497)</f>
        <v>1</v>
      </c>
      <c r="P497" s="221">
        <v>108</v>
      </c>
      <c r="Q497" s="222" t="s">
        <v>190</v>
      </c>
      <c r="R497" s="221">
        <v>990</v>
      </c>
      <c r="S497" s="237">
        <v>1</v>
      </c>
    </row>
    <row r="498" spans="1:19">
      <c r="A498" s="93" t="s">
        <v>182</v>
      </c>
      <c r="B498" s="217" t="s">
        <v>665</v>
      </c>
      <c r="C498" s="217" t="s">
        <v>665</v>
      </c>
      <c r="D498" s="179" t="s">
        <v>184</v>
      </c>
      <c r="E498" s="235" t="s">
        <v>6</v>
      </c>
      <c r="F498" s="236" t="s">
        <v>224</v>
      </c>
      <c r="G498" s="218" t="s">
        <v>25</v>
      </c>
      <c r="H498" s="127">
        <v>21601</v>
      </c>
      <c r="I498" s="182" t="s">
        <v>588</v>
      </c>
      <c r="J498" s="38" t="s">
        <v>363</v>
      </c>
      <c r="K498" s="144" t="s">
        <v>364</v>
      </c>
      <c r="L498" s="219"/>
      <c r="M498" s="211"/>
      <c r="N498" s="143" t="s">
        <v>398</v>
      </c>
      <c r="O498" s="220">
        <f>SUM(S498:S498)</f>
        <v>3</v>
      </c>
      <c r="P498" s="221">
        <v>107</v>
      </c>
      <c r="Q498" s="222" t="s">
        <v>190</v>
      </c>
      <c r="R498" s="221">
        <v>3118</v>
      </c>
      <c r="S498" s="237">
        <v>3</v>
      </c>
    </row>
    <row r="499" spans="1:19">
      <c r="A499" s="93" t="s">
        <v>182</v>
      </c>
      <c r="B499" s="217" t="s">
        <v>665</v>
      </c>
      <c r="C499" s="217" t="s">
        <v>665</v>
      </c>
      <c r="D499" s="179" t="s">
        <v>184</v>
      </c>
      <c r="E499" s="235" t="s">
        <v>6</v>
      </c>
      <c r="F499" s="236" t="s">
        <v>224</v>
      </c>
      <c r="G499" s="218" t="s">
        <v>25</v>
      </c>
      <c r="H499" s="127">
        <v>21601</v>
      </c>
      <c r="I499" s="182" t="s">
        <v>588</v>
      </c>
      <c r="J499" s="38" t="s">
        <v>255</v>
      </c>
      <c r="K499" s="144" t="s">
        <v>256</v>
      </c>
      <c r="L499" s="121"/>
      <c r="M499" s="127"/>
      <c r="N499" s="212" t="s">
        <v>398</v>
      </c>
      <c r="O499" s="220">
        <f>SUM(S499:S499)</f>
        <v>1</v>
      </c>
      <c r="P499" s="221">
        <v>36</v>
      </c>
      <c r="Q499" s="222" t="s">
        <v>190</v>
      </c>
      <c r="R499" s="221">
        <f t="shared" ref="R499:R508" si="23">SUM(O499*P499)</f>
        <v>36</v>
      </c>
      <c r="S499" s="237">
        <v>1</v>
      </c>
    </row>
    <row r="500" spans="1:19">
      <c r="A500" s="93" t="s">
        <v>182</v>
      </c>
      <c r="B500" s="217" t="s">
        <v>665</v>
      </c>
      <c r="C500" s="217" t="s">
        <v>665</v>
      </c>
      <c r="D500" s="179" t="s">
        <v>184</v>
      </c>
      <c r="E500" s="235" t="s">
        <v>6</v>
      </c>
      <c r="F500" s="236" t="s">
        <v>224</v>
      </c>
      <c r="G500" s="218" t="s">
        <v>25</v>
      </c>
      <c r="H500" s="127">
        <v>21601</v>
      </c>
      <c r="I500" s="182" t="s">
        <v>588</v>
      </c>
      <c r="J500" s="241" t="s">
        <v>493</v>
      </c>
      <c r="K500" s="144" t="s">
        <v>494</v>
      </c>
      <c r="L500" s="121"/>
      <c r="M500" s="127"/>
      <c r="N500" s="212" t="s">
        <v>46</v>
      </c>
      <c r="O500" s="220">
        <f>SUM(S500:S500)</f>
        <v>0</v>
      </c>
      <c r="P500" s="221">
        <v>345</v>
      </c>
      <c r="Q500" s="222" t="s">
        <v>190</v>
      </c>
      <c r="R500" s="221">
        <f t="shared" si="23"/>
        <v>0</v>
      </c>
      <c r="S500" s="237">
        <v>0</v>
      </c>
    </row>
    <row r="501" spans="1:19">
      <c r="A501" s="93" t="s">
        <v>182</v>
      </c>
      <c r="B501" s="217" t="s">
        <v>665</v>
      </c>
      <c r="C501" s="217" t="s">
        <v>665</v>
      </c>
      <c r="D501" s="179" t="s">
        <v>184</v>
      </c>
      <c r="E501" s="235" t="s">
        <v>6</v>
      </c>
      <c r="F501" s="236" t="s">
        <v>224</v>
      </c>
      <c r="G501" s="218" t="s">
        <v>25</v>
      </c>
      <c r="H501" s="127">
        <v>21601</v>
      </c>
      <c r="I501" s="182" t="s">
        <v>588</v>
      </c>
      <c r="J501" s="241" t="s">
        <v>236</v>
      </c>
      <c r="K501" s="144" t="s">
        <v>237</v>
      </c>
      <c r="L501" s="121"/>
      <c r="M501" s="127"/>
      <c r="N501" s="212" t="s">
        <v>672</v>
      </c>
      <c r="O501" s="220">
        <f>SUM(S501:S501)</f>
        <v>0</v>
      </c>
      <c r="P501" s="221">
        <v>33</v>
      </c>
      <c r="Q501" s="222" t="s">
        <v>190</v>
      </c>
      <c r="R501" s="221">
        <f t="shared" si="23"/>
        <v>0</v>
      </c>
      <c r="S501" s="237"/>
    </row>
    <row r="502" spans="1:19" ht="36">
      <c r="A502" s="93" t="s">
        <v>182</v>
      </c>
      <c r="B502" s="217" t="s">
        <v>665</v>
      </c>
      <c r="C502" s="217" t="s">
        <v>665</v>
      </c>
      <c r="D502" s="179" t="s">
        <v>184</v>
      </c>
      <c r="E502" s="235" t="s">
        <v>6</v>
      </c>
      <c r="F502" s="236" t="s">
        <v>224</v>
      </c>
      <c r="G502" s="218" t="s">
        <v>25</v>
      </c>
      <c r="H502" s="127">
        <v>22104</v>
      </c>
      <c r="I502" s="224" t="s">
        <v>97</v>
      </c>
      <c r="J502" s="241" t="s">
        <v>711</v>
      </c>
      <c r="K502" s="144" t="s">
        <v>712</v>
      </c>
      <c r="L502" s="121"/>
      <c r="M502" s="127"/>
      <c r="N502" s="212" t="s">
        <v>46</v>
      </c>
      <c r="O502" s="220">
        <f>SUM(S502:S502)</f>
        <v>30</v>
      </c>
      <c r="P502" s="221">
        <v>18</v>
      </c>
      <c r="Q502" s="222" t="s">
        <v>190</v>
      </c>
      <c r="R502" s="221">
        <f t="shared" si="23"/>
        <v>540</v>
      </c>
      <c r="S502" s="237">
        <v>30</v>
      </c>
    </row>
    <row r="503" spans="1:19" ht="36">
      <c r="A503" s="93" t="s">
        <v>182</v>
      </c>
      <c r="B503" s="217" t="s">
        <v>665</v>
      </c>
      <c r="C503" s="217" t="s">
        <v>665</v>
      </c>
      <c r="D503" s="179" t="s">
        <v>184</v>
      </c>
      <c r="E503" s="235" t="s">
        <v>6</v>
      </c>
      <c r="F503" s="236" t="s">
        <v>224</v>
      </c>
      <c r="G503" s="218" t="s">
        <v>25</v>
      </c>
      <c r="H503" s="127">
        <v>22104</v>
      </c>
      <c r="I503" s="224" t="s">
        <v>97</v>
      </c>
      <c r="J503" s="241" t="s">
        <v>102</v>
      </c>
      <c r="K503" s="144" t="s">
        <v>101</v>
      </c>
      <c r="L503" s="121"/>
      <c r="M503" s="127"/>
      <c r="N503" s="212" t="s">
        <v>713</v>
      </c>
      <c r="O503" s="220">
        <f>SUM(S503:S503)</f>
        <v>1</v>
      </c>
      <c r="P503" s="221">
        <v>66</v>
      </c>
      <c r="Q503" s="222" t="s">
        <v>190</v>
      </c>
      <c r="R503" s="221">
        <f t="shared" si="23"/>
        <v>66</v>
      </c>
      <c r="S503" s="237">
        <v>1</v>
      </c>
    </row>
    <row r="504" spans="1:19" ht="27.6">
      <c r="A504" s="93" t="s">
        <v>182</v>
      </c>
      <c r="B504" s="217" t="s">
        <v>665</v>
      </c>
      <c r="C504" s="217" t="s">
        <v>665</v>
      </c>
      <c r="D504" s="179" t="s">
        <v>184</v>
      </c>
      <c r="E504" s="235" t="s">
        <v>6</v>
      </c>
      <c r="F504" s="236" t="s">
        <v>224</v>
      </c>
      <c r="G504" s="218" t="s">
        <v>25</v>
      </c>
      <c r="H504" s="127">
        <v>25401</v>
      </c>
      <c r="I504" s="182" t="s">
        <v>683</v>
      </c>
      <c r="J504" s="38" t="s">
        <v>684</v>
      </c>
      <c r="K504" s="144" t="s">
        <v>685</v>
      </c>
      <c r="L504" s="219"/>
      <c r="M504" s="211"/>
      <c r="N504" s="143" t="s">
        <v>46</v>
      </c>
      <c r="O504" s="220">
        <f>SUM(S504:S504)</f>
        <v>0</v>
      </c>
      <c r="P504" s="221">
        <v>1500</v>
      </c>
      <c r="Q504" s="222" t="s">
        <v>190</v>
      </c>
      <c r="R504" s="221">
        <f t="shared" si="23"/>
        <v>0</v>
      </c>
      <c r="S504" s="237">
        <v>0</v>
      </c>
    </row>
    <row r="505" spans="1:19">
      <c r="A505" s="93" t="s">
        <v>182</v>
      </c>
      <c r="B505" s="217" t="s">
        <v>665</v>
      </c>
      <c r="C505" s="217" t="s">
        <v>665</v>
      </c>
      <c r="D505" s="179" t="s">
        <v>184</v>
      </c>
      <c r="E505" s="235" t="s">
        <v>6</v>
      </c>
      <c r="F505" s="236" t="s">
        <v>224</v>
      </c>
      <c r="G505" s="218" t="s">
        <v>25</v>
      </c>
      <c r="H505" s="127">
        <v>27101</v>
      </c>
      <c r="I505" s="182" t="s">
        <v>689</v>
      </c>
      <c r="J505" s="38" t="s">
        <v>690</v>
      </c>
      <c r="K505" s="144" t="s">
        <v>691</v>
      </c>
      <c r="L505" s="121"/>
      <c r="M505" s="127"/>
      <c r="N505" s="212" t="s">
        <v>398</v>
      </c>
      <c r="O505" s="220">
        <v>8</v>
      </c>
      <c r="P505" s="221">
        <v>250</v>
      </c>
      <c r="Q505" s="222" t="s">
        <v>190</v>
      </c>
      <c r="R505" s="221">
        <f t="shared" si="23"/>
        <v>2000</v>
      </c>
      <c r="S505" s="237">
        <v>0</v>
      </c>
    </row>
    <row r="506" spans="1:19" ht="41.4">
      <c r="A506" s="93" t="s">
        <v>182</v>
      </c>
      <c r="B506" s="217" t="s">
        <v>665</v>
      </c>
      <c r="C506" s="217" t="s">
        <v>665</v>
      </c>
      <c r="D506" s="179" t="s">
        <v>184</v>
      </c>
      <c r="E506" s="235" t="s">
        <v>6</v>
      </c>
      <c r="F506" s="236" t="s">
        <v>224</v>
      </c>
      <c r="G506" s="218" t="s">
        <v>25</v>
      </c>
      <c r="H506" s="127">
        <v>35201</v>
      </c>
      <c r="I506" s="182" t="s">
        <v>516</v>
      </c>
      <c r="J506" s="38"/>
      <c r="K506" s="144" t="s">
        <v>300</v>
      </c>
      <c r="L506" s="121"/>
      <c r="M506" s="127"/>
      <c r="N506" s="212" t="s">
        <v>520</v>
      </c>
      <c r="O506" s="220">
        <f>SUM(S506:S506)</f>
        <v>0</v>
      </c>
      <c r="P506" s="221">
        <v>464</v>
      </c>
      <c r="Q506" s="222" t="s">
        <v>190</v>
      </c>
      <c r="R506" s="221">
        <f t="shared" si="23"/>
        <v>0</v>
      </c>
      <c r="S506" s="237">
        <v>0</v>
      </c>
    </row>
    <row r="507" spans="1:19" ht="41.4">
      <c r="A507" s="93" t="s">
        <v>182</v>
      </c>
      <c r="B507" s="217" t="s">
        <v>665</v>
      </c>
      <c r="C507" s="217" t="s">
        <v>665</v>
      </c>
      <c r="D507" s="179" t="s">
        <v>184</v>
      </c>
      <c r="E507" s="235" t="s">
        <v>6</v>
      </c>
      <c r="F507" s="236" t="s">
        <v>224</v>
      </c>
      <c r="G507" s="218" t="s">
        <v>25</v>
      </c>
      <c r="H507" s="127">
        <v>35501</v>
      </c>
      <c r="I507" s="182" t="s">
        <v>29</v>
      </c>
      <c r="J507" s="38"/>
      <c r="K507" s="144" t="s">
        <v>300</v>
      </c>
      <c r="L507" s="121"/>
      <c r="M507" s="127"/>
      <c r="N507" s="212" t="s">
        <v>520</v>
      </c>
      <c r="O507" s="220">
        <f>SUM(S507:S507)</f>
        <v>1</v>
      </c>
      <c r="P507" s="221">
        <v>2500</v>
      </c>
      <c r="Q507" s="222" t="s">
        <v>190</v>
      </c>
      <c r="R507" s="221">
        <f t="shared" si="23"/>
        <v>2500</v>
      </c>
      <c r="S507" s="237">
        <v>1</v>
      </c>
    </row>
    <row r="508" spans="1:19" ht="27.6">
      <c r="A508" s="93" t="s">
        <v>182</v>
      </c>
      <c r="B508" s="217" t="s">
        <v>665</v>
      </c>
      <c r="C508" s="217" t="s">
        <v>665</v>
      </c>
      <c r="D508" s="179" t="s">
        <v>184</v>
      </c>
      <c r="E508" s="235" t="s">
        <v>6</v>
      </c>
      <c r="F508" s="236" t="s">
        <v>224</v>
      </c>
      <c r="G508" s="218" t="s">
        <v>25</v>
      </c>
      <c r="H508" s="127">
        <v>35701</v>
      </c>
      <c r="I508" s="182" t="s">
        <v>24</v>
      </c>
      <c r="J508" s="38"/>
      <c r="K508" s="144" t="s">
        <v>300</v>
      </c>
      <c r="L508" s="121"/>
      <c r="M508" s="127"/>
      <c r="N508" s="212" t="s">
        <v>520</v>
      </c>
      <c r="O508" s="220">
        <f>SUM(S508:S508)</f>
        <v>0</v>
      </c>
      <c r="P508" s="221">
        <v>2000</v>
      </c>
      <c r="Q508" s="222" t="s">
        <v>190</v>
      </c>
      <c r="R508" s="221">
        <f t="shared" si="23"/>
        <v>0</v>
      </c>
      <c r="S508" s="237"/>
    </row>
    <row r="509" spans="1:19" ht="48">
      <c r="A509" s="93" t="s">
        <v>182</v>
      </c>
      <c r="B509" s="217" t="s">
        <v>665</v>
      </c>
      <c r="C509" s="217" t="s">
        <v>665</v>
      </c>
      <c r="D509" s="179" t="s">
        <v>184</v>
      </c>
      <c r="E509" s="188" t="s">
        <v>283</v>
      </c>
      <c r="F509" s="236" t="s">
        <v>284</v>
      </c>
      <c r="G509" s="218" t="s">
        <v>25</v>
      </c>
      <c r="H509" s="226">
        <v>26104</v>
      </c>
      <c r="I509" s="224" t="s">
        <v>279</v>
      </c>
      <c r="J509" s="38" t="s">
        <v>686</v>
      </c>
      <c r="K509" s="227" t="s">
        <v>714</v>
      </c>
      <c r="L509" s="240"/>
      <c r="M509" s="227"/>
      <c r="N509" s="228" t="s">
        <v>520</v>
      </c>
      <c r="O509" s="187">
        <v>12</v>
      </c>
      <c r="P509" s="221">
        <v>6000</v>
      </c>
      <c r="Q509" s="222" t="s">
        <v>190</v>
      </c>
      <c r="R509" s="221">
        <f>SUM(S509:S509)</f>
        <v>539</v>
      </c>
      <c r="S509" s="229">
        <v>539</v>
      </c>
    </row>
    <row r="510" spans="1:19">
      <c r="A510" s="93" t="s">
        <v>182</v>
      </c>
      <c r="B510" s="217" t="s">
        <v>665</v>
      </c>
      <c r="C510" s="217" t="s">
        <v>665</v>
      </c>
      <c r="D510" s="242" t="s">
        <v>184</v>
      </c>
      <c r="E510" s="243" t="s">
        <v>16</v>
      </c>
      <c r="F510" s="237">
        <v>119</v>
      </c>
      <c r="G510" s="242" t="s">
        <v>22</v>
      </c>
      <c r="H510" s="226">
        <v>21601</v>
      </c>
      <c r="I510" s="224" t="s">
        <v>231</v>
      </c>
      <c r="J510" s="38" t="s">
        <v>715</v>
      </c>
      <c r="K510" s="144" t="s">
        <v>716</v>
      </c>
      <c r="L510" s="121"/>
      <c r="M510" s="127"/>
      <c r="N510" s="143" t="s">
        <v>528</v>
      </c>
      <c r="O510" s="220">
        <f>SUM(S510:S510)</f>
        <v>0</v>
      </c>
      <c r="P510" s="209">
        <v>124</v>
      </c>
      <c r="Q510" s="222" t="s">
        <v>190</v>
      </c>
      <c r="R510" s="221">
        <f>O510*P510</f>
        <v>0</v>
      </c>
      <c r="S510" s="222">
        <v>0</v>
      </c>
    </row>
    <row r="511" spans="1:19">
      <c r="A511" s="93" t="s">
        <v>182</v>
      </c>
      <c r="B511" s="217" t="s">
        <v>665</v>
      </c>
      <c r="C511" s="217" t="s">
        <v>665</v>
      </c>
      <c r="D511" s="242" t="s">
        <v>184</v>
      </c>
      <c r="E511" s="243" t="s">
        <v>16</v>
      </c>
      <c r="F511" s="237">
        <v>119</v>
      </c>
      <c r="G511" s="242" t="s">
        <v>22</v>
      </c>
      <c r="H511" s="226">
        <v>21601</v>
      </c>
      <c r="I511" s="224" t="s">
        <v>231</v>
      </c>
      <c r="J511" s="38" t="s">
        <v>717</v>
      </c>
      <c r="K511" s="144" t="s">
        <v>718</v>
      </c>
      <c r="L511" s="121"/>
      <c r="M511" s="127"/>
      <c r="N511" s="143" t="s">
        <v>100</v>
      </c>
      <c r="O511" s="220">
        <f>SUM(S511:S511)</f>
        <v>0</v>
      </c>
      <c r="P511" s="209">
        <v>32</v>
      </c>
      <c r="Q511" s="222" t="s">
        <v>190</v>
      </c>
      <c r="R511" s="221">
        <v>124</v>
      </c>
      <c r="S511" s="222">
        <v>0</v>
      </c>
    </row>
    <row r="512" spans="1:19" ht="24">
      <c r="A512" s="93" t="s">
        <v>182</v>
      </c>
      <c r="B512" s="217" t="s">
        <v>665</v>
      </c>
      <c r="C512" s="217" t="s">
        <v>665</v>
      </c>
      <c r="D512" s="242" t="s">
        <v>184</v>
      </c>
      <c r="E512" s="243" t="s">
        <v>16</v>
      </c>
      <c r="F512" s="237">
        <v>119</v>
      </c>
      <c r="G512" s="242" t="s">
        <v>22</v>
      </c>
      <c r="H512" s="226">
        <v>25401</v>
      </c>
      <c r="I512" s="224" t="s">
        <v>66</v>
      </c>
      <c r="J512" s="38" t="s">
        <v>270</v>
      </c>
      <c r="K512" s="244" t="s">
        <v>719</v>
      </c>
      <c r="L512" s="121"/>
      <c r="M512" s="127"/>
      <c r="N512" s="242" t="s">
        <v>46</v>
      </c>
      <c r="O512" s="220">
        <f>SUM(S512:S512)</f>
        <v>0</v>
      </c>
      <c r="P512" s="221">
        <v>8</v>
      </c>
      <c r="Q512" s="222" t="s">
        <v>190</v>
      </c>
      <c r="R512" s="221">
        <f t="shared" ref="R512" si="24">SUM(O512*P512)</f>
        <v>0</v>
      </c>
      <c r="S512" s="216">
        <v>0</v>
      </c>
    </row>
    <row r="513" spans="1:19" ht="24">
      <c r="A513" s="93" t="s">
        <v>182</v>
      </c>
      <c r="B513" s="217" t="s">
        <v>665</v>
      </c>
      <c r="C513" s="217" t="s">
        <v>665</v>
      </c>
      <c r="D513" s="242" t="s">
        <v>184</v>
      </c>
      <c r="E513" s="243" t="s">
        <v>16</v>
      </c>
      <c r="F513" s="237">
        <v>119</v>
      </c>
      <c r="G513" s="242" t="s">
        <v>22</v>
      </c>
      <c r="H513" s="226">
        <v>25401</v>
      </c>
      <c r="I513" s="224" t="s">
        <v>66</v>
      </c>
      <c r="J513" s="38" t="s">
        <v>76</v>
      </c>
      <c r="K513" s="244" t="s">
        <v>720</v>
      </c>
      <c r="L513" s="232"/>
      <c r="M513" s="232"/>
      <c r="N513" s="242" t="s">
        <v>630</v>
      </c>
      <c r="O513" s="245">
        <f>SUM(S513:S513)</f>
        <v>0</v>
      </c>
      <c r="P513" s="244">
        <v>333</v>
      </c>
      <c r="Q513" s="222" t="s">
        <v>190</v>
      </c>
      <c r="R513" s="221">
        <f>SUM(O513*P513)</f>
        <v>0</v>
      </c>
      <c r="S513" s="216">
        <v>0</v>
      </c>
    </row>
    <row r="514" spans="1:19" ht="24">
      <c r="A514" s="93" t="s">
        <v>182</v>
      </c>
      <c r="B514" s="217" t="s">
        <v>665</v>
      </c>
      <c r="C514" s="217" t="s">
        <v>665</v>
      </c>
      <c r="D514" s="242" t="s">
        <v>184</v>
      </c>
      <c r="E514" s="243" t="s">
        <v>16</v>
      </c>
      <c r="F514" s="237">
        <v>119</v>
      </c>
      <c r="G514" s="242" t="s">
        <v>22</v>
      </c>
      <c r="H514" s="226">
        <v>25401</v>
      </c>
      <c r="I514" s="224" t="s">
        <v>66</v>
      </c>
      <c r="J514" s="38" t="s">
        <v>721</v>
      </c>
      <c r="K514" s="244" t="s">
        <v>722</v>
      </c>
      <c r="L514" s="232"/>
      <c r="M514" s="232"/>
      <c r="N514" s="242" t="s">
        <v>46</v>
      </c>
      <c r="O514" s="245">
        <f>SUM(S514:S514)</f>
        <v>0</v>
      </c>
      <c r="P514" s="244">
        <v>335</v>
      </c>
      <c r="Q514" s="222" t="s">
        <v>190</v>
      </c>
      <c r="R514" s="221">
        <f>SUM(O514*P514)</f>
        <v>0</v>
      </c>
      <c r="S514" s="216">
        <v>0</v>
      </c>
    </row>
    <row r="515" spans="1:19" ht="24">
      <c r="A515" s="93" t="s">
        <v>182</v>
      </c>
      <c r="B515" s="217" t="s">
        <v>665</v>
      </c>
      <c r="C515" s="217" t="s">
        <v>665</v>
      </c>
      <c r="D515" s="242" t="s">
        <v>184</v>
      </c>
      <c r="E515" s="243" t="s">
        <v>16</v>
      </c>
      <c r="F515" s="237">
        <v>119</v>
      </c>
      <c r="G515" s="242" t="s">
        <v>22</v>
      </c>
      <c r="H515" s="226">
        <v>25401</v>
      </c>
      <c r="I515" s="224" t="s">
        <v>66</v>
      </c>
      <c r="J515" s="38" t="s">
        <v>353</v>
      </c>
      <c r="K515" s="244" t="s">
        <v>354</v>
      </c>
      <c r="L515" s="232"/>
      <c r="M515" s="232"/>
      <c r="N515" s="242" t="s">
        <v>695</v>
      </c>
      <c r="O515" s="245">
        <f>SUM(S515:S515)</f>
        <v>0</v>
      </c>
      <c r="P515" s="244">
        <v>59.4</v>
      </c>
      <c r="Q515" s="222" t="s">
        <v>190</v>
      </c>
      <c r="R515" s="221">
        <v>2384</v>
      </c>
      <c r="S515" s="216">
        <v>0</v>
      </c>
    </row>
    <row r="516" spans="1:19" ht="24">
      <c r="A516" s="93" t="s">
        <v>182</v>
      </c>
      <c r="B516" s="217" t="s">
        <v>665</v>
      </c>
      <c r="C516" s="217" t="s">
        <v>665</v>
      </c>
      <c r="D516" s="242" t="s">
        <v>184</v>
      </c>
      <c r="E516" s="243" t="s">
        <v>16</v>
      </c>
      <c r="F516" s="237">
        <v>119</v>
      </c>
      <c r="G516" s="242" t="s">
        <v>22</v>
      </c>
      <c r="H516" s="226">
        <v>25401</v>
      </c>
      <c r="I516" s="224" t="s">
        <v>66</v>
      </c>
      <c r="J516" s="38" t="s">
        <v>723</v>
      </c>
      <c r="K516" s="244" t="s">
        <v>724</v>
      </c>
      <c r="L516" s="232"/>
      <c r="M516" s="232"/>
      <c r="N516" s="242" t="s">
        <v>100</v>
      </c>
      <c r="O516" s="245">
        <f>SUM(S516:S516)</f>
        <v>0</v>
      </c>
      <c r="P516" s="244">
        <v>263</v>
      </c>
      <c r="Q516" s="222" t="s">
        <v>190</v>
      </c>
      <c r="R516" s="221">
        <f>SUM(O516*P516)</f>
        <v>0</v>
      </c>
      <c r="S516" s="216">
        <v>0</v>
      </c>
    </row>
    <row r="517" spans="1:19" ht="27.6">
      <c r="A517" s="93" t="s">
        <v>182</v>
      </c>
      <c r="B517" s="217" t="s">
        <v>665</v>
      </c>
      <c r="C517" s="217" t="s">
        <v>665</v>
      </c>
      <c r="D517" s="179" t="s">
        <v>184</v>
      </c>
      <c r="E517" s="218" t="s">
        <v>16</v>
      </c>
      <c r="F517" s="237">
        <v>119</v>
      </c>
      <c r="G517" s="230" t="s">
        <v>22</v>
      </c>
      <c r="H517" s="224">
        <v>35801</v>
      </c>
      <c r="I517" s="224" t="s">
        <v>18</v>
      </c>
      <c r="J517" s="239"/>
      <c r="K517" s="227" t="s">
        <v>725</v>
      </c>
      <c r="L517" s="232" t="s">
        <v>726</v>
      </c>
      <c r="M517" s="232"/>
      <c r="N517" s="188" t="s">
        <v>520</v>
      </c>
      <c r="O517" s="220">
        <v>12</v>
      </c>
      <c r="P517" s="221">
        <v>1392</v>
      </c>
      <c r="Q517" s="222" t="s">
        <v>190</v>
      </c>
      <c r="R517" s="221">
        <f>SUM(O517*P517)</f>
        <v>16704</v>
      </c>
      <c r="S517" s="234">
        <v>1</v>
      </c>
    </row>
    <row r="518" spans="1:19" ht="60">
      <c r="A518" s="93" t="s">
        <v>182</v>
      </c>
      <c r="B518" s="217" t="s">
        <v>665</v>
      </c>
      <c r="C518" s="217" t="s">
        <v>665</v>
      </c>
      <c r="D518" s="179" t="s">
        <v>184</v>
      </c>
      <c r="E518" s="235" t="s">
        <v>6</v>
      </c>
      <c r="F518" s="236" t="s">
        <v>224</v>
      </c>
      <c r="G518" s="218" t="s">
        <v>273</v>
      </c>
      <c r="H518" s="226">
        <v>26102</v>
      </c>
      <c r="I518" s="224" t="s">
        <v>275</v>
      </c>
      <c r="J518" s="241" t="s">
        <v>727</v>
      </c>
      <c r="K518" s="227" t="s">
        <v>728</v>
      </c>
      <c r="L518" s="121"/>
      <c r="M518" s="127"/>
      <c r="N518" s="212" t="s">
        <v>688</v>
      </c>
      <c r="O518" s="220">
        <v>12</v>
      </c>
      <c r="P518" s="221">
        <v>1000</v>
      </c>
      <c r="Q518" s="222" t="s">
        <v>190</v>
      </c>
      <c r="R518" s="221">
        <f t="shared" ref="R518:R549" si="25">SUM(O518*P518)</f>
        <v>12000</v>
      </c>
      <c r="S518" s="237">
        <v>1000</v>
      </c>
    </row>
    <row r="519" spans="1:19" ht="41.4">
      <c r="A519" s="93" t="s">
        <v>182</v>
      </c>
      <c r="B519" s="217" t="s">
        <v>665</v>
      </c>
      <c r="C519" s="217" t="s">
        <v>665</v>
      </c>
      <c r="D519" s="179" t="s">
        <v>184</v>
      </c>
      <c r="E519" s="235" t="s">
        <v>6</v>
      </c>
      <c r="F519" s="236" t="s">
        <v>224</v>
      </c>
      <c r="G519" s="218" t="s">
        <v>360</v>
      </c>
      <c r="H519" s="246">
        <v>26103</v>
      </c>
      <c r="I519" s="247" t="s">
        <v>729</v>
      </c>
      <c r="J519" s="241" t="s">
        <v>730</v>
      </c>
      <c r="K519" s="227" t="s">
        <v>731</v>
      </c>
      <c r="L519" s="121"/>
      <c r="M519" s="127"/>
      <c r="N519" s="212" t="s">
        <v>688</v>
      </c>
      <c r="O519" s="220">
        <v>12</v>
      </c>
      <c r="P519" s="221">
        <v>500</v>
      </c>
      <c r="Q519" s="222" t="s">
        <v>190</v>
      </c>
      <c r="R519" s="221">
        <f t="shared" si="25"/>
        <v>6000</v>
      </c>
      <c r="S519" s="248">
        <v>500</v>
      </c>
    </row>
    <row r="520" spans="1:19" ht="60">
      <c r="A520" s="93" t="s">
        <v>182</v>
      </c>
      <c r="B520" s="217" t="s">
        <v>665</v>
      </c>
      <c r="C520" s="217" t="s">
        <v>665</v>
      </c>
      <c r="D520" s="179" t="s">
        <v>184</v>
      </c>
      <c r="E520" s="235" t="s">
        <v>6</v>
      </c>
      <c r="F520" s="236" t="s">
        <v>224</v>
      </c>
      <c r="G520" s="218" t="s">
        <v>542</v>
      </c>
      <c r="H520" s="226">
        <v>26102</v>
      </c>
      <c r="I520" s="224" t="s">
        <v>275</v>
      </c>
      <c r="J520" s="241" t="s">
        <v>727</v>
      </c>
      <c r="K520" s="227" t="s">
        <v>728</v>
      </c>
      <c r="L520" s="121"/>
      <c r="M520" s="127"/>
      <c r="N520" s="212" t="s">
        <v>688</v>
      </c>
      <c r="O520" s="220">
        <v>12</v>
      </c>
      <c r="P520" s="221">
        <v>1000</v>
      </c>
      <c r="Q520" s="222" t="s">
        <v>190</v>
      </c>
      <c r="R520" s="221">
        <f t="shared" si="25"/>
        <v>12000</v>
      </c>
      <c r="S520" s="237">
        <v>1000</v>
      </c>
    </row>
    <row r="521" spans="1:19" ht="36">
      <c r="A521" s="93" t="s">
        <v>182</v>
      </c>
      <c r="B521" s="217" t="s">
        <v>665</v>
      </c>
      <c r="C521" s="217" t="s">
        <v>665</v>
      </c>
      <c r="D521" s="179" t="s">
        <v>184</v>
      </c>
      <c r="E521" s="235" t="s">
        <v>6</v>
      </c>
      <c r="F521" s="236" t="s">
        <v>185</v>
      </c>
      <c r="G521" s="218" t="s">
        <v>22</v>
      </c>
      <c r="H521" s="127">
        <v>21401</v>
      </c>
      <c r="I521" s="224" t="s">
        <v>457</v>
      </c>
      <c r="J521" s="241" t="s">
        <v>228</v>
      </c>
      <c r="K521" s="227" t="s">
        <v>229</v>
      </c>
      <c r="L521" s="121"/>
      <c r="M521" s="127"/>
      <c r="N521" s="143" t="s">
        <v>46</v>
      </c>
      <c r="O521" s="220">
        <f>SUM(S521:S521)</f>
        <v>0</v>
      </c>
      <c r="P521" s="221">
        <v>5795</v>
      </c>
      <c r="Q521" s="222" t="s">
        <v>190</v>
      </c>
      <c r="R521" s="221">
        <f>SUM(O521*P521)</f>
        <v>0</v>
      </c>
      <c r="S521" s="237">
        <v>0</v>
      </c>
    </row>
    <row r="522" spans="1:19">
      <c r="A522" s="93" t="s">
        <v>182</v>
      </c>
      <c r="B522" s="217" t="s">
        <v>665</v>
      </c>
      <c r="C522" s="217" t="s">
        <v>665</v>
      </c>
      <c r="D522" s="179" t="s">
        <v>184</v>
      </c>
      <c r="E522" s="235" t="s">
        <v>6</v>
      </c>
      <c r="F522" s="236" t="s">
        <v>185</v>
      </c>
      <c r="G522" s="218" t="s">
        <v>22</v>
      </c>
      <c r="H522" s="127">
        <v>21601</v>
      </c>
      <c r="I522" s="224" t="s">
        <v>231</v>
      </c>
      <c r="J522" s="241" t="s">
        <v>526</v>
      </c>
      <c r="K522" s="144" t="s">
        <v>527</v>
      </c>
      <c r="L522" s="121"/>
      <c r="M522" s="127"/>
      <c r="N522" s="143" t="s">
        <v>46</v>
      </c>
      <c r="O522" s="220">
        <v>5</v>
      </c>
      <c r="P522" s="221">
        <v>70</v>
      </c>
      <c r="Q522" s="222" t="s">
        <v>190</v>
      </c>
      <c r="R522" s="221">
        <f t="shared" si="25"/>
        <v>350</v>
      </c>
      <c r="S522" s="237">
        <v>0</v>
      </c>
    </row>
    <row r="523" spans="1:19">
      <c r="A523" s="93" t="s">
        <v>182</v>
      </c>
      <c r="B523" s="217" t="s">
        <v>665</v>
      </c>
      <c r="C523" s="217" t="s">
        <v>665</v>
      </c>
      <c r="D523" s="179" t="s">
        <v>184</v>
      </c>
      <c r="E523" s="235" t="s">
        <v>6</v>
      </c>
      <c r="F523" s="236" t="s">
        <v>185</v>
      </c>
      <c r="G523" s="218" t="s">
        <v>22</v>
      </c>
      <c r="H523" s="127">
        <v>21601</v>
      </c>
      <c r="I523" s="224" t="s">
        <v>231</v>
      </c>
      <c r="J523" s="38" t="s">
        <v>717</v>
      </c>
      <c r="K523" s="144" t="s">
        <v>718</v>
      </c>
      <c r="L523" s="121"/>
      <c r="M523" s="127"/>
      <c r="N523" s="143" t="s">
        <v>100</v>
      </c>
      <c r="O523" s="220">
        <f>SUM(S523:S523)</f>
        <v>0</v>
      </c>
      <c r="P523" s="209">
        <v>32</v>
      </c>
      <c r="Q523" s="222" t="s">
        <v>190</v>
      </c>
      <c r="R523" s="221">
        <f t="shared" si="25"/>
        <v>0</v>
      </c>
      <c r="S523" s="237">
        <v>0</v>
      </c>
    </row>
    <row r="524" spans="1:19">
      <c r="A524" s="93" t="s">
        <v>182</v>
      </c>
      <c r="B524" s="217" t="s">
        <v>665</v>
      </c>
      <c r="C524" s="217" t="s">
        <v>665</v>
      </c>
      <c r="D524" s="179" t="s">
        <v>184</v>
      </c>
      <c r="E524" s="235" t="s">
        <v>6</v>
      </c>
      <c r="F524" s="236" t="s">
        <v>185</v>
      </c>
      <c r="G524" s="218" t="s">
        <v>22</v>
      </c>
      <c r="H524" s="127">
        <v>21601</v>
      </c>
      <c r="I524" s="224" t="s">
        <v>231</v>
      </c>
      <c r="J524" s="38" t="s">
        <v>732</v>
      </c>
      <c r="K524" s="144" t="s">
        <v>75</v>
      </c>
      <c r="L524" s="121"/>
      <c r="M524" s="127"/>
      <c r="N524" s="143" t="s">
        <v>509</v>
      </c>
      <c r="O524" s="220">
        <v>2</v>
      </c>
      <c r="P524" s="209">
        <v>240</v>
      </c>
      <c r="Q524" s="222" t="s">
        <v>190</v>
      </c>
      <c r="R524" s="221">
        <f t="shared" si="25"/>
        <v>480</v>
      </c>
      <c r="S524" s="237"/>
    </row>
    <row r="525" spans="1:19" ht="24">
      <c r="A525" s="93" t="s">
        <v>182</v>
      </c>
      <c r="B525" s="217" t="s">
        <v>665</v>
      </c>
      <c r="C525" s="217" t="s">
        <v>665</v>
      </c>
      <c r="D525" s="179" t="s">
        <v>184</v>
      </c>
      <c r="E525" s="235" t="s">
        <v>6</v>
      </c>
      <c r="F525" s="236" t="s">
        <v>185</v>
      </c>
      <c r="G525" s="218" t="s">
        <v>22</v>
      </c>
      <c r="H525" s="226">
        <v>25401</v>
      </c>
      <c r="I525" s="224" t="s">
        <v>66</v>
      </c>
      <c r="J525" s="38" t="s">
        <v>270</v>
      </c>
      <c r="K525" s="244" t="s">
        <v>719</v>
      </c>
      <c r="L525" s="121"/>
      <c r="M525" s="127"/>
      <c r="N525" s="242" t="s">
        <v>46</v>
      </c>
      <c r="O525" s="220">
        <f>SUM(S525:S525)</f>
        <v>0</v>
      </c>
      <c r="P525" s="221">
        <v>8</v>
      </c>
      <c r="Q525" s="222" t="s">
        <v>190</v>
      </c>
      <c r="R525" s="221">
        <f>SUM(O525*P525)</f>
        <v>0</v>
      </c>
      <c r="S525" s="237">
        <v>0</v>
      </c>
    </row>
    <row r="526" spans="1:19" ht="24">
      <c r="A526" s="93" t="s">
        <v>182</v>
      </c>
      <c r="B526" s="217" t="s">
        <v>665</v>
      </c>
      <c r="C526" s="217" t="s">
        <v>665</v>
      </c>
      <c r="D526" s="179" t="s">
        <v>184</v>
      </c>
      <c r="E526" s="235" t="s">
        <v>6</v>
      </c>
      <c r="F526" s="236" t="s">
        <v>185</v>
      </c>
      <c r="G526" s="218" t="s">
        <v>22</v>
      </c>
      <c r="H526" s="226">
        <v>25401</v>
      </c>
      <c r="I526" s="224" t="s">
        <v>66</v>
      </c>
      <c r="J526" s="38" t="s">
        <v>76</v>
      </c>
      <c r="K526" s="244" t="s">
        <v>720</v>
      </c>
      <c r="L526" s="232"/>
      <c r="M526" s="232"/>
      <c r="N526" s="242" t="s">
        <v>630</v>
      </c>
      <c r="O526" s="245">
        <f>SUM(S526:S526)</f>
        <v>0</v>
      </c>
      <c r="P526" s="244">
        <v>333</v>
      </c>
      <c r="Q526" s="222" t="s">
        <v>190</v>
      </c>
      <c r="R526" s="221">
        <f t="shared" ref="R526:R527" si="26">SUM(O526*P526)</f>
        <v>0</v>
      </c>
      <c r="S526" s="237">
        <v>0</v>
      </c>
    </row>
    <row r="527" spans="1:19" ht="24">
      <c r="A527" s="93" t="s">
        <v>182</v>
      </c>
      <c r="B527" s="217" t="s">
        <v>665</v>
      </c>
      <c r="C527" s="217" t="s">
        <v>665</v>
      </c>
      <c r="D527" s="179" t="s">
        <v>184</v>
      </c>
      <c r="E527" s="235" t="s">
        <v>6</v>
      </c>
      <c r="F527" s="236" t="s">
        <v>185</v>
      </c>
      <c r="G527" s="218" t="s">
        <v>22</v>
      </c>
      <c r="H527" s="226">
        <v>25401</v>
      </c>
      <c r="I527" s="224" t="s">
        <v>66</v>
      </c>
      <c r="J527" s="38" t="s">
        <v>353</v>
      </c>
      <c r="K527" s="244" t="s">
        <v>354</v>
      </c>
      <c r="L527" s="232"/>
      <c r="M527" s="232"/>
      <c r="N527" s="242" t="s">
        <v>695</v>
      </c>
      <c r="O527" s="245">
        <f>SUM(S527:S527)</f>
        <v>0</v>
      </c>
      <c r="P527" s="244">
        <v>59.4</v>
      </c>
      <c r="Q527" s="222" t="s">
        <v>190</v>
      </c>
      <c r="R527" s="221">
        <f t="shared" si="26"/>
        <v>0</v>
      </c>
      <c r="S527" s="237">
        <v>0</v>
      </c>
    </row>
    <row r="528" spans="1:19" ht="24">
      <c r="A528" s="93" t="s">
        <v>182</v>
      </c>
      <c r="B528" s="217" t="s">
        <v>665</v>
      </c>
      <c r="C528" s="217" t="s">
        <v>665</v>
      </c>
      <c r="D528" s="179" t="s">
        <v>184</v>
      </c>
      <c r="E528" s="235" t="s">
        <v>6</v>
      </c>
      <c r="F528" s="236" t="s">
        <v>185</v>
      </c>
      <c r="G528" s="218" t="s">
        <v>22</v>
      </c>
      <c r="H528" s="230">
        <v>35801</v>
      </c>
      <c r="I528" s="224" t="s">
        <v>18</v>
      </c>
      <c r="J528" s="38"/>
      <c r="K528" s="144" t="s">
        <v>300</v>
      </c>
      <c r="L528" s="121"/>
      <c r="M528" s="127"/>
      <c r="N528" s="212" t="s">
        <v>520</v>
      </c>
      <c r="O528" s="220">
        <f>SUM(S528:S528)</f>
        <v>1</v>
      </c>
      <c r="P528" s="221">
        <v>928</v>
      </c>
      <c r="Q528" s="222" t="s">
        <v>190</v>
      </c>
      <c r="R528" s="221">
        <f>SUM(O528*P528)</f>
        <v>928</v>
      </c>
      <c r="S528" s="237">
        <v>1</v>
      </c>
    </row>
    <row r="529" spans="1:19">
      <c r="A529" s="93" t="s">
        <v>182</v>
      </c>
      <c r="B529" s="217" t="s">
        <v>665</v>
      </c>
      <c r="C529" s="217" t="s">
        <v>665</v>
      </c>
      <c r="D529" s="179" t="s">
        <v>184</v>
      </c>
      <c r="E529" s="235" t="s">
        <v>6</v>
      </c>
      <c r="F529" s="236" t="s">
        <v>185</v>
      </c>
      <c r="G529" s="218" t="s">
        <v>186</v>
      </c>
      <c r="H529" s="127">
        <v>21101</v>
      </c>
      <c r="I529" s="182" t="s">
        <v>558</v>
      </c>
      <c r="J529" s="38" t="s">
        <v>666</v>
      </c>
      <c r="K529" s="209" t="s">
        <v>667</v>
      </c>
      <c r="L529" s="219"/>
      <c r="M529" s="211"/>
      <c r="N529" s="212" t="s">
        <v>668</v>
      </c>
      <c r="O529" s="220">
        <f>SUM(S529:S529)</f>
        <v>35</v>
      </c>
      <c r="P529" s="221">
        <v>137</v>
      </c>
      <c r="Q529" s="222" t="s">
        <v>190</v>
      </c>
      <c r="R529" s="221">
        <f t="shared" ref="R529:R536" si="27">SUM(O529*P529)</f>
        <v>4795</v>
      </c>
      <c r="S529" s="38">
        <v>35</v>
      </c>
    </row>
    <row r="530" spans="1:19">
      <c r="A530" s="93" t="s">
        <v>182</v>
      </c>
      <c r="B530" s="217" t="s">
        <v>665</v>
      </c>
      <c r="C530" s="217" t="s">
        <v>665</v>
      </c>
      <c r="D530" s="179" t="s">
        <v>184</v>
      </c>
      <c r="E530" s="235" t="s">
        <v>6</v>
      </c>
      <c r="F530" s="236" t="s">
        <v>185</v>
      </c>
      <c r="G530" s="218" t="s">
        <v>186</v>
      </c>
      <c r="H530" s="127">
        <v>21101</v>
      </c>
      <c r="I530" s="182" t="s">
        <v>558</v>
      </c>
      <c r="J530" s="38" t="s">
        <v>669</v>
      </c>
      <c r="K530" s="209" t="s">
        <v>194</v>
      </c>
      <c r="L530" s="219"/>
      <c r="M530" s="211"/>
      <c r="N530" s="212" t="s">
        <v>668</v>
      </c>
      <c r="O530" s="220">
        <f>SUM(S530:S530)</f>
        <v>35</v>
      </c>
      <c r="P530" s="221">
        <v>82</v>
      </c>
      <c r="Q530" s="222" t="s">
        <v>190</v>
      </c>
      <c r="R530" s="221">
        <f t="shared" si="27"/>
        <v>2870</v>
      </c>
      <c r="S530" s="38">
        <v>35</v>
      </c>
    </row>
    <row r="531" spans="1:19">
      <c r="A531" s="93" t="s">
        <v>182</v>
      </c>
      <c r="B531" s="217" t="s">
        <v>665</v>
      </c>
      <c r="C531" s="217" t="s">
        <v>665</v>
      </c>
      <c r="D531" s="179" t="s">
        <v>184</v>
      </c>
      <c r="E531" s="235" t="s">
        <v>6</v>
      </c>
      <c r="F531" s="236" t="s">
        <v>185</v>
      </c>
      <c r="G531" s="218" t="s">
        <v>186</v>
      </c>
      <c r="H531" s="127">
        <v>21101</v>
      </c>
      <c r="I531" s="182" t="s">
        <v>558</v>
      </c>
      <c r="J531" s="38" t="s">
        <v>670</v>
      </c>
      <c r="K531" s="144" t="s">
        <v>155</v>
      </c>
      <c r="L531" s="219"/>
      <c r="M531" s="211"/>
      <c r="N531" s="143" t="s">
        <v>46</v>
      </c>
      <c r="O531" s="220">
        <f>SUM(S531:S531)</f>
        <v>67</v>
      </c>
      <c r="P531" s="221">
        <v>5</v>
      </c>
      <c r="Q531" s="222" t="s">
        <v>190</v>
      </c>
      <c r="R531" s="221">
        <f t="shared" si="27"/>
        <v>335</v>
      </c>
      <c r="S531" s="38">
        <v>67</v>
      </c>
    </row>
    <row r="532" spans="1:19">
      <c r="A532" s="93" t="s">
        <v>182</v>
      </c>
      <c r="B532" s="217" t="s">
        <v>665</v>
      </c>
      <c r="C532" s="217" t="s">
        <v>665</v>
      </c>
      <c r="D532" s="179" t="s">
        <v>184</v>
      </c>
      <c r="E532" s="235" t="s">
        <v>6</v>
      </c>
      <c r="F532" s="236" t="s">
        <v>185</v>
      </c>
      <c r="G532" s="218" t="s">
        <v>186</v>
      </c>
      <c r="H532" s="127">
        <v>21601</v>
      </c>
      <c r="I532" s="182" t="s">
        <v>588</v>
      </c>
      <c r="J532" s="144" t="s">
        <v>244</v>
      </c>
      <c r="K532" s="144" t="s">
        <v>671</v>
      </c>
      <c r="L532" s="219"/>
      <c r="M532" s="211"/>
      <c r="N532" s="143" t="s">
        <v>672</v>
      </c>
      <c r="O532" s="220">
        <f>SUM(S532:S532)</f>
        <v>6</v>
      </c>
      <c r="P532" s="221">
        <v>54</v>
      </c>
      <c r="Q532" s="222" t="s">
        <v>190</v>
      </c>
      <c r="R532" s="221">
        <f t="shared" si="27"/>
        <v>324</v>
      </c>
      <c r="S532" s="38">
        <v>6</v>
      </c>
    </row>
    <row r="533" spans="1:19">
      <c r="A533" s="93" t="s">
        <v>182</v>
      </c>
      <c r="B533" s="217" t="s">
        <v>665</v>
      </c>
      <c r="C533" s="217" t="s">
        <v>665</v>
      </c>
      <c r="D533" s="179" t="s">
        <v>184</v>
      </c>
      <c r="E533" s="235" t="s">
        <v>6</v>
      </c>
      <c r="F533" s="236" t="s">
        <v>185</v>
      </c>
      <c r="G533" s="218" t="s">
        <v>186</v>
      </c>
      <c r="H533" s="127">
        <v>21601</v>
      </c>
      <c r="I533" s="182" t="s">
        <v>588</v>
      </c>
      <c r="J533" s="144" t="s">
        <v>246</v>
      </c>
      <c r="K533" s="223" t="s">
        <v>673</v>
      </c>
      <c r="L533" s="219"/>
      <c r="M533" s="211"/>
      <c r="N533" s="143" t="s">
        <v>46</v>
      </c>
      <c r="O533" s="220">
        <f>SUM(S533:S533)</f>
        <v>7</v>
      </c>
      <c r="P533" s="221">
        <v>59</v>
      </c>
      <c r="Q533" s="222" t="s">
        <v>190</v>
      </c>
      <c r="R533" s="221">
        <f t="shared" si="27"/>
        <v>413</v>
      </c>
      <c r="S533" s="38">
        <v>7</v>
      </c>
    </row>
    <row r="534" spans="1:19">
      <c r="A534" s="93" t="s">
        <v>182</v>
      </c>
      <c r="B534" s="217" t="s">
        <v>665</v>
      </c>
      <c r="C534" s="217" t="s">
        <v>665</v>
      </c>
      <c r="D534" s="179" t="s">
        <v>184</v>
      </c>
      <c r="E534" s="235" t="s">
        <v>6</v>
      </c>
      <c r="F534" s="236" t="s">
        <v>185</v>
      </c>
      <c r="G534" s="218" t="s">
        <v>186</v>
      </c>
      <c r="H534" s="127">
        <v>21601</v>
      </c>
      <c r="I534" s="182" t="s">
        <v>588</v>
      </c>
      <c r="J534" s="38" t="s">
        <v>238</v>
      </c>
      <c r="K534" s="144" t="s">
        <v>674</v>
      </c>
      <c r="L534" s="219"/>
      <c r="M534" s="211"/>
      <c r="N534" s="143" t="s">
        <v>46</v>
      </c>
      <c r="O534" s="220">
        <f>SUM(S534:S534)</f>
        <v>5</v>
      </c>
      <c r="P534" s="221">
        <v>108</v>
      </c>
      <c r="Q534" s="222" t="s">
        <v>190</v>
      </c>
      <c r="R534" s="221">
        <f t="shared" si="27"/>
        <v>540</v>
      </c>
      <c r="S534" s="38">
        <v>5</v>
      </c>
    </row>
    <row r="535" spans="1:19">
      <c r="A535" s="93" t="s">
        <v>182</v>
      </c>
      <c r="B535" s="217" t="s">
        <v>665</v>
      </c>
      <c r="C535" s="217" t="s">
        <v>665</v>
      </c>
      <c r="D535" s="179" t="s">
        <v>184</v>
      </c>
      <c r="E535" s="235" t="s">
        <v>6</v>
      </c>
      <c r="F535" s="236" t="s">
        <v>185</v>
      </c>
      <c r="G535" s="218" t="s">
        <v>186</v>
      </c>
      <c r="H535" s="127">
        <v>21601</v>
      </c>
      <c r="I535" s="182" t="s">
        <v>588</v>
      </c>
      <c r="J535" s="38" t="s">
        <v>363</v>
      </c>
      <c r="K535" s="144" t="s">
        <v>364</v>
      </c>
      <c r="L535" s="219"/>
      <c r="M535" s="211"/>
      <c r="N535" s="143" t="s">
        <v>398</v>
      </c>
      <c r="O535" s="220">
        <f>SUM(S535:S535)</f>
        <v>6</v>
      </c>
      <c r="P535" s="221">
        <v>107</v>
      </c>
      <c r="Q535" s="222" t="s">
        <v>190</v>
      </c>
      <c r="R535" s="221">
        <f t="shared" si="27"/>
        <v>642</v>
      </c>
      <c r="S535" s="38">
        <v>6</v>
      </c>
    </row>
    <row r="536" spans="1:19">
      <c r="A536" s="93" t="s">
        <v>182</v>
      </c>
      <c r="B536" s="217" t="s">
        <v>665</v>
      </c>
      <c r="C536" s="217" t="s">
        <v>665</v>
      </c>
      <c r="D536" s="179" t="s">
        <v>184</v>
      </c>
      <c r="E536" s="235" t="s">
        <v>6</v>
      </c>
      <c r="F536" s="236" t="s">
        <v>185</v>
      </c>
      <c r="G536" s="218" t="s">
        <v>186</v>
      </c>
      <c r="H536" s="127">
        <v>21601</v>
      </c>
      <c r="I536" s="182" t="s">
        <v>588</v>
      </c>
      <c r="J536" s="38" t="s">
        <v>341</v>
      </c>
      <c r="K536" s="144" t="s">
        <v>342</v>
      </c>
      <c r="L536" s="121"/>
      <c r="M536" s="127"/>
      <c r="N536" s="143" t="s">
        <v>46</v>
      </c>
      <c r="O536" s="220">
        <f>SUM(S536:S536)</f>
        <v>1</v>
      </c>
      <c r="P536" s="221">
        <v>60</v>
      </c>
      <c r="Q536" s="222" t="s">
        <v>190</v>
      </c>
      <c r="R536" s="221">
        <f t="shared" si="27"/>
        <v>60</v>
      </c>
      <c r="S536" s="38">
        <v>1</v>
      </c>
    </row>
    <row r="537" spans="1:19" ht="30.6">
      <c r="A537" s="93" t="s">
        <v>182</v>
      </c>
      <c r="B537" s="217" t="s">
        <v>665</v>
      </c>
      <c r="C537" s="217" t="s">
        <v>665</v>
      </c>
      <c r="D537" s="179" t="s">
        <v>184</v>
      </c>
      <c r="E537" s="235" t="s">
        <v>6</v>
      </c>
      <c r="F537" s="236" t="s">
        <v>185</v>
      </c>
      <c r="G537" s="218" t="s">
        <v>186</v>
      </c>
      <c r="H537" s="246">
        <v>22103</v>
      </c>
      <c r="I537" s="247" t="s">
        <v>733</v>
      </c>
      <c r="J537" s="38" t="s">
        <v>734</v>
      </c>
      <c r="K537" s="227" t="s">
        <v>735</v>
      </c>
      <c r="L537" s="121"/>
      <c r="M537" s="127"/>
      <c r="N537" s="212" t="s">
        <v>520</v>
      </c>
      <c r="O537" s="220">
        <v>12</v>
      </c>
      <c r="P537" s="221">
        <v>1800</v>
      </c>
      <c r="Q537" s="222" t="s">
        <v>190</v>
      </c>
      <c r="R537" s="221">
        <f>SUM(O537*P537)</f>
        <v>21600</v>
      </c>
      <c r="S537" s="237">
        <v>1</v>
      </c>
    </row>
    <row r="538" spans="1:19" ht="36">
      <c r="A538" s="93" t="s">
        <v>182</v>
      </c>
      <c r="B538" s="217" t="s">
        <v>665</v>
      </c>
      <c r="C538" s="217" t="s">
        <v>665</v>
      </c>
      <c r="D538" s="179" t="s">
        <v>184</v>
      </c>
      <c r="E538" s="235" t="s">
        <v>6</v>
      </c>
      <c r="F538" s="236" t="s">
        <v>185</v>
      </c>
      <c r="G538" s="218" t="s">
        <v>186</v>
      </c>
      <c r="H538" s="246">
        <v>22104</v>
      </c>
      <c r="I538" s="224" t="s">
        <v>97</v>
      </c>
      <c r="J538" s="144" t="s">
        <v>675</v>
      </c>
      <c r="K538" s="144" t="s">
        <v>676</v>
      </c>
      <c r="L538" s="121"/>
      <c r="M538" s="127"/>
      <c r="N538" s="143" t="s">
        <v>46</v>
      </c>
      <c r="O538" s="220">
        <f>SUM(S538:S538)</f>
        <v>6</v>
      </c>
      <c r="P538" s="221">
        <v>95</v>
      </c>
      <c r="Q538" s="222" t="s">
        <v>190</v>
      </c>
      <c r="R538" s="221">
        <f t="shared" ref="R538:R540" si="28">SUM(O538*P538)</f>
        <v>570</v>
      </c>
      <c r="S538" s="38">
        <v>6</v>
      </c>
    </row>
    <row r="539" spans="1:19" ht="36">
      <c r="A539" s="93" t="s">
        <v>182</v>
      </c>
      <c r="B539" s="217" t="s">
        <v>665</v>
      </c>
      <c r="C539" s="217" t="s">
        <v>665</v>
      </c>
      <c r="D539" s="179" t="s">
        <v>184</v>
      </c>
      <c r="E539" s="235" t="s">
        <v>6</v>
      </c>
      <c r="F539" s="236" t="s">
        <v>185</v>
      </c>
      <c r="G539" s="218" t="s">
        <v>186</v>
      </c>
      <c r="H539" s="246">
        <v>22104</v>
      </c>
      <c r="I539" s="224" t="s">
        <v>97</v>
      </c>
      <c r="J539" s="38" t="s">
        <v>265</v>
      </c>
      <c r="K539" s="144" t="s">
        <v>677</v>
      </c>
      <c r="L539" s="121"/>
      <c r="M539" s="127"/>
      <c r="N539" s="143" t="s">
        <v>267</v>
      </c>
      <c r="O539" s="225">
        <f>SUM(S539:S539)</f>
        <v>5</v>
      </c>
      <c r="P539" s="221">
        <v>177</v>
      </c>
      <c r="Q539" s="222" t="s">
        <v>190</v>
      </c>
      <c r="R539" s="221">
        <f t="shared" si="28"/>
        <v>885</v>
      </c>
      <c r="S539" s="38">
        <v>5</v>
      </c>
    </row>
    <row r="540" spans="1:19" ht="36">
      <c r="A540" s="93" t="s">
        <v>182</v>
      </c>
      <c r="B540" s="217" t="s">
        <v>665</v>
      </c>
      <c r="C540" s="217" t="s">
        <v>665</v>
      </c>
      <c r="D540" s="179" t="s">
        <v>184</v>
      </c>
      <c r="E540" s="235" t="s">
        <v>6</v>
      </c>
      <c r="F540" s="236" t="s">
        <v>185</v>
      </c>
      <c r="G540" s="218" t="s">
        <v>186</v>
      </c>
      <c r="H540" s="246">
        <v>22104</v>
      </c>
      <c r="I540" s="224" t="s">
        <v>97</v>
      </c>
      <c r="J540" s="38" t="s">
        <v>99</v>
      </c>
      <c r="K540" s="144" t="s">
        <v>98</v>
      </c>
      <c r="L540" s="121"/>
      <c r="M540" s="127"/>
      <c r="N540" s="143" t="s">
        <v>46</v>
      </c>
      <c r="O540" s="225">
        <f>SUM(S540:S540)</f>
        <v>1</v>
      </c>
      <c r="P540" s="221">
        <v>52</v>
      </c>
      <c r="Q540" s="222" t="s">
        <v>190</v>
      </c>
      <c r="R540" s="221">
        <f t="shared" si="28"/>
        <v>52</v>
      </c>
      <c r="S540" s="38">
        <v>1</v>
      </c>
    </row>
    <row r="541" spans="1:19" ht="60">
      <c r="A541" s="93" t="s">
        <v>182</v>
      </c>
      <c r="B541" s="217" t="s">
        <v>665</v>
      </c>
      <c r="C541" s="217" t="s">
        <v>665</v>
      </c>
      <c r="D541" s="179" t="s">
        <v>184</v>
      </c>
      <c r="E541" s="235" t="s">
        <v>6</v>
      </c>
      <c r="F541" s="236" t="s">
        <v>185</v>
      </c>
      <c r="G541" s="218" t="s">
        <v>186</v>
      </c>
      <c r="H541" s="226">
        <v>26102</v>
      </c>
      <c r="I541" s="224" t="s">
        <v>275</v>
      </c>
      <c r="J541" s="227" t="s">
        <v>727</v>
      </c>
      <c r="K541" s="227" t="s">
        <v>728</v>
      </c>
      <c r="L541" s="121"/>
      <c r="M541" s="127"/>
      <c r="N541" s="212" t="s">
        <v>688</v>
      </c>
      <c r="O541" s="220">
        <f>SUM(S541:S541)</f>
        <v>1</v>
      </c>
      <c r="P541" s="221">
        <v>5000</v>
      </c>
      <c r="Q541" s="222" t="s">
        <v>190</v>
      </c>
      <c r="R541" s="221">
        <f>SUM(O541*P541)</f>
        <v>5000</v>
      </c>
      <c r="S541" s="237">
        <v>1</v>
      </c>
    </row>
    <row r="542" spans="1:19" ht="55.2">
      <c r="A542" s="93" t="s">
        <v>182</v>
      </c>
      <c r="B542" s="217" t="s">
        <v>665</v>
      </c>
      <c r="C542" s="217" t="s">
        <v>665</v>
      </c>
      <c r="D542" s="179" t="s">
        <v>184</v>
      </c>
      <c r="E542" s="235" t="s">
        <v>6</v>
      </c>
      <c r="F542" s="236" t="s">
        <v>185</v>
      </c>
      <c r="G542" s="218" t="s">
        <v>186</v>
      </c>
      <c r="H542" s="127">
        <v>29301</v>
      </c>
      <c r="I542" s="182" t="s">
        <v>309</v>
      </c>
      <c r="J542" s="38" t="s">
        <v>736</v>
      </c>
      <c r="K542" s="144" t="s">
        <v>737</v>
      </c>
      <c r="L542" s="121"/>
      <c r="M542" s="127"/>
      <c r="N542" s="212" t="s">
        <v>46</v>
      </c>
      <c r="O542" s="220">
        <f>SUM(S542:S542)</f>
        <v>0</v>
      </c>
      <c r="P542" s="221">
        <v>2308</v>
      </c>
      <c r="Q542" s="222" t="s">
        <v>190</v>
      </c>
      <c r="R542" s="221">
        <f t="shared" si="25"/>
        <v>0</v>
      </c>
      <c r="S542" s="237"/>
    </row>
    <row r="543" spans="1:19" ht="55.2">
      <c r="A543" s="93" t="s">
        <v>182</v>
      </c>
      <c r="B543" s="217"/>
      <c r="C543" s="217" t="s">
        <v>665</v>
      </c>
      <c r="D543" s="179" t="s">
        <v>184</v>
      </c>
      <c r="E543" s="235" t="s">
        <v>6</v>
      </c>
      <c r="F543" s="236" t="s">
        <v>185</v>
      </c>
      <c r="G543" s="218" t="s">
        <v>186</v>
      </c>
      <c r="H543" s="127">
        <v>29301</v>
      </c>
      <c r="I543" s="182" t="s">
        <v>309</v>
      </c>
      <c r="J543" s="144" t="s">
        <v>55</v>
      </c>
      <c r="K543" s="144" t="s">
        <v>54</v>
      </c>
      <c r="L543" s="121"/>
      <c r="M543" s="127"/>
      <c r="N543" s="212" t="s">
        <v>46</v>
      </c>
      <c r="O543" s="220">
        <f>SUM(S543:S543)</f>
        <v>0</v>
      </c>
      <c r="P543" s="221">
        <v>5773.5</v>
      </c>
      <c r="Q543" s="222" t="s">
        <v>190</v>
      </c>
      <c r="R543" s="221">
        <f t="shared" si="25"/>
        <v>0</v>
      </c>
      <c r="S543" s="237"/>
    </row>
    <row r="544" spans="1:19">
      <c r="A544" s="93" t="s">
        <v>182</v>
      </c>
      <c r="B544" s="217" t="s">
        <v>665</v>
      </c>
      <c r="C544" s="217" t="s">
        <v>665</v>
      </c>
      <c r="D544" s="179" t="s">
        <v>184</v>
      </c>
      <c r="E544" s="235" t="s">
        <v>6</v>
      </c>
      <c r="F544" s="236" t="s">
        <v>185</v>
      </c>
      <c r="G544" s="218" t="s">
        <v>186</v>
      </c>
      <c r="H544" s="230">
        <v>31401</v>
      </c>
      <c r="I544" s="224" t="s">
        <v>289</v>
      </c>
      <c r="J544" s="38"/>
      <c r="K544" s="144" t="s">
        <v>300</v>
      </c>
      <c r="L544" s="121"/>
      <c r="M544" s="127"/>
      <c r="N544" s="212" t="s">
        <v>520</v>
      </c>
      <c r="O544" s="220">
        <f>SUM(S544:S544)</f>
        <v>1</v>
      </c>
      <c r="P544" s="221">
        <v>2000</v>
      </c>
      <c r="Q544" s="222" t="s">
        <v>190</v>
      </c>
      <c r="R544" s="221">
        <f>SUM(O544*P544)</f>
        <v>2000</v>
      </c>
      <c r="S544" s="203">
        <v>1</v>
      </c>
    </row>
    <row r="545" spans="1:19">
      <c r="A545" s="93" t="s">
        <v>182</v>
      </c>
      <c r="B545" s="217" t="s">
        <v>665</v>
      </c>
      <c r="C545" s="217" t="s">
        <v>665</v>
      </c>
      <c r="D545" s="179" t="s">
        <v>184</v>
      </c>
      <c r="E545" s="235" t="s">
        <v>6</v>
      </c>
      <c r="F545" s="236" t="s">
        <v>185</v>
      </c>
      <c r="G545" s="218" t="s">
        <v>186</v>
      </c>
      <c r="H545" s="230">
        <v>32201</v>
      </c>
      <c r="I545" s="224" t="s">
        <v>522</v>
      </c>
      <c r="J545" s="38"/>
      <c r="K545" s="144" t="s">
        <v>300</v>
      </c>
      <c r="L545" s="238" t="s">
        <v>738</v>
      </c>
      <c r="M545" s="127" t="s">
        <v>706</v>
      </c>
      <c r="N545" s="212" t="s">
        <v>520</v>
      </c>
      <c r="O545" s="220">
        <v>12</v>
      </c>
      <c r="P545" s="221">
        <v>319947</v>
      </c>
      <c r="Q545" s="222" t="s">
        <v>190</v>
      </c>
      <c r="R545" s="221">
        <f>SUM(S545:S545)</f>
        <v>26662</v>
      </c>
      <c r="S545" s="237">
        <v>26662</v>
      </c>
    </row>
    <row r="546" spans="1:19" ht="27.6">
      <c r="A546" s="93" t="s">
        <v>182</v>
      </c>
      <c r="B546" s="217" t="s">
        <v>665</v>
      </c>
      <c r="C546" s="217" t="s">
        <v>665</v>
      </c>
      <c r="D546" s="179" t="s">
        <v>184</v>
      </c>
      <c r="E546" s="235" t="s">
        <v>6</v>
      </c>
      <c r="F546" s="236" t="s">
        <v>185</v>
      </c>
      <c r="G546" s="218" t="s">
        <v>186</v>
      </c>
      <c r="H546" s="230">
        <v>33801</v>
      </c>
      <c r="I546" s="224" t="s">
        <v>696</v>
      </c>
      <c r="J546" s="38"/>
      <c r="K546" s="144" t="s">
        <v>300</v>
      </c>
      <c r="L546" s="121" t="s">
        <v>739</v>
      </c>
      <c r="M546" s="127"/>
      <c r="N546" s="212" t="s">
        <v>520</v>
      </c>
      <c r="O546" s="220">
        <v>12</v>
      </c>
      <c r="P546" s="221">
        <v>283138</v>
      </c>
      <c r="Q546" s="222" t="s">
        <v>190</v>
      </c>
      <c r="R546" s="221">
        <f>SUM(S546:S546)</f>
        <v>19429</v>
      </c>
      <c r="S546" s="237">
        <v>19429</v>
      </c>
    </row>
    <row r="547" spans="1:19" ht="24">
      <c r="A547" s="93" t="s">
        <v>182</v>
      </c>
      <c r="B547" s="217" t="s">
        <v>665</v>
      </c>
      <c r="C547" s="217" t="s">
        <v>665</v>
      </c>
      <c r="D547" s="179" t="s">
        <v>184</v>
      </c>
      <c r="E547" s="235" t="s">
        <v>6</v>
      </c>
      <c r="F547" s="236" t="s">
        <v>185</v>
      </c>
      <c r="G547" s="218" t="s">
        <v>186</v>
      </c>
      <c r="H547" s="230">
        <v>35101</v>
      </c>
      <c r="I547" s="224" t="s">
        <v>33</v>
      </c>
      <c r="J547" s="38"/>
      <c r="K547" s="144" t="s">
        <v>300</v>
      </c>
      <c r="L547" s="121"/>
      <c r="M547" s="127"/>
      <c r="N547" s="212" t="s">
        <v>520</v>
      </c>
      <c r="O547" s="220">
        <v>12</v>
      </c>
      <c r="P547" s="221">
        <v>51500</v>
      </c>
      <c r="Q547" s="222" t="s">
        <v>190</v>
      </c>
      <c r="R547" s="221">
        <f>SUM(S547:S547)</f>
        <v>1500</v>
      </c>
      <c r="S547" s="237">
        <v>1500</v>
      </c>
    </row>
    <row r="548" spans="1:19" ht="24">
      <c r="A548" s="93" t="s">
        <v>182</v>
      </c>
      <c r="B548" s="217" t="s">
        <v>665</v>
      </c>
      <c r="C548" s="217" t="s">
        <v>665</v>
      </c>
      <c r="D548" s="179" t="s">
        <v>184</v>
      </c>
      <c r="E548" s="235" t="s">
        <v>6</v>
      </c>
      <c r="F548" s="236" t="s">
        <v>185</v>
      </c>
      <c r="G548" s="218" t="s">
        <v>186</v>
      </c>
      <c r="H548" s="230">
        <v>35201</v>
      </c>
      <c r="I548" s="224" t="s">
        <v>516</v>
      </c>
      <c r="J548" s="38"/>
      <c r="K548" s="144" t="s">
        <v>300</v>
      </c>
      <c r="L548" s="121"/>
      <c r="M548" s="127"/>
      <c r="N548" s="212" t="s">
        <v>520</v>
      </c>
      <c r="O548" s="220">
        <f>SUM(S548:S548)</f>
        <v>0</v>
      </c>
      <c r="P548" s="221">
        <v>464</v>
      </c>
      <c r="Q548" s="222" t="s">
        <v>190</v>
      </c>
      <c r="R548" s="221">
        <f t="shared" si="25"/>
        <v>0</v>
      </c>
      <c r="S548" s="237">
        <v>0</v>
      </c>
    </row>
    <row r="549" spans="1:19" ht="36">
      <c r="A549" s="93" t="s">
        <v>182</v>
      </c>
      <c r="B549" s="217" t="s">
        <v>665</v>
      </c>
      <c r="C549" s="217" t="s">
        <v>665</v>
      </c>
      <c r="D549" s="179" t="s">
        <v>184</v>
      </c>
      <c r="E549" s="235" t="s">
        <v>6</v>
      </c>
      <c r="F549" s="236" t="s">
        <v>185</v>
      </c>
      <c r="G549" s="218" t="s">
        <v>186</v>
      </c>
      <c r="H549" s="230">
        <v>35501</v>
      </c>
      <c r="I549" s="224" t="s">
        <v>29</v>
      </c>
      <c r="J549" s="38"/>
      <c r="K549" s="144" t="s">
        <v>300</v>
      </c>
      <c r="L549" s="121"/>
      <c r="M549" s="127"/>
      <c r="N549" s="212" t="s">
        <v>520</v>
      </c>
      <c r="O549" s="220">
        <v>2</v>
      </c>
      <c r="P549" s="221">
        <v>3250</v>
      </c>
      <c r="Q549" s="222" t="s">
        <v>190</v>
      </c>
      <c r="R549" s="221">
        <f t="shared" si="25"/>
        <v>6500</v>
      </c>
      <c r="S549" s="237">
        <v>0</v>
      </c>
    </row>
    <row r="550" spans="1:19" ht="24">
      <c r="A550" s="93" t="s">
        <v>182</v>
      </c>
      <c r="B550" s="217" t="s">
        <v>665</v>
      </c>
      <c r="C550" s="217" t="s">
        <v>665</v>
      </c>
      <c r="D550" s="179" t="s">
        <v>184</v>
      </c>
      <c r="E550" s="218" t="s">
        <v>16</v>
      </c>
      <c r="F550" s="179" t="s">
        <v>184</v>
      </c>
      <c r="G550" s="218" t="s">
        <v>25</v>
      </c>
      <c r="H550" s="224">
        <v>35701</v>
      </c>
      <c r="I550" s="224" t="s">
        <v>24</v>
      </c>
      <c r="J550" s="127"/>
      <c r="K550" s="227" t="s">
        <v>300</v>
      </c>
      <c r="L550" s="232"/>
      <c r="M550" s="232"/>
      <c r="N550" s="188" t="s">
        <v>520</v>
      </c>
      <c r="O550" s="220">
        <v>4</v>
      </c>
      <c r="P550" s="221">
        <v>500</v>
      </c>
      <c r="Q550" s="222" t="s">
        <v>190</v>
      </c>
      <c r="R550" s="221">
        <f>SUM(O550*P550)</f>
        <v>2000</v>
      </c>
      <c r="S550" s="234">
        <v>0</v>
      </c>
    </row>
    <row r="551" spans="1:19" ht="27.6">
      <c r="A551" s="93" t="s">
        <v>182</v>
      </c>
      <c r="B551" s="217" t="s">
        <v>665</v>
      </c>
      <c r="C551" s="217" t="s">
        <v>665</v>
      </c>
      <c r="D551" s="179" t="s">
        <v>184</v>
      </c>
      <c r="E551" s="235" t="s">
        <v>6</v>
      </c>
      <c r="F551" s="236" t="s">
        <v>185</v>
      </c>
      <c r="G551" s="218" t="s">
        <v>186</v>
      </c>
      <c r="H551" s="127">
        <v>35801</v>
      </c>
      <c r="I551" s="182" t="s">
        <v>18</v>
      </c>
      <c r="J551" s="38"/>
      <c r="K551" s="144" t="s">
        <v>300</v>
      </c>
      <c r="L551" s="121" t="s">
        <v>740</v>
      </c>
      <c r="M551" s="127" t="s">
        <v>706</v>
      </c>
      <c r="N551" s="212" t="s">
        <v>520</v>
      </c>
      <c r="O551" s="220">
        <v>12</v>
      </c>
      <c r="P551" s="221">
        <v>10302</v>
      </c>
      <c r="Q551" s="222" t="s">
        <v>190</v>
      </c>
      <c r="R551" s="221">
        <f>SUM(O551*P551)</f>
        <v>123624</v>
      </c>
      <c r="S551" s="237">
        <v>10302</v>
      </c>
    </row>
    <row r="552" spans="1:19" ht="28.8">
      <c r="A552" s="93" t="s">
        <v>182</v>
      </c>
      <c r="B552" s="249" t="s">
        <v>741</v>
      </c>
      <c r="C552" s="249" t="s">
        <v>741</v>
      </c>
      <c r="D552" s="250" t="s">
        <v>184</v>
      </c>
      <c r="E552" s="251" t="s">
        <v>16</v>
      </c>
      <c r="F552" s="250" t="s">
        <v>184</v>
      </c>
      <c r="G552" s="251" t="s">
        <v>25</v>
      </c>
      <c r="H552" s="252">
        <v>21101</v>
      </c>
      <c r="I552" s="253" t="s">
        <v>558</v>
      </c>
      <c r="J552" s="254" t="s">
        <v>742</v>
      </c>
      <c r="K552" s="255" t="s">
        <v>743</v>
      </c>
      <c r="L552" s="134"/>
      <c r="M552" s="153"/>
      <c r="N552" s="139" t="s">
        <v>46</v>
      </c>
      <c r="O552" s="256">
        <v>1</v>
      </c>
      <c r="P552" s="257">
        <v>452.41</v>
      </c>
      <c r="Q552" s="256" t="s">
        <v>190</v>
      </c>
      <c r="R552" s="257">
        <f>P552*O552</f>
        <v>452.41</v>
      </c>
      <c r="S552" s="256">
        <v>1</v>
      </c>
    </row>
    <row r="553" spans="1:19" ht="28.8">
      <c r="A553" s="93" t="s">
        <v>182</v>
      </c>
      <c r="B553" s="249" t="s">
        <v>741</v>
      </c>
      <c r="C553" s="249" t="s">
        <v>741</v>
      </c>
      <c r="D553" s="250" t="s">
        <v>184</v>
      </c>
      <c r="E553" s="251" t="s">
        <v>16</v>
      </c>
      <c r="F553" s="250" t="s">
        <v>184</v>
      </c>
      <c r="G553" s="251" t="s">
        <v>25</v>
      </c>
      <c r="H553" s="252">
        <v>21101</v>
      </c>
      <c r="I553" s="253" t="s">
        <v>558</v>
      </c>
      <c r="J553" s="254" t="s">
        <v>744</v>
      </c>
      <c r="K553" s="255" t="s">
        <v>745</v>
      </c>
      <c r="L553" s="134"/>
      <c r="M553" s="153"/>
      <c r="N553" s="139" t="s">
        <v>387</v>
      </c>
      <c r="O553" s="256">
        <v>1</v>
      </c>
      <c r="P553" s="257">
        <v>54.9</v>
      </c>
      <c r="Q553" s="256" t="s">
        <v>190</v>
      </c>
      <c r="R553" s="257">
        <f t="shared" ref="R553:R561" si="29">P553*O553</f>
        <v>54.9</v>
      </c>
      <c r="S553" s="256">
        <v>1</v>
      </c>
    </row>
    <row r="554" spans="1:19" ht="28.8">
      <c r="A554" s="93" t="s">
        <v>182</v>
      </c>
      <c r="B554" s="249" t="s">
        <v>741</v>
      </c>
      <c r="C554" s="249" t="s">
        <v>741</v>
      </c>
      <c r="D554" s="250" t="s">
        <v>184</v>
      </c>
      <c r="E554" s="251" t="s">
        <v>16</v>
      </c>
      <c r="F554" s="250" t="s">
        <v>184</v>
      </c>
      <c r="G554" s="251" t="s">
        <v>25</v>
      </c>
      <c r="H554" s="252">
        <v>21101</v>
      </c>
      <c r="I554" s="253" t="s">
        <v>558</v>
      </c>
      <c r="J554" s="254" t="s">
        <v>746</v>
      </c>
      <c r="K554" s="255" t="s">
        <v>747</v>
      </c>
      <c r="L554" s="134"/>
      <c r="M554" s="153"/>
      <c r="N554" s="139" t="s">
        <v>46</v>
      </c>
      <c r="O554" s="256">
        <v>1</v>
      </c>
      <c r="P554" s="257">
        <v>7.2</v>
      </c>
      <c r="Q554" s="256" t="s">
        <v>190</v>
      </c>
      <c r="R554" s="257">
        <f t="shared" si="29"/>
        <v>7.2</v>
      </c>
      <c r="S554" s="256">
        <v>1</v>
      </c>
    </row>
    <row r="555" spans="1:19" ht="28.8">
      <c r="A555" s="93" t="s">
        <v>182</v>
      </c>
      <c r="B555" s="249" t="s">
        <v>741</v>
      </c>
      <c r="C555" s="249" t="s">
        <v>741</v>
      </c>
      <c r="D555" s="250" t="s">
        <v>184</v>
      </c>
      <c r="E555" s="251" t="s">
        <v>16</v>
      </c>
      <c r="F555" s="250" t="s">
        <v>184</v>
      </c>
      <c r="G555" s="251" t="s">
        <v>25</v>
      </c>
      <c r="H555" s="252">
        <v>21101</v>
      </c>
      <c r="I555" s="253" t="s">
        <v>558</v>
      </c>
      <c r="J555" s="254" t="s">
        <v>748</v>
      </c>
      <c r="K555" s="255" t="s">
        <v>749</v>
      </c>
      <c r="L555" s="134"/>
      <c r="M555" s="153"/>
      <c r="N555" s="139" t="s">
        <v>126</v>
      </c>
      <c r="O555" s="256">
        <v>3</v>
      </c>
      <c r="P555" s="257">
        <v>49.879999999999995</v>
      </c>
      <c r="Q555" s="256" t="s">
        <v>190</v>
      </c>
      <c r="R555" s="257">
        <f t="shared" si="29"/>
        <v>149.63999999999999</v>
      </c>
      <c r="S555" s="256">
        <v>3</v>
      </c>
    </row>
    <row r="556" spans="1:19" ht="28.8">
      <c r="A556" s="93" t="s">
        <v>182</v>
      </c>
      <c r="B556" s="249" t="s">
        <v>741</v>
      </c>
      <c r="C556" s="249" t="s">
        <v>741</v>
      </c>
      <c r="D556" s="250" t="s">
        <v>184</v>
      </c>
      <c r="E556" s="251" t="s">
        <v>16</v>
      </c>
      <c r="F556" s="250" t="s">
        <v>184</v>
      </c>
      <c r="G556" s="251" t="s">
        <v>25</v>
      </c>
      <c r="H556" s="252">
        <v>21101</v>
      </c>
      <c r="I556" s="253" t="s">
        <v>558</v>
      </c>
      <c r="J556" s="254" t="s">
        <v>193</v>
      </c>
      <c r="K556" s="255" t="s">
        <v>194</v>
      </c>
      <c r="L556" s="134"/>
      <c r="M556" s="153"/>
      <c r="N556" s="139" t="s">
        <v>100</v>
      </c>
      <c r="O556" s="256">
        <v>8</v>
      </c>
      <c r="P556" s="257">
        <v>110.2</v>
      </c>
      <c r="Q556" s="256" t="s">
        <v>190</v>
      </c>
      <c r="R556" s="257">
        <f t="shared" si="29"/>
        <v>881.6</v>
      </c>
      <c r="S556" s="256">
        <v>8</v>
      </c>
    </row>
    <row r="557" spans="1:19" ht="28.8">
      <c r="A557" s="93" t="s">
        <v>182</v>
      </c>
      <c r="B557" s="249" t="s">
        <v>741</v>
      </c>
      <c r="C557" s="249" t="s">
        <v>741</v>
      </c>
      <c r="D557" s="250" t="s">
        <v>184</v>
      </c>
      <c r="E557" s="251" t="s">
        <v>16</v>
      </c>
      <c r="F557" s="250" t="s">
        <v>184</v>
      </c>
      <c r="G557" s="251" t="s">
        <v>25</v>
      </c>
      <c r="H557" s="252">
        <v>21101</v>
      </c>
      <c r="I557" s="253" t="s">
        <v>558</v>
      </c>
      <c r="J557" s="254" t="s">
        <v>750</v>
      </c>
      <c r="K557" s="255" t="s">
        <v>751</v>
      </c>
      <c r="L557" s="134"/>
      <c r="M557" s="153"/>
      <c r="N557" s="139" t="s">
        <v>100</v>
      </c>
      <c r="O557" s="256">
        <v>2</v>
      </c>
      <c r="P557" s="257">
        <v>48.49</v>
      </c>
      <c r="Q557" s="256" t="s">
        <v>190</v>
      </c>
      <c r="R557" s="257">
        <f t="shared" si="29"/>
        <v>96.98</v>
      </c>
      <c r="S557" s="256">
        <v>2</v>
      </c>
    </row>
    <row r="558" spans="1:19" ht="28.8">
      <c r="A558" s="93" t="s">
        <v>182</v>
      </c>
      <c r="B558" s="249" t="s">
        <v>741</v>
      </c>
      <c r="C558" s="249" t="s">
        <v>741</v>
      </c>
      <c r="D558" s="250" t="s">
        <v>184</v>
      </c>
      <c r="E558" s="251" t="s">
        <v>16</v>
      </c>
      <c r="F558" s="250" t="s">
        <v>184</v>
      </c>
      <c r="G558" s="251" t="s">
        <v>25</v>
      </c>
      <c r="H558" s="252">
        <v>21101</v>
      </c>
      <c r="I558" s="253" t="s">
        <v>558</v>
      </c>
      <c r="J558" s="254" t="s">
        <v>191</v>
      </c>
      <c r="K558" s="255" t="s">
        <v>192</v>
      </c>
      <c r="L558" s="134"/>
      <c r="M558" s="153"/>
      <c r="N558" s="139" t="s">
        <v>63</v>
      </c>
      <c r="O558" s="256">
        <v>3</v>
      </c>
      <c r="P558" s="257">
        <v>44.379999999999995</v>
      </c>
      <c r="Q558" s="256" t="s">
        <v>190</v>
      </c>
      <c r="R558" s="257">
        <f t="shared" si="29"/>
        <v>133.13999999999999</v>
      </c>
      <c r="S558" s="256">
        <v>3</v>
      </c>
    </row>
    <row r="559" spans="1:19" ht="28.8">
      <c r="A559" s="93" t="s">
        <v>182</v>
      </c>
      <c r="B559" s="249" t="s">
        <v>741</v>
      </c>
      <c r="C559" s="249" t="s">
        <v>741</v>
      </c>
      <c r="D559" s="250" t="s">
        <v>184</v>
      </c>
      <c r="E559" s="251" t="s">
        <v>16</v>
      </c>
      <c r="F559" s="250" t="s">
        <v>184</v>
      </c>
      <c r="G559" s="251" t="s">
        <v>25</v>
      </c>
      <c r="H559" s="252">
        <v>21101</v>
      </c>
      <c r="I559" s="253" t="s">
        <v>558</v>
      </c>
      <c r="J559" s="254" t="s">
        <v>752</v>
      </c>
      <c r="K559" s="255" t="s">
        <v>753</v>
      </c>
      <c r="L559" s="134"/>
      <c r="M559" s="153"/>
      <c r="N559" s="139" t="s">
        <v>46</v>
      </c>
      <c r="O559" s="256">
        <v>3</v>
      </c>
      <c r="P559" s="257">
        <v>21.426666666666666</v>
      </c>
      <c r="Q559" s="256" t="s">
        <v>190</v>
      </c>
      <c r="R559" s="257">
        <f t="shared" si="29"/>
        <v>64.28</v>
      </c>
      <c r="S559" s="256">
        <v>3</v>
      </c>
    </row>
    <row r="560" spans="1:19" ht="28.8">
      <c r="A560" s="93" t="s">
        <v>182</v>
      </c>
      <c r="B560" s="249" t="s">
        <v>741</v>
      </c>
      <c r="C560" s="249" t="s">
        <v>741</v>
      </c>
      <c r="D560" s="250" t="s">
        <v>184</v>
      </c>
      <c r="E560" s="251" t="s">
        <v>16</v>
      </c>
      <c r="F560" s="250" t="s">
        <v>184</v>
      </c>
      <c r="G560" s="251" t="s">
        <v>25</v>
      </c>
      <c r="H560" s="252">
        <v>21101</v>
      </c>
      <c r="I560" s="253" t="s">
        <v>558</v>
      </c>
      <c r="J560" s="254" t="s">
        <v>754</v>
      </c>
      <c r="K560" s="255" t="s">
        <v>755</v>
      </c>
      <c r="L560" s="134"/>
      <c r="M560" s="153"/>
      <c r="N560" s="139" t="s">
        <v>46</v>
      </c>
      <c r="O560" s="256">
        <v>7</v>
      </c>
      <c r="P560" s="257">
        <v>15.601428571428571</v>
      </c>
      <c r="Q560" s="256" t="s">
        <v>190</v>
      </c>
      <c r="R560" s="257">
        <f t="shared" si="29"/>
        <v>109.21</v>
      </c>
      <c r="S560" s="256">
        <v>7</v>
      </c>
    </row>
    <row r="561" spans="1:19" ht="28.8">
      <c r="A561" s="93" t="s">
        <v>182</v>
      </c>
      <c r="B561" s="249" t="s">
        <v>741</v>
      </c>
      <c r="C561" s="249" t="s">
        <v>741</v>
      </c>
      <c r="D561" s="250" t="s">
        <v>184</v>
      </c>
      <c r="E561" s="251" t="s">
        <v>16</v>
      </c>
      <c r="F561" s="250" t="s">
        <v>184</v>
      </c>
      <c r="G561" s="251" t="s">
        <v>25</v>
      </c>
      <c r="H561" s="252">
        <v>21101</v>
      </c>
      <c r="I561" s="253" t="s">
        <v>558</v>
      </c>
      <c r="J561" s="254" t="s">
        <v>431</v>
      </c>
      <c r="K561" s="255" t="s">
        <v>432</v>
      </c>
      <c r="L561" s="134"/>
      <c r="M561" s="153"/>
      <c r="N561" s="139" t="s">
        <v>433</v>
      </c>
      <c r="O561" s="256">
        <v>7</v>
      </c>
      <c r="P561" s="257">
        <v>6.9828571428571431</v>
      </c>
      <c r="Q561" s="256" t="s">
        <v>190</v>
      </c>
      <c r="R561" s="257">
        <f t="shared" si="29"/>
        <v>48.88</v>
      </c>
      <c r="S561" s="256">
        <v>7</v>
      </c>
    </row>
    <row r="562" spans="1:19" ht="48">
      <c r="A562" s="93" t="s">
        <v>182</v>
      </c>
      <c r="B562" s="249" t="s">
        <v>741</v>
      </c>
      <c r="C562" s="249" t="s">
        <v>741</v>
      </c>
      <c r="D562" s="250" t="s">
        <v>184</v>
      </c>
      <c r="E562" s="251" t="s">
        <v>16</v>
      </c>
      <c r="F562" s="250" t="s">
        <v>184</v>
      </c>
      <c r="G562" s="251" t="s">
        <v>25</v>
      </c>
      <c r="H562" s="252">
        <v>26104</v>
      </c>
      <c r="I562" s="258" t="s">
        <v>279</v>
      </c>
      <c r="J562" s="254" t="s">
        <v>686</v>
      </c>
      <c r="K562" s="255" t="s">
        <v>687</v>
      </c>
      <c r="L562" s="134"/>
      <c r="M562" s="153"/>
      <c r="N562" s="139" t="s">
        <v>756</v>
      </c>
      <c r="O562" s="256">
        <v>26</v>
      </c>
      <c r="P562" s="257">
        <v>19.230699999999999</v>
      </c>
      <c r="Q562" s="256" t="s">
        <v>190</v>
      </c>
      <c r="R562" s="257">
        <f t="shared" ref="R562:R564" si="30">O562*P562</f>
        <v>499.9982</v>
      </c>
      <c r="S562" s="256">
        <v>26</v>
      </c>
    </row>
    <row r="563" spans="1:19" ht="48">
      <c r="A563" s="93" t="s">
        <v>182</v>
      </c>
      <c r="B563" s="249" t="s">
        <v>741</v>
      </c>
      <c r="C563" s="249" t="s">
        <v>741</v>
      </c>
      <c r="D563" s="250" t="s">
        <v>184</v>
      </c>
      <c r="E563" s="251" t="s">
        <v>12</v>
      </c>
      <c r="F563" s="250" t="s">
        <v>213</v>
      </c>
      <c r="G563" s="251" t="s">
        <v>25</v>
      </c>
      <c r="H563" s="252">
        <v>26104</v>
      </c>
      <c r="I563" s="258" t="s">
        <v>279</v>
      </c>
      <c r="J563" s="254" t="s">
        <v>686</v>
      </c>
      <c r="K563" s="255" t="s">
        <v>687</v>
      </c>
      <c r="L563" s="134"/>
      <c r="M563" s="153"/>
      <c r="N563" s="139" t="s">
        <v>756</v>
      </c>
      <c r="O563" s="256">
        <v>52</v>
      </c>
      <c r="P563" s="257">
        <v>19.230699999999999</v>
      </c>
      <c r="Q563" s="256" t="s">
        <v>190</v>
      </c>
      <c r="R563" s="257">
        <f t="shared" si="30"/>
        <v>999.99639999999999</v>
      </c>
      <c r="S563" s="256">
        <v>52</v>
      </c>
    </row>
    <row r="564" spans="1:19" ht="48">
      <c r="A564" s="93" t="s">
        <v>182</v>
      </c>
      <c r="B564" s="249" t="s">
        <v>741</v>
      </c>
      <c r="C564" s="249" t="s">
        <v>741</v>
      </c>
      <c r="D564" s="250" t="s">
        <v>184</v>
      </c>
      <c r="E564" s="251" t="s">
        <v>60</v>
      </c>
      <c r="F564" s="250" t="s">
        <v>282</v>
      </c>
      <c r="G564" s="251" t="s">
        <v>25</v>
      </c>
      <c r="H564" s="252">
        <v>26104</v>
      </c>
      <c r="I564" s="258" t="s">
        <v>279</v>
      </c>
      <c r="J564" s="254" t="s">
        <v>686</v>
      </c>
      <c r="K564" s="255" t="s">
        <v>687</v>
      </c>
      <c r="L564" s="134"/>
      <c r="M564" s="153"/>
      <c r="N564" s="139" t="s">
        <v>756</v>
      </c>
      <c r="O564" s="256">
        <v>52</v>
      </c>
      <c r="P564" s="257">
        <v>19.230699999999999</v>
      </c>
      <c r="Q564" s="256" t="s">
        <v>190</v>
      </c>
      <c r="R564" s="257">
        <f t="shared" si="30"/>
        <v>999.99639999999999</v>
      </c>
      <c r="S564" s="256">
        <v>52</v>
      </c>
    </row>
    <row r="565" spans="1:19" ht="48">
      <c r="A565" s="93" t="s">
        <v>182</v>
      </c>
      <c r="B565" s="249" t="s">
        <v>741</v>
      </c>
      <c r="C565" s="249" t="s">
        <v>741</v>
      </c>
      <c r="D565" s="250" t="s">
        <v>184</v>
      </c>
      <c r="E565" s="251" t="s">
        <v>106</v>
      </c>
      <c r="F565" s="250" t="s">
        <v>184</v>
      </c>
      <c r="G565" s="251" t="s">
        <v>25</v>
      </c>
      <c r="H565" s="252">
        <v>26104</v>
      </c>
      <c r="I565" s="258" t="s">
        <v>279</v>
      </c>
      <c r="J565" s="254" t="s">
        <v>686</v>
      </c>
      <c r="K565" s="255" t="s">
        <v>687</v>
      </c>
      <c r="L565" s="134"/>
      <c r="M565" s="153"/>
      <c r="N565" s="139" t="s">
        <v>756</v>
      </c>
      <c r="O565" s="256">
        <v>104</v>
      </c>
      <c r="P565" s="257">
        <v>19.230699999999999</v>
      </c>
      <c r="Q565" s="256" t="s">
        <v>190</v>
      </c>
      <c r="R565" s="257">
        <v>2000</v>
      </c>
      <c r="S565" s="256">
        <v>104</v>
      </c>
    </row>
    <row r="566" spans="1:19">
      <c r="A566" s="93" t="s">
        <v>182</v>
      </c>
      <c r="B566" s="249" t="s">
        <v>741</v>
      </c>
      <c r="C566" s="249" t="s">
        <v>741</v>
      </c>
      <c r="D566" s="250" t="s">
        <v>184</v>
      </c>
      <c r="E566" s="251" t="s">
        <v>16</v>
      </c>
      <c r="F566" s="250" t="s">
        <v>184</v>
      </c>
      <c r="G566" s="251" t="s">
        <v>25</v>
      </c>
      <c r="H566" s="252">
        <v>33602</v>
      </c>
      <c r="I566" s="258" t="s">
        <v>757</v>
      </c>
      <c r="J566" s="254"/>
      <c r="K566" s="255" t="s">
        <v>300</v>
      </c>
      <c r="L566" s="134"/>
      <c r="M566" s="153"/>
      <c r="N566" s="139" t="s">
        <v>520</v>
      </c>
      <c r="O566" s="256">
        <v>1</v>
      </c>
      <c r="P566" s="257">
        <v>1911.1</v>
      </c>
      <c r="Q566" s="256" t="s">
        <v>190</v>
      </c>
      <c r="R566" s="257">
        <v>1911.1</v>
      </c>
      <c r="S566" s="259">
        <v>1</v>
      </c>
    </row>
    <row r="567" spans="1:19">
      <c r="A567" s="93" t="s">
        <v>182</v>
      </c>
      <c r="B567" s="249" t="s">
        <v>741</v>
      </c>
      <c r="C567" s="249" t="s">
        <v>741</v>
      </c>
      <c r="D567" s="250" t="s">
        <v>184</v>
      </c>
      <c r="E567" s="251" t="s">
        <v>16</v>
      </c>
      <c r="F567" s="250" t="s">
        <v>184</v>
      </c>
      <c r="G567" s="251" t="s">
        <v>15</v>
      </c>
      <c r="H567" s="252">
        <v>31301</v>
      </c>
      <c r="I567" s="258" t="s">
        <v>286</v>
      </c>
      <c r="J567" s="254"/>
      <c r="K567" s="255" t="s">
        <v>300</v>
      </c>
      <c r="L567" s="134"/>
      <c r="M567" s="153"/>
      <c r="N567" s="139" t="s">
        <v>520</v>
      </c>
      <c r="O567" s="256">
        <v>1</v>
      </c>
      <c r="P567" s="257">
        <v>1146.54</v>
      </c>
      <c r="Q567" s="256" t="s">
        <v>190</v>
      </c>
      <c r="R567" s="257">
        <v>1146.54</v>
      </c>
      <c r="S567" s="259">
        <v>1</v>
      </c>
    </row>
    <row r="568" spans="1:19">
      <c r="A568" s="93" t="s">
        <v>182</v>
      </c>
      <c r="B568" s="249" t="s">
        <v>741</v>
      </c>
      <c r="C568" s="249" t="s">
        <v>741</v>
      </c>
      <c r="D568" s="250" t="s">
        <v>184</v>
      </c>
      <c r="E568" s="251" t="s">
        <v>16</v>
      </c>
      <c r="F568" s="250" t="s">
        <v>184</v>
      </c>
      <c r="G568" s="251" t="s">
        <v>15</v>
      </c>
      <c r="H568" s="252">
        <v>32201</v>
      </c>
      <c r="I568" s="258" t="s">
        <v>758</v>
      </c>
      <c r="J568" s="254"/>
      <c r="K568" s="255" t="s">
        <v>300</v>
      </c>
      <c r="L568" s="134"/>
      <c r="M568" s="153"/>
      <c r="N568" s="139" t="s">
        <v>520</v>
      </c>
      <c r="O568" s="256">
        <v>1</v>
      </c>
      <c r="P568" s="257">
        <v>18355.97</v>
      </c>
      <c r="Q568" s="256" t="s">
        <v>190</v>
      </c>
      <c r="R568" s="257">
        <v>18355.97</v>
      </c>
      <c r="S568" s="259">
        <v>1</v>
      </c>
    </row>
    <row r="569" spans="1:19">
      <c r="A569" s="93" t="s">
        <v>182</v>
      </c>
      <c r="B569" s="249" t="s">
        <v>741</v>
      </c>
      <c r="C569" s="249" t="s">
        <v>741</v>
      </c>
      <c r="D569" s="250" t="s">
        <v>184</v>
      </c>
      <c r="E569" s="251" t="s">
        <v>16</v>
      </c>
      <c r="F569" s="250" t="s">
        <v>184</v>
      </c>
      <c r="G569" s="251" t="s">
        <v>15</v>
      </c>
      <c r="H569" s="252">
        <v>33801</v>
      </c>
      <c r="I569" s="258" t="s">
        <v>759</v>
      </c>
      <c r="J569" s="254"/>
      <c r="K569" s="255" t="s">
        <v>300</v>
      </c>
      <c r="L569" s="134"/>
      <c r="M569" s="153"/>
      <c r="N569" s="139" t="s">
        <v>520</v>
      </c>
      <c r="O569" s="256">
        <v>1</v>
      </c>
      <c r="P569" s="257">
        <v>19047.2</v>
      </c>
      <c r="Q569" s="256" t="s">
        <v>190</v>
      </c>
      <c r="R569" s="257">
        <v>19047.2</v>
      </c>
      <c r="S569" s="259">
        <v>1</v>
      </c>
    </row>
    <row r="570" spans="1:19">
      <c r="A570" s="93" t="s">
        <v>182</v>
      </c>
      <c r="B570" s="249" t="s">
        <v>741</v>
      </c>
      <c r="C570" s="249" t="s">
        <v>741</v>
      </c>
      <c r="D570" s="250" t="s">
        <v>184</v>
      </c>
      <c r="E570" s="251" t="s">
        <v>283</v>
      </c>
      <c r="F570" s="250" t="s">
        <v>284</v>
      </c>
      <c r="G570" s="251" t="s">
        <v>15</v>
      </c>
      <c r="H570" s="252">
        <v>31602</v>
      </c>
      <c r="I570" s="258" t="s">
        <v>292</v>
      </c>
      <c r="J570" s="254"/>
      <c r="K570" s="260" t="s">
        <v>300</v>
      </c>
      <c r="L570" s="260"/>
      <c r="M570" s="260"/>
      <c r="N570" s="261" t="s">
        <v>520</v>
      </c>
      <c r="O570" s="261">
        <v>1</v>
      </c>
      <c r="P570" s="257">
        <v>249</v>
      </c>
      <c r="Q570" s="256" t="s">
        <v>190</v>
      </c>
      <c r="R570" s="257">
        <v>249</v>
      </c>
      <c r="S570" s="259">
        <v>1</v>
      </c>
    </row>
    <row r="571" spans="1:19">
      <c r="A571" s="93" t="s">
        <v>182</v>
      </c>
      <c r="B571" s="249" t="s">
        <v>741</v>
      </c>
      <c r="C571" s="249" t="s">
        <v>741</v>
      </c>
      <c r="D571" s="250" t="s">
        <v>184</v>
      </c>
      <c r="E571" s="251" t="s">
        <v>16</v>
      </c>
      <c r="F571" s="250">
        <v>119</v>
      </c>
      <c r="G571" s="251" t="s">
        <v>22</v>
      </c>
      <c r="H571" s="252">
        <v>21601</v>
      </c>
      <c r="I571" s="258" t="s">
        <v>231</v>
      </c>
      <c r="J571" s="254" t="s">
        <v>529</v>
      </c>
      <c r="K571" s="255" t="s">
        <v>530</v>
      </c>
      <c r="L571" s="134"/>
      <c r="M571" s="153"/>
      <c r="N571" s="139" t="s">
        <v>103</v>
      </c>
      <c r="O571" s="256">
        <v>24</v>
      </c>
      <c r="P571" s="257">
        <v>25.52</v>
      </c>
      <c r="Q571" s="256" t="s">
        <v>190</v>
      </c>
      <c r="R571" s="257">
        <f>P571*O571</f>
        <v>612.48</v>
      </c>
      <c r="S571" s="259">
        <v>24</v>
      </c>
    </row>
    <row r="572" spans="1:19">
      <c r="A572" s="93" t="s">
        <v>182</v>
      </c>
      <c r="B572" s="249" t="s">
        <v>741</v>
      </c>
      <c r="C572" s="249" t="s">
        <v>741</v>
      </c>
      <c r="D572" s="250" t="s">
        <v>184</v>
      </c>
      <c r="E572" s="251" t="s">
        <v>16</v>
      </c>
      <c r="F572" s="250" t="s">
        <v>184</v>
      </c>
      <c r="G572" s="251" t="s">
        <v>15</v>
      </c>
      <c r="H572" s="252">
        <v>35901</v>
      </c>
      <c r="I572" s="258" t="s">
        <v>525</v>
      </c>
      <c r="J572" s="254"/>
      <c r="K572" s="255" t="s">
        <v>760</v>
      </c>
      <c r="L572" s="134"/>
      <c r="M572" s="153"/>
      <c r="N572" s="139" t="s">
        <v>520</v>
      </c>
      <c r="O572" s="256">
        <v>1</v>
      </c>
      <c r="P572" s="257">
        <v>3758.48</v>
      </c>
      <c r="Q572" s="256" t="s">
        <v>190</v>
      </c>
      <c r="R572" s="257">
        <v>3758.48</v>
      </c>
      <c r="S572" s="259">
        <v>1</v>
      </c>
    </row>
    <row r="573" spans="1:19">
      <c r="A573" s="93" t="s">
        <v>182</v>
      </c>
      <c r="B573" s="249" t="s">
        <v>741</v>
      </c>
      <c r="C573" s="249" t="s">
        <v>741</v>
      </c>
      <c r="D573" s="250" t="s">
        <v>184</v>
      </c>
      <c r="E573" s="251" t="s">
        <v>6</v>
      </c>
      <c r="F573" s="250" t="s">
        <v>185</v>
      </c>
      <c r="G573" s="251" t="s">
        <v>22</v>
      </c>
      <c r="H573" s="252">
        <v>21601</v>
      </c>
      <c r="I573" s="258" t="s">
        <v>231</v>
      </c>
      <c r="J573" s="254" t="s">
        <v>761</v>
      </c>
      <c r="K573" s="255" t="s">
        <v>762</v>
      </c>
      <c r="L573" s="134"/>
      <c r="M573" s="153"/>
      <c r="N573" s="139" t="s">
        <v>46</v>
      </c>
      <c r="O573" s="136">
        <v>20</v>
      </c>
      <c r="P573" s="257">
        <v>32</v>
      </c>
      <c r="Q573" s="256" t="s">
        <v>190</v>
      </c>
      <c r="R573" s="257">
        <v>32</v>
      </c>
      <c r="S573" s="259">
        <v>20</v>
      </c>
    </row>
    <row r="574" spans="1:19">
      <c r="A574" s="93" t="s">
        <v>182</v>
      </c>
      <c r="B574" s="249" t="s">
        <v>741</v>
      </c>
      <c r="C574" s="249" t="s">
        <v>741</v>
      </c>
      <c r="D574" s="250" t="s">
        <v>184</v>
      </c>
      <c r="E574" s="251" t="s">
        <v>6</v>
      </c>
      <c r="F574" s="250" t="s">
        <v>185</v>
      </c>
      <c r="G574" s="251" t="s">
        <v>22</v>
      </c>
      <c r="H574" s="252">
        <v>21601</v>
      </c>
      <c r="I574" s="258" t="s">
        <v>231</v>
      </c>
      <c r="J574" s="254" t="s">
        <v>240</v>
      </c>
      <c r="K574" s="255" t="s">
        <v>241</v>
      </c>
      <c r="L574" s="134"/>
      <c r="M574" s="153"/>
      <c r="N574" s="139" t="s">
        <v>46</v>
      </c>
      <c r="O574" s="136">
        <v>36</v>
      </c>
      <c r="P574" s="257">
        <v>15.5</v>
      </c>
      <c r="Q574" s="256" t="s">
        <v>190</v>
      </c>
      <c r="R574" s="257">
        <v>15.5</v>
      </c>
      <c r="S574" s="259">
        <v>36</v>
      </c>
    </row>
    <row r="575" spans="1:19">
      <c r="A575" s="93" t="s">
        <v>182</v>
      </c>
      <c r="B575" s="249" t="s">
        <v>741</v>
      </c>
      <c r="C575" s="249" t="s">
        <v>741</v>
      </c>
      <c r="D575" s="250" t="s">
        <v>184</v>
      </c>
      <c r="E575" s="251" t="s">
        <v>6</v>
      </c>
      <c r="F575" s="250" t="s">
        <v>185</v>
      </c>
      <c r="G575" s="251" t="s">
        <v>22</v>
      </c>
      <c r="H575" s="252">
        <v>21601</v>
      </c>
      <c r="I575" s="258" t="s">
        <v>231</v>
      </c>
      <c r="J575" s="254" t="s">
        <v>473</v>
      </c>
      <c r="K575" s="255" t="s">
        <v>474</v>
      </c>
      <c r="L575" s="134"/>
      <c r="M575" s="153"/>
      <c r="N575" s="139" t="s">
        <v>46</v>
      </c>
      <c r="O575" s="136">
        <v>36</v>
      </c>
      <c r="P575" s="257">
        <v>35</v>
      </c>
      <c r="Q575" s="256" t="s">
        <v>190</v>
      </c>
      <c r="R575" s="257">
        <v>35</v>
      </c>
      <c r="S575" s="259">
        <v>36</v>
      </c>
    </row>
    <row r="576" spans="1:19">
      <c r="A576" s="93" t="s">
        <v>182</v>
      </c>
      <c r="B576" s="249" t="s">
        <v>741</v>
      </c>
      <c r="C576" s="249" t="s">
        <v>741</v>
      </c>
      <c r="D576" s="250" t="s">
        <v>184</v>
      </c>
      <c r="E576" s="251" t="s">
        <v>6</v>
      </c>
      <c r="F576" s="250" t="s">
        <v>185</v>
      </c>
      <c r="G576" s="251" t="s">
        <v>22</v>
      </c>
      <c r="H576" s="252">
        <v>21601</v>
      </c>
      <c r="I576" s="258" t="s">
        <v>231</v>
      </c>
      <c r="J576" s="254" t="s">
        <v>763</v>
      </c>
      <c r="K576" s="255" t="s">
        <v>245</v>
      </c>
      <c r="L576" s="134"/>
      <c r="M576" s="153"/>
      <c r="N576" s="139" t="s">
        <v>100</v>
      </c>
      <c r="O576" s="136">
        <v>4</v>
      </c>
      <c r="P576" s="257">
        <v>270</v>
      </c>
      <c r="Q576" s="256" t="s">
        <v>190</v>
      </c>
      <c r="R576" s="257">
        <v>270</v>
      </c>
      <c r="S576" s="259">
        <v>4</v>
      </c>
    </row>
    <row r="577" spans="1:19">
      <c r="A577" s="93" t="s">
        <v>182</v>
      </c>
      <c r="B577" s="249" t="s">
        <v>741</v>
      </c>
      <c r="C577" s="249" t="s">
        <v>741</v>
      </c>
      <c r="D577" s="250" t="s">
        <v>184</v>
      </c>
      <c r="E577" s="251" t="s">
        <v>6</v>
      </c>
      <c r="F577" s="250" t="s">
        <v>185</v>
      </c>
      <c r="G577" s="251" t="s">
        <v>22</v>
      </c>
      <c r="H577" s="252">
        <v>21601</v>
      </c>
      <c r="I577" s="258" t="s">
        <v>231</v>
      </c>
      <c r="J577" s="254" t="s">
        <v>238</v>
      </c>
      <c r="K577" s="255" t="s">
        <v>496</v>
      </c>
      <c r="L577" s="134"/>
      <c r="M577" s="153"/>
      <c r="N577" s="139" t="s">
        <v>46</v>
      </c>
      <c r="O577" s="136">
        <v>10</v>
      </c>
      <c r="P577" s="257">
        <v>65</v>
      </c>
      <c r="Q577" s="256" t="s">
        <v>190</v>
      </c>
      <c r="R577" s="257">
        <v>65</v>
      </c>
      <c r="S577" s="259">
        <v>10</v>
      </c>
    </row>
    <row r="578" spans="1:19">
      <c r="A578" s="93" t="s">
        <v>182</v>
      </c>
      <c r="B578" s="249" t="s">
        <v>741</v>
      </c>
      <c r="C578" s="249" t="s">
        <v>741</v>
      </c>
      <c r="D578" s="250" t="s">
        <v>184</v>
      </c>
      <c r="E578" s="251" t="s">
        <v>6</v>
      </c>
      <c r="F578" s="250" t="s">
        <v>185</v>
      </c>
      <c r="G578" s="251" t="s">
        <v>22</v>
      </c>
      <c r="H578" s="252">
        <v>21601</v>
      </c>
      <c r="I578" s="258" t="s">
        <v>231</v>
      </c>
      <c r="J578" s="254" t="s">
        <v>475</v>
      </c>
      <c r="K578" s="255" t="s">
        <v>476</v>
      </c>
      <c r="L578" s="134"/>
      <c r="M578" s="153"/>
      <c r="N578" s="139" t="s">
        <v>264</v>
      </c>
      <c r="O578" s="136">
        <v>10</v>
      </c>
      <c r="P578" s="257">
        <v>25</v>
      </c>
      <c r="Q578" s="256" t="s">
        <v>190</v>
      </c>
      <c r="R578" s="257">
        <v>25</v>
      </c>
      <c r="S578" s="259">
        <v>10</v>
      </c>
    </row>
    <row r="579" spans="1:19">
      <c r="A579" s="93" t="s">
        <v>182</v>
      </c>
      <c r="B579" s="249" t="s">
        <v>741</v>
      </c>
      <c r="C579" s="249" t="s">
        <v>741</v>
      </c>
      <c r="D579" s="250" t="s">
        <v>184</v>
      </c>
      <c r="E579" s="251" t="s">
        <v>6</v>
      </c>
      <c r="F579" s="250" t="s">
        <v>185</v>
      </c>
      <c r="G579" s="251" t="s">
        <v>22</v>
      </c>
      <c r="H579" s="252">
        <v>21601</v>
      </c>
      <c r="I579" s="258" t="s">
        <v>231</v>
      </c>
      <c r="J579" s="254" t="s">
        <v>763</v>
      </c>
      <c r="K579" s="255" t="s">
        <v>245</v>
      </c>
      <c r="L579" s="134"/>
      <c r="M579" s="153"/>
      <c r="N579" s="139" t="s">
        <v>100</v>
      </c>
      <c r="O579" s="136">
        <v>1</v>
      </c>
      <c r="P579" s="257">
        <v>710.08</v>
      </c>
      <c r="Q579" s="256" t="s">
        <v>190</v>
      </c>
      <c r="R579" s="257">
        <v>710.08</v>
      </c>
      <c r="S579" s="259">
        <v>1</v>
      </c>
    </row>
    <row r="580" spans="1:19">
      <c r="A580" s="93" t="s">
        <v>182</v>
      </c>
      <c r="B580" s="249" t="s">
        <v>741</v>
      </c>
      <c r="C580" s="249" t="s">
        <v>741</v>
      </c>
      <c r="D580" s="250" t="s">
        <v>184</v>
      </c>
      <c r="E580" s="251" t="s">
        <v>6</v>
      </c>
      <c r="F580" s="250" t="s">
        <v>225</v>
      </c>
      <c r="G580" s="251" t="s">
        <v>22</v>
      </c>
      <c r="H580" s="252">
        <v>21601</v>
      </c>
      <c r="I580" s="258" t="s">
        <v>231</v>
      </c>
      <c r="J580" s="254" t="s">
        <v>529</v>
      </c>
      <c r="K580" s="255" t="s">
        <v>530</v>
      </c>
      <c r="L580" s="134"/>
      <c r="M580" s="153"/>
      <c r="N580" s="139" t="s">
        <v>103</v>
      </c>
      <c r="O580" s="256">
        <v>47</v>
      </c>
      <c r="P580" s="257">
        <v>25.52</v>
      </c>
      <c r="Q580" s="256" t="s">
        <v>190</v>
      </c>
      <c r="R580" s="257">
        <f>O580*P580</f>
        <v>1199.44</v>
      </c>
      <c r="S580" s="259">
        <v>47</v>
      </c>
    </row>
    <row r="581" spans="1:19" ht="36">
      <c r="A581" s="93" t="s">
        <v>182</v>
      </c>
      <c r="B581" s="249" t="s">
        <v>741</v>
      </c>
      <c r="C581" s="249" t="s">
        <v>741</v>
      </c>
      <c r="D581" s="250" t="s">
        <v>184</v>
      </c>
      <c r="E581" s="251" t="s">
        <v>6</v>
      </c>
      <c r="F581" s="250" t="s">
        <v>185</v>
      </c>
      <c r="G581" s="251" t="s">
        <v>186</v>
      </c>
      <c r="H581" s="252">
        <v>21401</v>
      </c>
      <c r="I581" s="258" t="s">
        <v>227</v>
      </c>
      <c r="J581" s="254" t="s">
        <v>606</v>
      </c>
      <c r="K581" s="255" t="s">
        <v>607</v>
      </c>
      <c r="L581" s="134"/>
      <c r="M581" s="153"/>
      <c r="N581" s="139" t="s">
        <v>46</v>
      </c>
      <c r="O581" s="256">
        <v>1</v>
      </c>
      <c r="P581" s="257">
        <v>2223.98</v>
      </c>
      <c r="Q581" s="256" t="s">
        <v>190</v>
      </c>
      <c r="R581" s="257">
        <v>2223.98</v>
      </c>
      <c r="S581" s="259">
        <v>1</v>
      </c>
    </row>
    <row r="582" spans="1:19" ht="24">
      <c r="A582" s="93" t="s">
        <v>182</v>
      </c>
      <c r="B582" s="249" t="s">
        <v>741</v>
      </c>
      <c r="C582" s="249" t="s">
        <v>741</v>
      </c>
      <c r="D582" s="250" t="s">
        <v>184</v>
      </c>
      <c r="E582" s="251" t="s">
        <v>16</v>
      </c>
      <c r="F582" s="250" t="s">
        <v>225</v>
      </c>
      <c r="G582" s="251" t="s">
        <v>22</v>
      </c>
      <c r="H582" s="252">
        <v>25401</v>
      </c>
      <c r="I582" s="258" t="s">
        <v>66</v>
      </c>
      <c r="J582" s="254" t="s">
        <v>270</v>
      </c>
      <c r="K582" s="255" t="s">
        <v>271</v>
      </c>
      <c r="L582" s="134"/>
      <c r="M582" s="153"/>
      <c r="N582" s="139" t="s">
        <v>46</v>
      </c>
      <c r="O582" s="256">
        <v>135</v>
      </c>
      <c r="P582" s="257">
        <v>6.38</v>
      </c>
      <c r="Q582" s="256" t="s">
        <v>190</v>
      </c>
      <c r="R582" s="257">
        <f>O582*P582</f>
        <v>861.3</v>
      </c>
      <c r="S582" s="259">
        <v>135</v>
      </c>
    </row>
    <row r="583" spans="1:19" ht="24">
      <c r="A583" s="93" t="s">
        <v>182</v>
      </c>
      <c r="B583" s="249" t="s">
        <v>741</v>
      </c>
      <c r="C583" s="249" t="s">
        <v>741</v>
      </c>
      <c r="D583" s="250" t="s">
        <v>184</v>
      </c>
      <c r="E583" s="251" t="s">
        <v>16</v>
      </c>
      <c r="F583" s="250" t="s">
        <v>225</v>
      </c>
      <c r="G583" s="251" t="s">
        <v>22</v>
      </c>
      <c r="H583" s="252">
        <v>35801</v>
      </c>
      <c r="I583" s="258" t="s">
        <v>18</v>
      </c>
      <c r="J583" s="254"/>
      <c r="K583" s="255" t="s">
        <v>520</v>
      </c>
      <c r="L583" s="134"/>
      <c r="M583" s="153"/>
      <c r="N583" s="139" t="s">
        <v>520</v>
      </c>
      <c r="O583" s="256">
        <v>1</v>
      </c>
      <c r="P583" s="257">
        <v>1841</v>
      </c>
      <c r="Q583" s="256" t="s">
        <v>190</v>
      </c>
      <c r="R583" s="257">
        <v>1841</v>
      </c>
      <c r="S583" s="259">
        <v>1</v>
      </c>
    </row>
    <row r="584" spans="1:19" ht="24">
      <c r="A584" s="93" t="s">
        <v>182</v>
      </c>
      <c r="B584" s="249" t="s">
        <v>741</v>
      </c>
      <c r="C584" s="249" t="s">
        <v>741</v>
      </c>
      <c r="D584" s="250" t="s">
        <v>184</v>
      </c>
      <c r="E584" s="251" t="s">
        <v>6</v>
      </c>
      <c r="F584" s="250" t="s">
        <v>185</v>
      </c>
      <c r="G584" s="251" t="s">
        <v>22</v>
      </c>
      <c r="H584" s="252">
        <v>35801</v>
      </c>
      <c r="I584" s="258" t="s">
        <v>18</v>
      </c>
      <c r="J584" s="254"/>
      <c r="K584" s="255" t="s">
        <v>300</v>
      </c>
      <c r="L584" s="134"/>
      <c r="M584" s="153"/>
      <c r="N584" s="139" t="s">
        <v>520</v>
      </c>
      <c r="O584" s="256">
        <v>1</v>
      </c>
      <c r="P584" s="257">
        <v>815.4</v>
      </c>
      <c r="Q584" s="256" t="s">
        <v>190</v>
      </c>
      <c r="R584" s="257">
        <v>815.4</v>
      </c>
      <c r="S584" s="259">
        <v>1</v>
      </c>
    </row>
    <row r="585" spans="1:19" ht="24">
      <c r="A585" s="93" t="s">
        <v>182</v>
      </c>
      <c r="B585" s="249" t="s">
        <v>741</v>
      </c>
      <c r="C585" s="249" t="s">
        <v>741</v>
      </c>
      <c r="D585" s="250" t="s">
        <v>184</v>
      </c>
      <c r="E585" s="251" t="s">
        <v>6</v>
      </c>
      <c r="F585" s="250" t="s">
        <v>185</v>
      </c>
      <c r="G585" s="251" t="s">
        <v>22</v>
      </c>
      <c r="H585" s="252">
        <v>35801</v>
      </c>
      <c r="I585" s="258" t="s">
        <v>18</v>
      </c>
      <c r="J585" s="254"/>
      <c r="K585" s="255" t="s">
        <v>300</v>
      </c>
      <c r="L585" s="134"/>
      <c r="M585" s="153"/>
      <c r="N585" s="139" t="s">
        <v>520</v>
      </c>
      <c r="O585" s="256">
        <v>1</v>
      </c>
      <c r="P585" s="257">
        <v>1113.5999999999999</v>
      </c>
      <c r="Q585" s="256" t="s">
        <v>190</v>
      </c>
      <c r="R585" s="257">
        <v>1113.5999999999999</v>
      </c>
      <c r="S585" s="259">
        <v>1</v>
      </c>
    </row>
    <row r="586" spans="1:19" ht="24">
      <c r="A586" s="93" t="s">
        <v>182</v>
      </c>
      <c r="B586" s="249" t="s">
        <v>741</v>
      </c>
      <c r="C586" s="249" t="s">
        <v>741</v>
      </c>
      <c r="D586" s="250" t="s">
        <v>184</v>
      </c>
      <c r="E586" s="251" t="s">
        <v>6</v>
      </c>
      <c r="F586" s="250" t="s">
        <v>225</v>
      </c>
      <c r="G586" s="251" t="s">
        <v>22</v>
      </c>
      <c r="H586" s="252">
        <v>25401</v>
      </c>
      <c r="I586" s="258" t="s">
        <v>66</v>
      </c>
      <c r="J586" s="254" t="s">
        <v>270</v>
      </c>
      <c r="K586" s="255" t="s">
        <v>271</v>
      </c>
      <c r="L586" s="134"/>
      <c r="M586" s="153"/>
      <c r="N586" s="139" t="s">
        <v>46</v>
      </c>
      <c r="O586" s="256">
        <v>789</v>
      </c>
      <c r="P586" s="257">
        <v>1.5481</v>
      </c>
      <c r="Q586" s="256" t="s">
        <v>190</v>
      </c>
      <c r="R586" s="257">
        <v>1221.44</v>
      </c>
      <c r="S586" s="259">
        <v>789</v>
      </c>
    </row>
    <row r="587" spans="1:19">
      <c r="A587" s="93" t="s">
        <v>182</v>
      </c>
      <c r="B587" s="249" t="s">
        <v>741</v>
      </c>
      <c r="C587" s="249" t="s">
        <v>741</v>
      </c>
      <c r="D587" s="250" t="s">
        <v>184</v>
      </c>
      <c r="E587" s="251" t="s">
        <v>6</v>
      </c>
      <c r="F587" s="250" t="s">
        <v>224</v>
      </c>
      <c r="G587" s="251" t="s">
        <v>273</v>
      </c>
      <c r="H587" s="252">
        <v>21101</v>
      </c>
      <c r="I587" s="258" t="s">
        <v>764</v>
      </c>
      <c r="J587" s="254" t="s">
        <v>765</v>
      </c>
      <c r="K587" s="255" t="s">
        <v>766</v>
      </c>
      <c r="L587" s="134"/>
      <c r="M587" s="153"/>
      <c r="N587" s="139" t="s">
        <v>46</v>
      </c>
      <c r="O587" s="256">
        <v>1</v>
      </c>
      <c r="P587" s="257">
        <v>1078</v>
      </c>
      <c r="Q587" s="256" t="s">
        <v>190</v>
      </c>
      <c r="R587" s="257">
        <v>1078</v>
      </c>
      <c r="S587" s="259">
        <v>1</v>
      </c>
    </row>
    <row r="588" spans="1:19">
      <c r="A588" s="93" t="s">
        <v>182</v>
      </c>
      <c r="B588" s="249" t="s">
        <v>741</v>
      </c>
      <c r="C588" s="249" t="s">
        <v>741</v>
      </c>
      <c r="D588" s="250" t="s">
        <v>184</v>
      </c>
      <c r="E588" s="251" t="s">
        <v>6</v>
      </c>
      <c r="F588" s="250" t="s">
        <v>185</v>
      </c>
      <c r="G588" s="251" t="s">
        <v>186</v>
      </c>
      <c r="H588" s="252">
        <v>21101</v>
      </c>
      <c r="I588" s="258" t="s">
        <v>764</v>
      </c>
      <c r="J588" s="254" t="s">
        <v>765</v>
      </c>
      <c r="K588" s="255" t="s">
        <v>766</v>
      </c>
      <c r="L588" s="134"/>
      <c r="M588" s="153"/>
      <c r="N588" s="139" t="s">
        <v>46</v>
      </c>
      <c r="O588" s="256">
        <v>1</v>
      </c>
      <c r="P588" s="257">
        <v>1078</v>
      </c>
      <c r="Q588" s="256" t="s">
        <v>190</v>
      </c>
      <c r="R588" s="257">
        <v>1078</v>
      </c>
      <c r="S588" s="259">
        <v>1</v>
      </c>
    </row>
    <row r="589" spans="1:19">
      <c r="A589" s="93" t="s">
        <v>182</v>
      </c>
      <c r="B589" s="249" t="s">
        <v>741</v>
      </c>
      <c r="C589" s="249" t="s">
        <v>741</v>
      </c>
      <c r="D589" s="250" t="s">
        <v>184</v>
      </c>
      <c r="E589" s="251" t="s">
        <v>6</v>
      </c>
      <c r="F589" s="250" t="s">
        <v>185</v>
      </c>
      <c r="G589" s="251" t="s">
        <v>186</v>
      </c>
      <c r="H589" s="252">
        <v>26102</v>
      </c>
      <c r="I589" s="258"/>
      <c r="J589" s="254" t="s">
        <v>727</v>
      </c>
      <c r="K589" s="255" t="s">
        <v>728</v>
      </c>
      <c r="L589" s="134"/>
      <c r="M589" s="153"/>
      <c r="N589" s="139" t="s">
        <v>756</v>
      </c>
      <c r="O589" s="256">
        <v>472.7</v>
      </c>
      <c r="P589" s="257">
        <v>21.16</v>
      </c>
      <c r="Q589" s="256" t="s">
        <v>190</v>
      </c>
      <c r="R589" s="257">
        <v>10007</v>
      </c>
      <c r="S589" s="256">
        <v>472.7</v>
      </c>
    </row>
    <row r="590" spans="1:19">
      <c r="A590" s="93" t="s">
        <v>182</v>
      </c>
      <c r="B590" s="249" t="s">
        <v>741</v>
      </c>
      <c r="C590" s="249" t="s">
        <v>741</v>
      </c>
      <c r="D590" s="250" t="s">
        <v>184</v>
      </c>
      <c r="E590" s="251" t="s">
        <v>6</v>
      </c>
      <c r="F590" s="250" t="s">
        <v>185</v>
      </c>
      <c r="G590" s="251" t="s">
        <v>186</v>
      </c>
      <c r="H590" s="252">
        <v>26103</v>
      </c>
      <c r="I590" s="258"/>
      <c r="J590" s="254" t="s">
        <v>730</v>
      </c>
      <c r="K590" s="255" t="s">
        <v>731</v>
      </c>
      <c r="L590" s="134"/>
      <c r="M590" s="153"/>
      <c r="N590" s="139" t="s">
        <v>756</v>
      </c>
      <c r="O590" s="256">
        <v>263.0917</v>
      </c>
      <c r="P590" s="257">
        <v>19.023800000000001</v>
      </c>
      <c r="Q590" s="256" t="s">
        <v>190</v>
      </c>
      <c r="R590" s="257">
        <v>5007</v>
      </c>
      <c r="S590" s="256">
        <v>263.0917</v>
      </c>
    </row>
    <row r="591" spans="1:19">
      <c r="A591" s="93" t="s">
        <v>182</v>
      </c>
      <c r="B591" s="249" t="s">
        <v>741</v>
      </c>
      <c r="C591" s="249" t="s">
        <v>741</v>
      </c>
      <c r="D591" s="250" t="s">
        <v>184</v>
      </c>
      <c r="E591" s="251" t="s">
        <v>6</v>
      </c>
      <c r="F591" s="250" t="s">
        <v>185</v>
      </c>
      <c r="G591" s="251" t="s">
        <v>186</v>
      </c>
      <c r="H591" s="252">
        <v>31301</v>
      </c>
      <c r="I591" s="258" t="s">
        <v>286</v>
      </c>
      <c r="J591" s="254"/>
      <c r="K591" s="255" t="s">
        <v>300</v>
      </c>
      <c r="L591" s="134"/>
      <c r="M591" s="153"/>
      <c r="N591" s="139" t="s">
        <v>520</v>
      </c>
      <c r="O591" s="256">
        <v>1</v>
      </c>
      <c r="P591" s="257">
        <v>458.47</v>
      </c>
      <c r="Q591" s="256" t="s">
        <v>190</v>
      </c>
      <c r="R591" s="257">
        <f t="shared" ref="R591" si="31">P591*O591</f>
        <v>458.47</v>
      </c>
      <c r="S591" s="259">
        <v>1</v>
      </c>
    </row>
    <row r="592" spans="1:19" ht="24">
      <c r="A592" s="93" t="s">
        <v>182</v>
      </c>
      <c r="B592" s="249" t="s">
        <v>741</v>
      </c>
      <c r="C592" s="249" t="s">
        <v>741</v>
      </c>
      <c r="D592" s="250" t="s">
        <v>184</v>
      </c>
      <c r="E592" s="251" t="s">
        <v>6</v>
      </c>
      <c r="F592" s="250" t="s">
        <v>185</v>
      </c>
      <c r="G592" s="251" t="s">
        <v>186</v>
      </c>
      <c r="H592" s="252">
        <v>35801</v>
      </c>
      <c r="I592" s="258" t="s">
        <v>18</v>
      </c>
      <c r="J592" s="254"/>
      <c r="K592" s="255" t="s">
        <v>300</v>
      </c>
      <c r="L592" s="134"/>
      <c r="M592" s="153"/>
      <c r="N592" s="139" t="s">
        <v>520</v>
      </c>
      <c r="O592" s="256">
        <v>1</v>
      </c>
      <c r="P592" s="257">
        <v>20029</v>
      </c>
      <c r="Q592" s="256" t="s">
        <v>190</v>
      </c>
      <c r="R592" s="257">
        <v>20029</v>
      </c>
      <c r="S592" s="259">
        <v>1</v>
      </c>
    </row>
    <row r="593" spans="1:19">
      <c r="A593" s="93" t="s">
        <v>182</v>
      </c>
      <c r="B593" s="249" t="s">
        <v>741</v>
      </c>
      <c r="C593" s="249" t="s">
        <v>741</v>
      </c>
      <c r="D593" s="250" t="s">
        <v>184</v>
      </c>
      <c r="E593" s="251" t="s">
        <v>6</v>
      </c>
      <c r="F593" s="250" t="s">
        <v>185</v>
      </c>
      <c r="G593" s="251" t="s">
        <v>186</v>
      </c>
      <c r="H593" s="252">
        <v>32201</v>
      </c>
      <c r="I593" s="258" t="s">
        <v>758</v>
      </c>
      <c r="J593" s="254"/>
      <c r="K593" s="255" t="s">
        <v>300</v>
      </c>
      <c r="L593" s="134"/>
      <c r="M593" s="153"/>
      <c r="N593" s="139" t="s">
        <v>520</v>
      </c>
      <c r="O593" s="256">
        <v>1</v>
      </c>
      <c r="P593" s="257">
        <v>40627.629999999997</v>
      </c>
      <c r="Q593" s="256" t="s">
        <v>190</v>
      </c>
      <c r="R593" s="257">
        <v>40627.629999999997</v>
      </c>
      <c r="S593" s="259">
        <v>1</v>
      </c>
    </row>
    <row r="594" spans="1:19">
      <c r="A594" s="93" t="s">
        <v>182</v>
      </c>
      <c r="B594" s="249" t="s">
        <v>741</v>
      </c>
      <c r="C594" s="249" t="s">
        <v>741</v>
      </c>
      <c r="D594" s="250" t="s">
        <v>184</v>
      </c>
      <c r="E594" s="251" t="s">
        <v>6</v>
      </c>
      <c r="F594" s="250" t="s">
        <v>224</v>
      </c>
      <c r="G594" s="251" t="s">
        <v>273</v>
      </c>
      <c r="H594" s="252">
        <v>24801</v>
      </c>
      <c r="I594" s="258" t="s">
        <v>767</v>
      </c>
      <c r="J594" s="254" t="s">
        <v>768</v>
      </c>
      <c r="K594" s="255" t="s">
        <v>769</v>
      </c>
      <c r="L594" s="134"/>
      <c r="M594" s="153"/>
      <c r="N594" s="139" t="s">
        <v>398</v>
      </c>
      <c r="O594" s="256">
        <v>1</v>
      </c>
      <c r="P594" s="257">
        <v>1766.82</v>
      </c>
      <c r="Q594" s="256" t="s">
        <v>190</v>
      </c>
      <c r="R594" s="257">
        <v>1766.82</v>
      </c>
      <c r="S594" s="259">
        <v>1</v>
      </c>
    </row>
    <row r="595" spans="1:19">
      <c r="A595" s="93" t="s">
        <v>182</v>
      </c>
      <c r="B595" s="249" t="s">
        <v>741</v>
      </c>
      <c r="C595" s="249" t="s">
        <v>741</v>
      </c>
      <c r="D595" s="250" t="s">
        <v>184</v>
      </c>
      <c r="E595" s="251" t="s">
        <v>6</v>
      </c>
      <c r="F595" s="250" t="s">
        <v>224</v>
      </c>
      <c r="G595" s="251" t="s">
        <v>273</v>
      </c>
      <c r="H595" s="252">
        <v>24801</v>
      </c>
      <c r="I595" s="258" t="s">
        <v>767</v>
      </c>
      <c r="J595" s="254" t="s">
        <v>768</v>
      </c>
      <c r="K595" s="255" t="s">
        <v>769</v>
      </c>
      <c r="L595" s="134"/>
      <c r="M595" s="153"/>
      <c r="N595" s="139" t="s">
        <v>46</v>
      </c>
      <c r="O595" s="256">
        <v>1</v>
      </c>
      <c r="P595" s="257">
        <v>1257.95</v>
      </c>
      <c r="Q595" s="256" t="s">
        <v>190</v>
      </c>
      <c r="R595" s="257">
        <v>1257.95</v>
      </c>
      <c r="S595" s="259">
        <v>1</v>
      </c>
    </row>
    <row r="596" spans="1:19">
      <c r="A596" s="93" t="s">
        <v>182</v>
      </c>
      <c r="B596" s="249" t="s">
        <v>741</v>
      </c>
      <c r="C596" s="249" t="s">
        <v>741</v>
      </c>
      <c r="D596" s="250" t="s">
        <v>184</v>
      </c>
      <c r="E596" s="251" t="s">
        <v>6</v>
      </c>
      <c r="F596" s="250" t="s">
        <v>224</v>
      </c>
      <c r="G596" s="251" t="s">
        <v>273</v>
      </c>
      <c r="H596" s="252">
        <v>24801</v>
      </c>
      <c r="I596" s="258" t="s">
        <v>767</v>
      </c>
      <c r="J596" s="254" t="s">
        <v>768</v>
      </c>
      <c r="K596" s="255" t="s">
        <v>769</v>
      </c>
      <c r="L596" s="134"/>
      <c r="M596" s="153"/>
      <c r="N596" s="139" t="s">
        <v>46</v>
      </c>
      <c r="O596" s="256">
        <v>1</v>
      </c>
      <c r="P596" s="257">
        <v>1913.62</v>
      </c>
      <c r="Q596" s="256" t="s">
        <v>190</v>
      </c>
      <c r="R596" s="257">
        <v>1913.62</v>
      </c>
      <c r="S596" s="259">
        <v>1</v>
      </c>
    </row>
    <row r="597" spans="1:19">
      <c r="A597" s="93" t="s">
        <v>182</v>
      </c>
      <c r="B597" s="249" t="s">
        <v>741</v>
      </c>
      <c r="C597" s="249" t="s">
        <v>741</v>
      </c>
      <c r="D597" s="250" t="s">
        <v>184</v>
      </c>
      <c r="E597" s="251" t="s">
        <v>6</v>
      </c>
      <c r="F597" s="250" t="s">
        <v>185</v>
      </c>
      <c r="G597" s="251" t="s">
        <v>186</v>
      </c>
      <c r="H597" s="252">
        <v>24801</v>
      </c>
      <c r="I597" s="258" t="s">
        <v>767</v>
      </c>
      <c r="J597" s="254" t="s">
        <v>768</v>
      </c>
      <c r="K597" s="255" t="s">
        <v>769</v>
      </c>
      <c r="L597" s="134"/>
      <c r="M597" s="153"/>
      <c r="N597" s="139" t="s">
        <v>46</v>
      </c>
      <c r="O597" s="256">
        <v>1</v>
      </c>
      <c r="P597" s="257">
        <v>3240.07</v>
      </c>
      <c r="Q597" s="256" t="s">
        <v>190</v>
      </c>
      <c r="R597" s="257">
        <v>3240.07</v>
      </c>
      <c r="S597" s="259">
        <v>1</v>
      </c>
    </row>
    <row r="598" spans="1:19" ht="24">
      <c r="A598" s="93" t="s">
        <v>182</v>
      </c>
      <c r="B598" s="249" t="s">
        <v>741</v>
      </c>
      <c r="C598" s="249" t="s">
        <v>741</v>
      </c>
      <c r="D598" s="250" t="s">
        <v>184</v>
      </c>
      <c r="E598" s="251" t="s">
        <v>6</v>
      </c>
      <c r="F598" s="250" t="s">
        <v>224</v>
      </c>
      <c r="G598" s="251" t="s">
        <v>542</v>
      </c>
      <c r="H598" s="252">
        <v>35101</v>
      </c>
      <c r="I598" s="258" t="s">
        <v>33</v>
      </c>
      <c r="J598" s="254"/>
      <c r="K598" s="255" t="s">
        <v>770</v>
      </c>
      <c r="L598" s="134"/>
      <c r="M598" s="153"/>
      <c r="N598" s="139" t="s">
        <v>520</v>
      </c>
      <c r="O598" s="256">
        <v>1</v>
      </c>
      <c r="P598" s="257">
        <v>3331.99</v>
      </c>
      <c r="Q598" s="256" t="s">
        <v>190</v>
      </c>
      <c r="R598" s="257">
        <v>3331.99</v>
      </c>
      <c r="S598" s="259">
        <v>1</v>
      </c>
    </row>
    <row r="599" spans="1:19" ht="36">
      <c r="A599" s="93" t="s">
        <v>182</v>
      </c>
      <c r="B599" s="249" t="s">
        <v>741</v>
      </c>
      <c r="C599" s="249" t="s">
        <v>741</v>
      </c>
      <c r="D599" s="250" t="s">
        <v>184</v>
      </c>
      <c r="E599" s="251" t="s">
        <v>16</v>
      </c>
      <c r="F599" s="250" t="s">
        <v>184</v>
      </c>
      <c r="G599" s="251" t="s">
        <v>25</v>
      </c>
      <c r="H599" s="252">
        <v>29401</v>
      </c>
      <c r="I599" s="258" t="s">
        <v>771</v>
      </c>
      <c r="J599" s="254" t="s">
        <v>772</v>
      </c>
      <c r="K599" s="255" t="s">
        <v>773</v>
      </c>
      <c r="L599" s="134"/>
      <c r="M599" s="153"/>
      <c r="N599" s="139" t="s">
        <v>46</v>
      </c>
      <c r="O599" s="256">
        <v>3</v>
      </c>
      <c r="P599" s="257">
        <v>223.88</v>
      </c>
      <c r="Q599" s="256" t="s">
        <v>190</v>
      </c>
      <c r="R599" s="257">
        <f>O599*P599</f>
        <v>671.64</v>
      </c>
      <c r="S599" s="259">
        <v>3</v>
      </c>
    </row>
    <row r="600" spans="1:19" ht="36">
      <c r="A600" s="93" t="s">
        <v>182</v>
      </c>
      <c r="B600" s="249" t="s">
        <v>741</v>
      </c>
      <c r="C600" s="249" t="s">
        <v>741</v>
      </c>
      <c r="D600" s="250" t="s">
        <v>184</v>
      </c>
      <c r="E600" s="251" t="s">
        <v>6</v>
      </c>
      <c r="F600" s="250" t="s">
        <v>224</v>
      </c>
      <c r="G600" s="251" t="s">
        <v>25</v>
      </c>
      <c r="H600" s="252">
        <v>29401</v>
      </c>
      <c r="I600" s="258" t="s">
        <v>771</v>
      </c>
      <c r="J600" s="254" t="s">
        <v>772</v>
      </c>
      <c r="K600" s="255" t="s">
        <v>773</v>
      </c>
      <c r="L600" s="134"/>
      <c r="M600" s="153"/>
      <c r="N600" s="139" t="s">
        <v>46</v>
      </c>
      <c r="O600" s="256">
        <v>1</v>
      </c>
      <c r="P600" s="257">
        <v>223.88</v>
      </c>
      <c r="Q600" s="256" t="s">
        <v>190</v>
      </c>
      <c r="R600" s="257">
        <v>223.88</v>
      </c>
      <c r="S600" s="259">
        <v>1</v>
      </c>
    </row>
    <row r="601" spans="1:19" ht="36">
      <c r="A601" s="93" t="s">
        <v>182</v>
      </c>
      <c r="B601" s="249" t="s">
        <v>741</v>
      </c>
      <c r="C601" s="249" t="s">
        <v>741</v>
      </c>
      <c r="D601" s="250" t="s">
        <v>184</v>
      </c>
      <c r="E601" s="251" t="s">
        <v>6</v>
      </c>
      <c r="F601" s="250" t="s">
        <v>224</v>
      </c>
      <c r="G601" s="251" t="s">
        <v>25</v>
      </c>
      <c r="H601" s="252">
        <v>29401</v>
      </c>
      <c r="I601" s="258" t="s">
        <v>771</v>
      </c>
      <c r="J601" s="254" t="s">
        <v>612</v>
      </c>
      <c r="K601" s="255" t="s">
        <v>774</v>
      </c>
      <c r="L601" s="134"/>
      <c r="M601" s="153"/>
      <c r="N601" s="139" t="s">
        <v>46</v>
      </c>
      <c r="O601" s="256">
        <v>1</v>
      </c>
      <c r="P601" s="257">
        <v>1451.5</v>
      </c>
      <c r="Q601" s="256" t="s">
        <v>190</v>
      </c>
      <c r="R601" s="257">
        <v>1451.5</v>
      </c>
      <c r="S601" s="259">
        <v>1</v>
      </c>
    </row>
    <row r="602" spans="1:19" ht="36">
      <c r="A602" s="93" t="s">
        <v>182</v>
      </c>
      <c r="B602" s="249" t="s">
        <v>741</v>
      </c>
      <c r="C602" s="249" t="s">
        <v>741</v>
      </c>
      <c r="D602" s="250" t="s">
        <v>184</v>
      </c>
      <c r="E602" s="251" t="s">
        <v>16</v>
      </c>
      <c r="F602" s="250" t="s">
        <v>184</v>
      </c>
      <c r="G602" s="251" t="s">
        <v>25</v>
      </c>
      <c r="H602" s="252">
        <v>29401</v>
      </c>
      <c r="I602" s="258" t="s">
        <v>771</v>
      </c>
      <c r="J602" s="254" t="s">
        <v>612</v>
      </c>
      <c r="K602" s="255" t="s">
        <v>774</v>
      </c>
      <c r="L602" s="134"/>
      <c r="M602" s="153"/>
      <c r="N602" s="139" t="s">
        <v>46</v>
      </c>
      <c r="O602" s="256">
        <v>2</v>
      </c>
      <c r="P602" s="257">
        <v>1450</v>
      </c>
      <c r="Q602" s="256" t="s">
        <v>190</v>
      </c>
      <c r="R602" s="257">
        <v>2900</v>
      </c>
      <c r="S602" s="259">
        <v>2</v>
      </c>
    </row>
    <row r="603" spans="1:19">
      <c r="A603" s="93" t="s">
        <v>182</v>
      </c>
      <c r="B603" s="249" t="s">
        <v>741</v>
      </c>
      <c r="C603" s="249" t="s">
        <v>741</v>
      </c>
      <c r="D603" s="250" t="s">
        <v>184</v>
      </c>
      <c r="E603" s="251" t="s">
        <v>6</v>
      </c>
      <c r="F603" s="250" t="s">
        <v>185</v>
      </c>
      <c r="G603" s="251" t="s">
        <v>186</v>
      </c>
      <c r="H603" s="252">
        <v>31801</v>
      </c>
      <c r="I603" s="258" t="s">
        <v>553</v>
      </c>
      <c r="J603" s="254"/>
      <c r="K603" s="255" t="s">
        <v>775</v>
      </c>
      <c r="L603" s="134"/>
      <c r="M603" s="153"/>
      <c r="N603" s="139" t="s">
        <v>46</v>
      </c>
      <c r="O603" s="256">
        <v>16</v>
      </c>
      <c r="P603" s="257">
        <v>193.53</v>
      </c>
      <c r="Q603" s="256" t="s">
        <v>190</v>
      </c>
      <c r="R603" s="257">
        <v>3096.55</v>
      </c>
      <c r="S603" s="259">
        <v>16</v>
      </c>
    </row>
    <row r="604" spans="1:19" ht="36">
      <c r="A604" s="93" t="s">
        <v>182</v>
      </c>
      <c r="B604" s="249" t="s">
        <v>741</v>
      </c>
      <c r="C604" s="249" t="s">
        <v>741</v>
      </c>
      <c r="D604" s="250" t="s">
        <v>184</v>
      </c>
      <c r="E604" s="251" t="s">
        <v>60</v>
      </c>
      <c r="F604" s="250" t="s">
        <v>282</v>
      </c>
      <c r="G604" s="251" t="s">
        <v>25</v>
      </c>
      <c r="H604" s="252">
        <v>29401</v>
      </c>
      <c r="I604" s="258" t="s">
        <v>771</v>
      </c>
      <c r="J604" s="260" t="s">
        <v>511</v>
      </c>
      <c r="K604" s="260" t="s">
        <v>512</v>
      </c>
      <c r="L604" s="260"/>
      <c r="M604" s="260"/>
      <c r="N604" s="262" t="s">
        <v>398</v>
      </c>
      <c r="O604" s="262">
        <v>2</v>
      </c>
      <c r="P604" s="257">
        <v>87</v>
      </c>
      <c r="Q604" s="256" t="s">
        <v>190</v>
      </c>
      <c r="R604" s="257">
        <v>174</v>
      </c>
      <c r="S604" s="262">
        <v>2</v>
      </c>
    </row>
  </sheetData>
  <mergeCells count="2">
    <mergeCell ref="O4:S4"/>
    <mergeCell ref="A7:S7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AGOSTO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2023-03-30T02:12:50Z</dcterms:created>
  <dcterms:modified xsi:type="dcterms:W3CDTF">2023-03-30T02:18:25Z</dcterms:modified>
</cp:coreProperties>
</file>