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harts/chart3.xml" ContentType="application/vnd.openxmlformats-officedocument.drawingml.chart+xml"/>
  <Override PartName="/xl/charts/style2.xml" ContentType="application/vnd.ms-office.chartstyle+xml"/>
  <Override PartName="/xl/charts/colors2.xml" ContentType="application/vnd.ms-office.chartcolorstyle+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style3.xml" ContentType="application/vnd.ms-office.chartstyle+xml"/>
  <Override PartName="/xl/charts/colors3.xml" ContentType="application/vnd.ms-office.chartcolorstyle+xml"/>
  <Override PartName="/xl/charts/chart7.xml" ContentType="application/vnd.openxmlformats-officedocument.drawingml.chart+xml"/>
  <Override PartName="/xl/charts/style4.xml" ContentType="application/vnd.ms-office.chartstyle+xml"/>
  <Override PartName="/xl/charts/colors4.xml" ContentType="application/vnd.ms-office.chartcolorstyle+xml"/>
  <Override PartName="/xl/charts/chart8.xml" ContentType="application/vnd.openxmlformats-officedocument.drawingml.chart+xml"/>
  <Override PartName="/xl/charts/style5.xml" ContentType="application/vnd.ms-office.chartstyle+xml"/>
  <Override PartName="/xl/charts/colors5.xml" ContentType="application/vnd.ms-office.chartcolorstyle+xml"/>
  <Override PartName="/xl/charts/chart9.xml" ContentType="application/vnd.openxmlformats-officedocument.drawingml.chart+xml"/>
  <Override PartName="/xl/charts/style6.xml" ContentType="application/vnd.ms-office.chartstyle+xml"/>
  <Override PartName="/xl/charts/colors6.xml" ContentType="application/vnd.ms-office.chartcolorstyle+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harts/chart10.xml" ContentType="application/vnd.openxmlformats-officedocument.drawingml.chart+xml"/>
  <Override PartName="/xl/charts/chart11.xml" ContentType="application/vnd.openxmlformats-officedocument.drawingml.chart+xml"/>
  <Override PartName="/xl/charts/style7.xml" ContentType="application/vnd.ms-office.chartstyle+xml"/>
  <Override PartName="/xl/charts/colors7.xml" ContentType="application/vnd.ms-office.chartcolorstyle+xml"/>
  <Override PartName="/xl/charts/chart12.xml" ContentType="application/vnd.openxmlformats-officedocument.drawingml.chart+xml"/>
  <Override PartName="/xl/charts/style8.xml" ContentType="application/vnd.ms-office.chartstyle+xml"/>
  <Override PartName="/xl/charts/colors8.xml" ContentType="application/vnd.ms-office.chartcolorstyle+xml"/>
  <Override PartName="/xl/worksheets/sheet3.xml" ContentType="application/vnd.openxmlformats-officedocument.spreadsheetml.worksheet+xml"/>
  <Override PartName="/xl/drawings/drawing10.xml" ContentType="application/vnd.openxmlformats-officedocument.drawing+xml"/>
  <Override PartName="/xl/charts/chart13.xml" ContentType="application/vnd.openxmlformats-officedocument.drawingml.chart+xml"/>
  <Override PartName="/xl/charts/style9.xml" ContentType="application/vnd.ms-office.chartstyle+xml"/>
  <Override PartName="/xl/charts/colors9.xml" ContentType="application/vnd.ms-office.chartcolorstyle+xml"/>
  <Override PartName="/xl/drawings/drawing11.xml" ContentType="application/vnd.openxmlformats-officedocument.drawing+xml"/>
  <Override PartName="/xl/drawings/drawing12.xml" ContentType="application/vnd.openxmlformats-officedocument.drawing+xml"/>
  <Override PartName="/xl/charts/chart14.xml" ContentType="application/vnd.openxmlformats-officedocument.drawingml.chart+xml"/>
  <Override PartName="/xl/drawings/drawing13.xml" ContentType="application/vnd.openxmlformats-officedocument.drawing+xml"/>
  <Override PartName="/xl/worksheets/sheet2.xml" ContentType="application/vnd.openxmlformats-officedocument.spreadsheetml.worksheet+xml"/>
  <Override PartName="/xl/worksheets/sheet1.xml" ContentType="application/vnd.openxmlformats-officedocument.spreadsheetml.worksheet+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913"/>
  <workbookPr filterPrivacy="1" defaultThemeVersion="124226"/>
  <xr:revisionPtr revIDLastSave="0" documentId="13_ncr:1_{044DCD79-8D3E-1A4C-B925-557DC83DDD08}" xr6:coauthVersionLast="45" xr6:coauthVersionMax="45" xr10:uidLastSave="{00000000-0000-0000-0000-000000000000}"/>
  <bookViews>
    <workbookView xWindow="0" yWindow="460" windowWidth="23040" windowHeight="12380" tabRatio="698" xr2:uid="{00000000-000D-0000-FFFF-FFFF00000000}"/>
  </bookViews>
  <sheets>
    <sheet name="Anexo 1" sheetId="6" r:id="rId1"/>
    <sheet name="Anexo 1.1" sheetId="59" r:id="rId2"/>
    <sheet name="Anexo 2" sheetId="18" r:id="rId3"/>
    <sheet name="Anexo 3" sheetId="20" r:id="rId4"/>
    <sheet name="Anexo 4" sheetId="31" r:id="rId5"/>
    <sheet name="Anexo 5" sheetId="29" r:id="rId6"/>
    <sheet name="Anexo 5.1" sheetId="41" r:id="rId7"/>
    <sheet name="Anexo 5.2" sheetId="42" r:id="rId8"/>
    <sheet name="Anexo 6.1" sheetId="22" r:id="rId9"/>
    <sheet name="Anexo 6.2" sheetId="50" r:id="rId10"/>
    <sheet name="Anexo 6.3" sheetId="62" r:id="rId11"/>
    <sheet name="Anexo 7.1" sheetId="56" r:id="rId12"/>
    <sheet name="Anexo 8" sheetId="60" r:id="rId13"/>
  </sheets>
  <definedNames>
    <definedName name="_xlnm._FilterDatabase" localSheetId="0" hidden="1">'Anexo 1'!$A$8:$AF$20</definedName>
    <definedName name="_xlnm._FilterDatabase" localSheetId="2" hidden="1">'Anexo 2'!$A$7:$AM$7</definedName>
    <definedName name="_xlnm._FilterDatabase" localSheetId="3" hidden="1">'Anexo 3'!#REF!</definedName>
    <definedName name="_xlnm._FilterDatabase" localSheetId="4" hidden="1">'Anexo 4'!$D$6:$I$12</definedName>
    <definedName name="_xlnm._FilterDatabase" localSheetId="5" hidden="1">'Anexo 5'!$A$7:$AG$74</definedName>
    <definedName name="_xlnm._FilterDatabase" localSheetId="6" hidden="1">'Anexo 5.1'!#REF!</definedName>
    <definedName name="_xlnm._FilterDatabase" localSheetId="7" hidden="1">'Anexo 5.2'!$B$6:$D$11</definedName>
    <definedName name="_xlnm._FilterDatabase" localSheetId="8" hidden="1">'Anexo 6.1'!$A$6:$M$87</definedName>
    <definedName name="_xlnm._FilterDatabase" localSheetId="9" hidden="1">'Anexo 6.2'!$C$6:$L$15</definedName>
    <definedName name="_xlnm._FilterDatabase" localSheetId="10" hidden="1">'Anexo 6.3'!$A$11:$CH$11</definedName>
    <definedName name="_xlnm._FilterDatabase" localSheetId="11" hidden="1">'Anexo 7.1'!$A$12:$U$46</definedName>
    <definedName name="_xlnm._FilterDatabase" localSheetId="12" hidden="1">'Anexo 8'!#REF!</definedName>
    <definedName name="_xlnm.Print_Area" localSheetId="0">'Anexo 1'!$A$1:$AH$47</definedName>
    <definedName name="_xlnm.Print_Area" localSheetId="1">'Anexo 1.1'!$A$1:$J$13</definedName>
    <definedName name="_xlnm.Print_Area" localSheetId="2">'Anexo 2'!$A$1:$G$11</definedName>
    <definedName name="_xlnm.Print_Area" localSheetId="4">'Anexo 4'!$D$1:$I$12</definedName>
    <definedName name="_xlnm.Print_Area" localSheetId="5">'Anexo 5'!$A$1:$O$82,'Anexo 5'!$P$5:$AD$86</definedName>
    <definedName name="_xlnm.Print_Area" localSheetId="6">'Anexo 5.1'!$A$1:$E$14</definedName>
    <definedName name="_xlnm.Print_Area" localSheetId="7">'Anexo 5.2'!$A$1:$D$14</definedName>
    <definedName name="_xlnm.Print_Area" localSheetId="8">'Anexo 6.1'!$A$1:$I$55,'Anexo 6.1'!$J$14:$W$68</definedName>
    <definedName name="_xlnm.Print_Area" localSheetId="9">'Anexo 6.2'!$A$1:$M$38</definedName>
    <definedName name="_xlnm.Print_Area" localSheetId="11">'Anexo 7.1'!$A$1:$U$33</definedName>
    <definedName name="_xlnm.Print_Area" localSheetId="12">'Anexo 8'!$A$1:$T$22</definedName>
    <definedName name="_xlnm.Print_Titles" localSheetId="0">'Anexo 1'!$1:$8</definedName>
    <definedName name="_xlnm.Print_Titles" localSheetId="2">'Anexo 2'!$1:$7</definedName>
    <definedName name="_xlnm.Print_Titles" localSheetId="3">'Anexo 3'!$1:$8</definedName>
    <definedName name="_xlnm.Print_Titles" localSheetId="4">'Anexo 4'!$1:$6</definedName>
    <definedName name="_xlnm.Print_Titles" localSheetId="6">'Anexo 5.1'!$1:$6</definedName>
    <definedName name="_xlnm.Print_Titles" localSheetId="7">'Anexo 5.2'!$1:$6</definedName>
    <definedName name="_xlnm.Print_Titles" localSheetId="8">'Anexo 6.1'!$1:$2</definedName>
    <definedName name="_xlnm.Print_Titles" localSheetId="9">'Anexo 6.2'!$1:$6</definedName>
    <definedName name="_xlnm.Print_Titles" localSheetId="11">'Anexo 7.1'!$1:$12</definedName>
    <definedName name="_xlnm.Print_Titles" localSheetId="12">'Anexo 8'!$1:$8</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16" i="56" l="1"/>
  <c r="Q2" i="62" l="1"/>
  <c r="R11" i="62" l="1"/>
  <c r="Q11" i="62"/>
  <c r="R2" i="62" s="1"/>
  <c r="P11" i="62"/>
  <c r="O11" i="62"/>
  <c r="P2" i="62" s="1"/>
  <c r="O2" i="62" l="1"/>
  <c r="C9" i="41"/>
  <c r="D9" i="41"/>
  <c r="F10" i="29"/>
  <c r="L13" i="60" l="1"/>
  <c r="L14" i="60"/>
  <c r="L15" i="60"/>
  <c r="L16" i="60"/>
  <c r="L17" i="60"/>
  <c r="L18" i="60"/>
  <c r="L19" i="60"/>
  <c r="L20" i="60"/>
  <c r="D13" i="60"/>
  <c r="D14" i="60"/>
  <c r="D15" i="60"/>
  <c r="D16" i="60"/>
  <c r="D17" i="60"/>
  <c r="D18" i="60"/>
  <c r="D19" i="60"/>
  <c r="D20" i="60"/>
  <c r="C10" i="60"/>
  <c r="E12" i="22" l="1"/>
  <c r="C8" i="42" l="1"/>
  <c r="I8" i="31" l="1"/>
  <c r="H8" i="31"/>
  <c r="G8" i="31"/>
  <c r="F8" i="31"/>
  <c r="F10" i="6" l="1"/>
  <c r="G10" i="6"/>
  <c r="H10" i="6"/>
  <c r="I10" i="6"/>
  <c r="J10" i="6"/>
  <c r="K10" i="6"/>
  <c r="L10" i="6"/>
  <c r="M10" i="6"/>
  <c r="N10" i="6"/>
  <c r="O10" i="6"/>
  <c r="P10" i="6"/>
  <c r="H9" i="22" l="1"/>
  <c r="H19" i="22" s="1"/>
  <c r="F11" i="29"/>
  <c r="G11" i="29"/>
  <c r="H11" i="29"/>
  <c r="I11" i="29"/>
  <c r="J11" i="29"/>
  <c r="K11" i="29"/>
  <c r="F12" i="29"/>
  <c r="G12" i="29"/>
  <c r="H12" i="29"/>
  <c r="I12" i="29"/>
  <c r="J12" i="29"/>
  <c r="K12" i="29"/>
  <c r="F13" i="29"/>
  <c r="G13" i="29"/>
  <c r="H13" i="29"/>
  <c r="I13" i="29"/>
  <c r="J13" i="29"/>
  <c r="K13" i="29"/>
  <c r="G27" i="29"/>
  <c r="E32" i="29" s="1"/>
  <c r="H32" i="29" s="1"/>
  <c r="G10" i="29"/>
  <c r="H27" i="29" s="1"/>
  <c r="E33" i="29" s="1"/>
  <c r="H33" i="29" s="1"/>
  <c r="H10" i="29"/>
  <c r="I10" i="29"/>
  <c r="J27" i="29" s="1"/>
  <c r="E35" i="29" s="1"/>
  <c r="H35" i="29" s="1"/>
  <c r="J10" i="29"/>
  <c r="K27" i="29" s="1"/>
  <c r="E36" i="29" s="1"/>
  <c r="H36" i="29" s="1"/>
  <c r="K10" i="29"/>
  <c r="L11" i="29"/>
  <c r="M11" i="29"/>
  <c r="N11" i="29"/>
  <c r="L12" i="29"/>
  <c r="M12" i="29"/>
  <c r="N12" i="29"/>
  <c r="L13" i="29"/>
  <c r="M13" i="29"/>
  <c r="N13" i="29"/>
  <c r="L10" i="29"/>
  <c r="M10" i="29"/>
  <c r="N27" i="29" s="1"/>
  <c r="N10" i="29"/>
  <c r="AK78" i="29" s="1"/>
  <c r="D11" i="29"/>
  <c r="E11" i="29"/>
  <c r="D12" i="29"/>
  <c r="E12" i="29"/>
  <c r="D13" i="29"/>
  <c r="E13" i="29"/>
  <c r="D10" i="29"/>
  <c r="E10" i="29"/>
  <c r="H10" i="22"/>
  <c r="H11" i="22"/>
  <c r="E17" i="56"/>
  <c r="I15" i="22"/>
  <c r="D14" i="56"/>
  <c r="C26" i="56" s="1"/>
  <c r="E10" i="6"/>
  <c r="U8" i="6" s="1"/>
  <c r="L14" i="50"/>
  <c r="L12" i="60"/>
  <c r="L10" i="60" s="1"/>
  <c r="D12" i="60"/>
  <c r="D10" i="60" s="1"/>
  <c r="Q13" i="6"/>
  <c r="Q12" i="6"/>
  <c r="V8" i="6"/>
  <c r="D9" i="22"/>
  <c r="D32" i="22" s="1"/>
  <c r="C20" i="56"/>
  <c r="AK15" i="6"/>
  <c r="AP15" i="6" s="1"/>
  <c r="AK16" i="6"/>
  <c r="AP16" i="6" s="1"/>
  <c r="AK17" i="6"/>
  <c r="AP17" i="6" s="1"/>
  <c r="AK18" i="6"/>
  <c r="AP18" i="6" s="1"/>
  <c r="AK19" i="6"/>
  <c r="AP19" i="6" s="1"/>
  <c r="AK20" i="6"/>
  <c r="AP20" i="6" s="1"/>
  <c r="L13" i="18"/>
  <c r="L12" i="18"/>
  <c r="D12" i="22"/>
  <c r="D22" i="22" s="1"/>
  <c r="D11" i="22"/>
  <c r="D21" i="22" s="1"/>
  <c r="D10" i="22"/>
  <c r="D20" i="22" s="1"/>
  <c r="F12" i="22"/>
  <c r="F22" i="22" s="1"/>
  <c r="F9" i="22"/>
  <c r="F19" i="22" s="1"/>
  <c r="G10" i="22"/>
  <c r="G20" i="22" s="1"/>
  <c r="F12" i="50"/>
  <c r="F11" i="50"/>
  <c r="F10" i="50"/>
  <c r="F9" i="50"/>
  <c r="M17" i="56"/>
  <c r="M16" i="56"/>
  <c r="O27" i="29"/>
  <c r="AA8" i="6"/>
  <c r="AB8" i="6"/>
  <c r="O15" i="29"/>
  <c r="D9" i="50"/>
  <c r="E9" i="50"/>
  <c r="G9" i="50"/>
  <c r="H9" i="50"/>
  <c r="I9" i="50"/>
  <c r="J9" i="50"/>
  <c r="K9" i="50"/>
  <c r="D10" i="50"/>
  <c r="D11" i="50"/>
  <c r="D12" i="50"/>
  <c r="E10" i="50"/>
  <c r="E11" i="50"/>
  <c r="E12" i="50"/>
  <c r="G12" i="50"/>
  <c r="H12" i="50"/>
  <c r="I12" i="50"/>
  <c r="J12" i="50"/>
  <c r="K12" i="50"/>
  <c r="H10" i="50"/>
  <c r="H11" i="50"/>
  <c r="G11" i="50"/>
  <c r="I11" i="50"/>
  <c r="J11" i="50"/>
  <c r="K11" i="50"/>
  <c r="I10" i="50"/>
  <c r="J10" i="50"/>
  <c r="K10" i="50"/>
  <c r="G10" i="50"/>
  <c r="W8" i="6"/>
  <c r="X8" i="6"/>
  <c r="L15" i="50"/>
  <c r="E9" i="22"/>
  <c r="E33" i="22" s="1"/>
  <c r="G9" i="22"/>
  <c r="G51" i="22" s="1"/>
  <c r="H12" i="22"/>
  <c r="H54" i="22" s="1"/>
  <c r="G12" i="22"/>
  <c r="G22" i="22" s="1"/>
  <c r="C12" i="22"/>
  <c r="C54" i="22" s="1"/>
  <c r="B12" i="22"/>
  <c r="B22" i="22" s="1"/>
  <c r="G11" i="22"/>
  <c r="G21" i="22" s="1"/>
  <c r="F11" i="22"/>
  <c r="F21" i="22" s="1"/>
  <c r="E11" i="22"/>
  <c r="E21" i="22" s="1"/>
  <c r="C11" i="22"/>
  <c r="C21" i="22" s="1"/>
  <c r="B11" i="22"/>
  <c r="B21" i="22" s="1"/>
  <c r="H20" i="22"/>
  <c r="F10" i="22"/>
  <c r="E10" i="22"/>
  <c r="E20" i="22" s="1"/>
  <c r="C10" i="22"/>
  <c r="C20" i="22" s="1"/>
  <c r="B10" i="22"/>
  <c r="B20" i="22" s="1"/>
  <c r="B9" i="22"/>
  <c r="B33" i="22" s="1"/>
  <c r="C9" i="22"/>
  <c r="C32" i="22" s="1"/>
  <c r="I14" i="22"/>
  <c r="O16" i="29"/>
  <c r="L10" i="18"/>
  <c r="L9" i="18"/>
  <c r="AF8" i="6"/>
  <c r="AE8" i="6"/>
  <c r="AD8" i="6"/>
  <c r="AC8" i="6"/>
  <c r="Z8" i="6"/>
  <c r="Y8" i="6"/>
  <c r="G33" i="22"/>
  <c r="G32" i="22"/>
  <c r="G19" i="22"/>
  <c r="E54" i="22"/>
  <c r="E22" i="22"/>
  <c r="F44" i="22"/>
  <c r="H44" i="22"/>
  <c r="G44" i="22"/>
  <c r="G52" i="22"/>
  <c r="AL19" i="6"/>
  <c r="AO19" i="6" s="1"/>
  <c r="AL17" i="6"/>
  <c r="AO17" i="6" s="1"/>
  <c r="AL16" i="6"/>
  <c r="AO16" i="6" s="1"/>
  <c r="AL20" i="6"/>
  <c r="AO20" i="6" s="1"/>
  <c r="AL15" i="6"/>
  <c r="AO15" i="6" s="1"/>
  <c r="AL18" i="6"/>
  <c r="AO18" i="6" s="1"/>
  <c r="F51" i="22" l="1"/>
  <c r="B44" i="22"/>
  <c r="H8" i="22"/>
  <c r="H53" i="22" s="1"/>
  <c r="C8" i="22"/>
  <c r="C53" i="22" s="1"/>
  <c r="G8" i="22"/>
  <c r="G53" i="22" s="1"/>
  <c r="B32" i="22"/>
  <c r="H52" i="22"/>
  <c r="H51" i="22"/>
  <c r="F9" i="29"/>
  <c r="J8" i="50"/>
  <c r="D8" i="50"/>
  <c r="F8" i="50"/>
  <c r="D52" i="22"/>
  <c r="C44" i="22"/>
  <c r="C19" i="22"/>
  <c r="F52" i="22"/>
  <c r="H21" i="22"/>
  <c r="I10" i="22"/>
  <c r="I20" i="22" s="1"/>
  <c r="F32" i="22"/>
  <c r="E32" i="22"/>
  <c r="AK27" i="29"/>
  <c r="AA19" i="6"/>
  <c r="AD19" i="6"/>
  <c r="AC19" i="6"/>
  <c r="AB19" i="6"/>
  <c r="E51" i="22"/>
  <c r="D44" i="22"/>
  <c r="D51" i="22"/>
  <c r="B8" i="22"/>
  <c r="B53" i="22" s="1"/>
  <c r="D8" i="22"/>
  <c r="D53" i="22" s="1"/>
  <c r="C51" i="22"/>
  <c r="C52" i="22"/>
  <c r="D54" i="22"/>
  <c r="C33" i="22"/>
  <c r="D33" i="22"/>
  <c r="N34" i="29"/>
  <c r="F27" i="29"/>
  <c r="AK48" i="29"/>
  <c r="E27" i="29"/>
  <c r="M34" i="29"/>
  <c r="F28" i="29"/>
  <c r="E28" i="29"/>
  <c r="M35" i="29"/>
  <c r="AK76" i="29"/>
  <c r="M27" i="29"/>
  <c r="M28" i="29"/>
  <c r="AK28" i="29"/>
  <c r="L27" i="29"/>
  <c r="E37" i="29" s="1"/>
  <c r="H37" i="29" s="1"/>
  <c r="AK25" i="29"/>
  <c r="I27" i="29"/>
  <c r="E34" i="29" s="1"/>
  <c r="H34" i="29" s="1"/>
  <c r="L28" i="29"/>
  <c r="F37" i="29"/>
  <c r="I37" i="29" s="1"/>
  <c r="K28" i="29"/>
  <c r="F36" i="29"/>
  <c r="I36" i="29" s="1"/>
  <c r="J28" i="29"/>
  <c r="F35" i="29"/>
  <c r="I35" i="29" s="1"/>
  <c r="I28" i="29"/>
  <c r="F34" i="29"/>
  <c r="I34" i="29" s="1"/>
  <c r="H28" i="29"/>
  <c r="F33" i="29"/>
  <c r="I33" i="29" s="1"/>
  <c r="G28" i="29"/>
  <c r="F32" i="29"/>
  <c r="I32" i="29" s="1"/>
  <c r="I8" i="50"/>
  <c r="H8" i="50"/>
  <c r="K8" i="50"/>
  <c r="G8" i="50"/>
  <c r="E8" i="50"/>
  <c r="H32" i="22"/>
  <c r="H33" i="22"/>
  <c r="M14" i="56"/>
  <c r="E14" i="56"/>
  <c r="D26" i="56" s="1"/>
  <c r="L12" i="50"/>
  <c r="D33" i="50" s="1"/>
  <c r="L11" i="50"/>
  <c r="R27" i="50" s="1"/>
  <c r="L10" i="50"/>
  <c r="R26" i="50" s="1"/>
  <c r="L9" i="50"/>
  <c r="C22" i="22"/>
  <c r="E8" i="22"/>
  <c r="E53" i="22" s="1"/>
  <c r="G54" i="22"/>
  <c r="B54" i="22"/>
  <c r="E52" i="22"/>
  <c r="B51" i="22"/>
  <c r="F8" i="22"/>
  <c r="F53" i="22" s="1"/>
  <c r="F33" i="22"/>
  <c r="E19" i="22"/>
  <c r="B19" i="22"/>
  <c r="F20" i="22"/>
  <c r="H22" i="22"/>
  <c r="D19" i="22"/>
  <c r="I12" i="22"/>
  <c r="I22" i="22" s="1"/>
  <c r="B52" i="22"/>
  <c r="I9" i="22"/>
  <c r="I19" i="22" s="1"/>
  <c r="I11" i="22"/>
  <c r="I21" i="22" s="1"/>
  <c r="E44" i="22"/>
  <c r="F54" i="22"/>
  <c r="AL48" i="29"/>
  <c r="AL77" i="29"/>
  <c r="AK49" i="29"/>
  <c r="E9" i="29"/>
  <c r="AL24" i="29"/>
  <c r="N9" i="29"/>
  <c r="AK77" i="29"/>
  <c r="O28" i="29"/>
  <c r="AL78" i="29"/>
  <c r="AL76" i="29"/>
  <c r="AG63" i="29"/>
  <c r="AH63" i="29" s="1"/>
  <c r="K9" i="29"/>
  <c r="AL28" i="29"/>
  <c r="AG62" i="29"/>
  <c r="AH62" i="29" s="1"/>
  <c r="AG61" i="29"/>
  <c r="AH61" i="29" s="1"/>
  <c r="AL27" i="29"/>
  <c r="J9" i="29"/>
  <c r="AL26" i="29"/>
  <c r="AL25" i="29"/>
  <c r="G9" i="29"/>
  <c r="AK24" i="29"/>
  <c r="O12" i="29"/>
  <c r="AK23" i="29"/>
  <c r="AL23" i="29"/>
  <c r="AG17" i="29"/>
  <c r="AH17" i="29" s="1"/>
  <c r="AG20" i="29"/>
  <c r="AH20" i="29" s="1"/>
  <c r="O13" i="29"/>
  <c r="O11" i="29"/>
  <c r="AG44" i="29"/>
  <c r="AH44" i="29" s="1"/>
  <c r="AG42" i="29"/>
  <c r="AH42" i="29" s="1"/>
  <c r="N35" i="29"/>
  <c r="AL49" i="29"/>
  <c r="AG43" i="29"/>
  <c r="AH43" i="29" s="1"/>
  <c r="O10" i="29"/>
  <c r="AG60" i="29"/>
  <c r="AH60" i="29" s="1"/>
  <c r="AG19" i="29"/>
  <c r="AH19" i="29" s="1"/>
  <c r="AG18" i="29"/>
  <c r="AH18" i="29" s="1"/>
  <c r="I9" i="29"/>
  <c r="H9" i="29"/>
  <c r="N28" i="29"/>
  <c r="AK26" i="29"/>
  <c r="D9" i="29"/>
  <c r="AG41" i="29"/>
  <c r="AH41" i="29" s="1"/>
  <c r="L9" i="29"/>
  <c r="M9" i="29"/>
  <c r="AD18" i="6"/>
  <c r="Y19" i="6"/>
  <c r="Y18" i="6"/>
  <c r="Z18" i="6"/>
  <c r="AA18" i="6"/>
  <c r="AC18" i="6"/>
  <c r="AB18" i="6"/>
  <c r="Q10" i="6"/>
  <c r="AG8" i="6"/>
  <c r="Z19" i="6"/>
  <c r="L8" i="50" l="1"/>
  <c r="I32" i="22"/>
  <c r="I33" i="22"/>
  <c r="I44" i="22"/>
  <c r="I51" i="22"/>
  <c r="D31" i="50"/>
  <c r="R29" i="50"/>
  <c r="D30" i="50"/>
  <c r="R25" i="50"/>
  <c r="I52" i="22"/>
  <c r="I53" i="22"/>
  <c r="I54" i="22"/>
  <c r="I8" i="22"/>
  <c r="O9" i="29"/>
  <c r="AE19" i="6"/>
  <c r="AE18" i="6"/>
  <c r="D32" i="50" l="1"/>
</calcChain>
</file>

<file path=xl/sharedStrings.xml><?xml version="1.0" encoding="utf-8"?>
<sst xmlns="http://schemas.openxmlformats.org/spreadsheetml/2006/main" count="600" uniqueCount="219">
  <si>
    <t>Formato de Control y Seguimiento 1</t>
  </si>
  <si>
    <t>Tabla 1.1
Proceso Electoral Local 2019-2020
Distribución del número de vacantes de consejeras y consejeros electorales de los consejos locales según fórmula y tipo de nombramiento designado, por entidad federativa.</t>
  </si>
  <si>
    <t xml:space="preserve">Cuadro 1.1
Total de vacantes de consejeras/os electorales de los consejos locales
Proceso Electoral Local 2019-2020
</t>
  </si>
  <si>
    <t>Circunscripción</t>
  </si>
  <si>
    <t>ID Entidad</t>
  </si>
  <si>
    <t>Vacantes de Consejeros Electorales</t>
  </si>
  <si>
    <t>Vacantes</t>
  </si>
  <si>
    <t>F1</t>
  </si>
  <si>
    <t>F2</t>
  </si>
  <si>
    <t>F3</t>
  </si>
  <si>
    <t>F4</t>
  </si>
  <si>
    <t>F5</t>
  </si>
  <si>
    <t>F6</t>
  </si>
  <si>
    <t>Total</t>
  </si>
  <si>
    <t>Entidad</t>
  </si>
  <si>
    <t>P</t>
  </si>
  <si>
    <t>S</t>
  </si>
  <si>
    <t>Totales</t>
  </si>
  <si>
    <t>II</t>
  </si>
  <si>
    <t>Coahuila</t>
  </si>
  <si>
    <t>V</t>
  </si>
  <si>
    <t>Hidalgo</t>
  </si>
  <si>
    <t>Cuadro 2
Porcentaje de vacantes de consejeras/os electorales de los consejos locales Proceso Electoral  2019-2020</t>
  </si>
  <si>
    <t>Plazas cubiertas</t>
  </si>
  <si>
    <t>FI</t>
  </si>
  <si>
    <t>1=Vacante</t>
  </si>
  <si>
    <t>Porcentaje de</t>
  </si>
  <si>
    <t xml:space="preserve"> </t>
  </si>
  <si>
    <t>Formato de Control y Seguimiento 1.1</t>
  </si>
  <si>
    <t>Tabla 1.1
Proceso Electoral  2019-2020
Relación de consejeras y consejeros electorales que dejaron de ocupar el cargo</t>
  </si>
  <si>
    <t>Consejo</t>
  </si>
  <si>
    <t>Calidad
(Propietario o Suplente)</t>
  </si>
  <si>
    <t>Fórmula</t>
  </si>
  <si>
    <t>Fecha vacante
(dd-mm-aaaa)</t>
  </si>
  <si>
    <t>Nombre</t>
  </si>
  <si>
    <t>Causal</t>
  </si>
  <si>
    <t>Motivo</t>
  </si>
  <si>
    <t>En caso de que la/el suplente se haya designado como propietario marcar con una "X"</t>
  </si>
  <si>
    <t>Fecha de toma de protesta</t>
  </si>
  <si>
    <t>Local</t>
  </si>
  <si>
    <t>Propietario</t>
  </si>
  <si>
    <t>Aarón Horacio Martínez Menchaca</t>
  </si>
  <si>
    <t>Defunción</t>
  </si>
  <si>
    <t>X</t>
  </si>
  <si>
    <t>Anel Nárez Álvarez</t>
  </si>
  <si>
    <t>No ratificada</t>
  </si>
  <si>
    <t>No ratificada por el Consejo General del INE</t>
  </si>
  <si>
    <t>Fuente: Elaborado por la Dirección de Operación Regional de la Dirección Ejecutiva de Organización Electoral (DEOE) con base en la información y oficios que proporcionaron las juntas locales del INE, con fecha de corte al 28 de febrero de 2020.</t>
  </si>
  <si>
    <t>Promoción</t>
  </si>
  <si>
    <t>Renuncia</t>
  </si>
  <si>
    <t>Declinación</t>
  </si>
  <si>
    <t>Formato de Control y Seguimiento  2</t>
  </si>
  <si>
    <t>Tabla 2.1
Proceso Electoral Local 2019-2020
Fechas y horarios de la sesión de los consejos locales</t>
  </si>
  <si>
    <t>ID Estado</t>
  </si>
  <si>
    <t>Fecha de la sesión</t>
  </si>
  <si>
    <t>Hora local de inicio programada</t>
  </si>
  <si>
    <t xml:space="preserve">Hora local de inicio </t>
  </si>
  <si>
    <t>Hora local de conclusión</t>
  </si>
  <si>
    <t>Hora mínima Programada</t>
  </si>
  <si>
    <t>Hora máxima Programada</t>
  </si>
  <si>
    <t>Fecha mínima Programada</t>
  </si>
  <si>
    <t>Fecha máxima Programada</t>
  </si>
  <si>
    <t>Formato de Control y Seguimiento  3</t>
  </si>
  <si>
    <t>Cuadro 3.1
Proceso Electoral Local 2019-2020
Sesión Ordinaria</t>
  </si>
  <si>
    <t>Orden del día programado para la sesión de los consejos locales</t>
  </si>
  <si>
    <t>No.</t>
  </si>
  <si>
    <t>Puntos agendados</t>
  </si>
  <si>
    <r>
      <t xml:space="preserve">Lectura y </t>
    </r>
    <r>
      <rPr>
        <sz val="10"/>
        <color rgb="FF000000"/>
        <rFont val="Arial"/>
        <family val="2"/>
      </rPr>
      <t>aprobación del proyecto de acta de la sesión anterior.</t>
    </r>
  </si>
  <si>
    <t>Informe que presenta la Presidencia del Consejo Local sobre las medidas de atención realizadas y a implementar en las diversas actividades de preparación del Proceso Electoral 2019-2020 por la pandemia resultante del COVID-19</t>
  </si>
  <si>
    <t>Informe de trabajo que rinden las Presidencias de las comisiones integradas en el Consejo Local.</t>
  </si>
  <si>
    <t>Informe sobre el procedimiento de recepción de solicitudes, capacitación y acreditación de la ciudadanía interesada en participar como observadora electoral.</t>
  </si>
  <si>
    <t>En su caso, proyecto de Acuerdo por el que se aprueban las acreditaciones de la ciudadanía que presentó solicitud para actuar como observadora electoral.</t>
  </si>
  <si>
    <t>En su caso, Informe sobre los acuerdos adoptados por los consejos distritales de la entidad, por los que se efectuaron ajustes a la lista de ubicación de casillas y su correspondiente publicación.</t>
  </si>
  <si>
    <t>Informe sobre el avance en la Segunda Etapa de Capacitación Electoral (verificaciones y sustituciones).</t>
  </si>
  <si>
    <t>En su caso, Informe sobre los ajustes en Zonas y Áreas de Responsabilidad Electoral, por situaciones extraordinarias.</t>
  </si>
  <si>
    <t>En su caso, Informe sobre la ocupación de vacantes de las y los SE y CAE.</t>
  </si>
  <si>
    <t>En su caso, Informe sobre la emisión de nuevas convocatorias para SE y CAE.</t>
  </si>
  <si>
    <t>Informe sobre el avance en el registro de solicitudes y sustituciones para la acreditación de representantes de partidos políticos y candidaturas independientes ante las mesas directivas de casillas y generales.</t>
  </si>
  <si>
    <t>Informe sobre la entrega de los medios informáticos necesarios para verificar que las y los electores que acudan a votar a las casillas especiales se encuentren inscritos en la Lista Nominal de Electores que corresponde al domicilio consignado en su Credencial para Votar.</t>
  </si>
  <si>
    <t>Informe sobre las diversas actividades relacionadas con el desarrollo en la implementación de la urna electrónica.</t>
  </si>
  <si>
    <t>Informe sobre la recepción de boletas y documentación electoral en los consejos distritales o municipales, respecto al conteo, sellado y agrupamiento de las boletas, con apoyo de las y los SE y CAE, así como de los programas de distribución a las presidencias de las mesas directivas de casilla con información proporcionada por el OPL.</t>
  </si>
  <si>
    <t>Informe final sobre la primera publicación de los listados de ubicación de casillas e integración de mesas directivas en los edificios y lugares públicos más concurridos del distrito.</t>
  </si>
  <si>
    <t>En su caso, Informe sobre el avance de la segunda publicación de las listas de ubicación de casillas con los ajustes correspondientes por causas supervenientes.</t>
  </si>
  <si>
    <t>Informe sobre la realización de los simulacros del Sistema de Información sobre el Desarrollo de la Jornada Electoral (SIJE) 2020.</t>
  </si>
  <si>
    <t>Informe sobre el cierre de la Campaña de Credencialización y del resguardo de las Credenciales para votar que no fueron recogidas por sus titulares.</t>
  </si>
  <si>
    <t>Informe sobre la Cancelación de Solicitudes de Trámite y bajas correspondientes, de la ciudadanía que no acudió a recoger la credencial en el plazo legalmente establecido, así como bajas por aplicación de los programas de depuración.</t>
  </si>
  <si>
    <t>Informe sobre la designación del personal responsable y auxiliar, como operadores técnicos del SICCE para cada una de las casillas especiales que se instalarán en los distritos electorales el día de la jornada electoral.</t>
  </si>
  <si>
    <t>Informe sobre la integración de la documentación y material electoral, así como el programa de distribución a las presidencias de mesas directivas de casilla.</t>
  </si>
  <si>
    <t>Informe sobre el desarrollo del Proceso Electoral Local presentados en el Consejo General del OPL.</t>
  </si>
  <si>
    <t>Informe sobre la designación de las y los SE y CAE que apoyarán en el desarrollo de los cómputos de las elecciones locales.</t>
  </si>
  <si>
    <t>Informe sobre el avance de las actividades que en materia de Asistencia Electoral atienden las y los SE y CAE.</t>
  </si>
  <si>
    <t>Informe sobre las acciones de coordinación efectuadas con el Consejo General y las autoridades de los órganos ejecutivos del OPL.</t>
  </si>
  <si>
    <t xml:space="preserve">Informe por el que se aprobaron los Mecanismos de Recolección de los paquetes electorales que contienen los expedientes de la elección de la casilla. </t>
  </si>
  <si>
    <t>Informe que presenta la Secretaría del Consejo Local, sobre los acuerdos y resoluciones del Consejo General del Instituto Nacional Electoral.</t>
  </si>
  <si>
    <t>Asuntos generales.</t>
  </si>
  <si>
    <t>Formato de Control y Seguimiento 4</t>
  </si>
  <si>
    <t>Tabla 4.1
Proceso Electoral Local 2019-2020
Relación de los puntos adicionales al orden del día de las sesiones de los consejos locales</t>
  </si>
  <si>
    <t>En su caso señale con número la cantidad de:</t>
  </si>
  <si>
    <t>Puntos adicionales (En su caso)</t>
  </si>
  <si>
    <t>Informes</t>
  </si>
  <si>
    <t>Acuerdos</t>
  </si>
  <si>
    <t>Resoluciones</t>
  </si>
  <si>
    <t>Otros</t>
  </si>
  <si>
    <t>Sin puntos adicionales.</t>
  </si>
  <si>
    <t xml:space="preserve">Informe que presenta el Secretario del Consejo sobre la solicitud realizada a las autoridades locales para que dispongan lo conducente a fin de que permanezcan cerrados todos los establecimientos que expendan bebidas embriagantes durante el día de la Jornada Electoral.
Informe que presenta el Secretario del Consejo sobre la solicitud a las autoridades locales para que dispongan lo conducente a fin de que los juzgados de distrito, municipales y Ministerio Público den servicio el día de la Jornada Electoral.
Informe que presenta el Secretario del Consejo sobre la solicitud al Colegio de Notarios, para mantener abiertas sus oficinas y atender las solicitudes de ciudadanos, funcionarios de casilla y representantes de partidos políticos el día de la Jornada Electoral.
Informe del Consejero Presidente sobre la designación del Consejero Electoral que lo suplirá durante sus ausencias temporales en la sesión permanente de seguimiento de la Jornada Electoral.
Proyecto de Acuerdo por el que se designa al Miembro del Servicio Profesional Electoral facultado para sustituir al Secretario del Consejo durante sus ausencias para garantizar la continuidad de la sesión permanente de seguimiento de la Jornada Electoral.
</t>
  </si>
  <si>
    <t>Formato de Control y Seguimiento  5</t>
  </si>
  <si>
    <t>Tabla 5.1
Proceso Electoral Local 2019-2020
Asistencia, inasistencia, justificaciones y vacantes de funcionarias/os que conforman los consejos locales</t>
  </si>
  <si>
    <t>Miembros del Consejo</t>
  </si>
  <si>
    <t>Vocales</t>
  </si>
  <si>
    <t>Presidenta/e</t>
  </si>
  <si>
    <t>Secretaria/o</t>
  </si>
  <si>
    <t>Consejeras/os electorales</t>
  </si>
  <si>
    <t>VOE</t>
  </si>
  <si>
    <t>VRFE</t>
  </si>
  <si>
    <t>VCEyEC</t>
  </si>
  <si>
    <t>Asistencias</t>
  </si>
  <si>
    <t>Inasistencias</t>
  </si>
  <si>
    <t>Justificaciones</t>
  </si>
  <si>
    <t>I</t>
  </si>
  <si>
    <t>III</t>
  </si>
  <si>
    <t>Inasistencia</t>
  </si>
  <si>
    <t>Inasistencia Justificadas</t>
  </si>
  <si>
    <t>Asistió =</t>
  </si>
  <si>
    <t>No asistió =</t>
  </si>
  <si>
    <t>Justificación =</t>
  </si>
  <si>
    <t>J</t>
  </si>
  <si>
    <t>IV</t>
  </si>
  <si>
    <t>Vacante =</t>
  </si>
  <si>
    <t>Consejera/o F1</t>
  </si>
  <si>
    <t>Consejera/o F2</t>
  </si>
  <si>
    <t>Consejera/o F3</t>
  </si>
  <si>
    <t>Consejera/o F4</t>
  </si>
  <si>
    <t>Consejera/o F5</t>
  </si>
  <si>
    <t>Consejera/o F6</t>
  </si>
  <si>
    <t>Asistencia</t>
  </si>
  <si>
    <t>Presidente</t>
  </si>
  <si>
    <t>Secretario</t>
  </si>
  <si>
    <t>Asistió</t>
  </si>
  <si>
    <t>No asistió</t>
  </si>
  <si>
    <t>Inasistencias Justificadas</t>
  </si>
  <si>
    <t>Formato de Control y Seguimiento 5.1</t>
  </si>
  <si>
    <t>Tabla 5.1.1
En su caso, sustitución de consejeros presidentas/es o secretarias/os por inasistencia Proceso Electoral Local 2019-2020</t>
  </si>
  <si>
    <t>Sustitución de Presidentas/es y/o Secretarias/os por inasistencia (en su caso)</t>
  </si>
  <si>
    <t>Cubrió el cargo</t>
  </si>
  <si>
    <t>No se presentó el supuesto en este Consejo Local.</t>
  </si>
  <si>
    <t>Formato de Control y Seguimiento 5.2</t>
  </si>
  <si>
    <t>Tabla 5.2
En su caso, motivo de inasistencia de vocales de área
Proceso Electoral Local 2019-2020</t>
  </si>
  <si>
    <t>Inasistencias de Vocales de Área (en su caso)</t>
  </si>
  <si>
    <t>Cargo</t>
  </si>
  <si>
    <t>Formato de Control y Seguimiento 6.1</t>
  </si>
  <si>
    <t>Tabla 6.1 
Proceso Electoral Local 2019-2020
Acreditación, asistencia, inasistencia y justificaciones de representantes de 
partidos políticos nacionales a las sesiones de los consejos locales</t>
  </si>
  <si>
    <t>Partidos Políticos Nacionales</t>
  </si>
  <si>
    <t>Justificadas</t>
  </si>
  <si>
    <t>No Acreditado</t>
  </si>
  <si>
    <t>% Asistencia</t>
  </si>
  <si>
    <t>% Inasistencias</t>
  </si>
  <si>
    <t>% Justificadas</t>
  </si>
  <si>
    <t>% No Acreditado</t>
  </si>
  <si>
    <t>Asistió=</t>
  </si>
  <si>
    <t>No asistió=</t>
  </si>
  <si>
    <t>Justificación=</t>
  </si>
  <si>
    <t>NA</t>
  </si>
  <si>
    <t>PAN</t>
  </si>
  <si>
    <t>PRI</t>
  </si>
  <si>
    <t>PRD</t>
  </si>
  <si>
    <t>PVEM</t>
  </si>
  <si>
    <t>PT</t>
  </si>
  <si>
    <t>Movimiento Ciudadano</t>
  </si>
  <si>
    <t>MORENA</t>
  </si>
  <si>
    <t>Total de asistencias</t>
  </si>
  <si>
    <t>RPPN</t>
  </si>
  <si>
    <t>Asistencia de RPPN</t>
  </si>
  <si>
    <t>Inasistencias de RPP</t>
  </si>
  <si>
    <t>RPP Acreditados</t>
  </si>
  <si>
    <t>Formato de Control y Seguimiento 6.2</t>
  </si>
  <si>
    <t>Tabla 6.2
Proceso Electoral Local 2019-2020
Acreditación, asistencia, inasistencia y justificaciones de representantes de 
partidos políticos locales a las sesiones de los consejos locales</t>
  </si>
  <si>
    <t>RPP</t>
  </si>
  <si>
    <t>Partidos Locales</t>
  </si>
  <si>
    <t>RPP que asistieron a las sesiones</t>
  </si>
  <si>
    <t>Dirección Ejecutiva De Organización Electoral
Dirección de Operación Regional</t>
  </si>
  <si>
    <t>SESIONES NO CALENDARIZADAS</t>
  </si>
  <si>
    <t>Proceso Electoral Local Ordinario 2019-2020</t>
  </si>
  <si>
    <t>A</t>
  </si>
  <si>
    <t>Formato de Control y Seguimiento 6.3</t>
  </si>
  <si>
    <t>Justificación</t>
  </si>
  <si>
    <t>Falta</t>
  </si>
  <si>
    <t>F</t>
  </si>
  <si>
    <t>Sin acreditar</t>
  </si>
  <si>
    <t>SA</t>
  </si>
  <si>
    <t>Hora de inicio de sesión</t>
  </si>
  <si>
    <t>Hora de término  de sesión</t>
  </si>
  <si>
    <t>Asistencia de Vocales</t>
  </si>
  <si>
    <t>Asistencia de Consejeros</t>
  </si>
  <si>
    <t>Asistencia de Partidos Políticos Nacionales</t>
  </si>
  <si>
    <t>Asistencia de Partidos Políticos Locales y 
Candidatos Independientes 
(en su caso)</t>
  </si>
  <si>
    <t>Orden del día</t>
  </si>
  <si>
    <t>Sentido de la votación</t>
  </si>
  <si>
    <t>Asuntos relevantes</t>
  </si>
  <si>
    <t>Unanimidad</t>
  </si>
  <si>
    <t>1.	Lectura y Aprobación del Proyecto de Acta de la Sesión Ordinaria del 31 de agosto del 2020.
2.	Informe del Consejero Presidente del Consejo Local y en su caso Proyecto de Acuerdo sobre el procedimiento de recepción de solicitudes, capacitación y acreditación de la ciudadanía interesada en participar como observadora electoral.
3.	Informe del Secretario del Consejo Local sobre las diversas actividades relacionadas con el desarrollo en la implementación de la urna electrónica.
4.	Informe final de la Vocalía de Organización Electoral sobre la primera publicación de los listados de ubicación de casillas e integración de mesas directivas en los edificios y lugares públicos más concurridos del distrito.
5.	Informe final de la Vocalía de Organización Electoral sobre los acuerdos adoptados por los consejos distritales de la entidad, por los que se efectuaron ajustes a la lista de ubicación de casillas y su correspondiente publicación.
6.	Informe final de la Vocalía de Organización Electoral por el que se aprobaron los mecanismos de recolección de los paquetes electorales que contienen los expedientes de la elección de la casilla.
7.	Informe de la Vocalía del Registro Federal de Electores sobre el cierre de la campaña de credencialización y del resguardo de las credenciales para votar que no fueron recogidas por sus titulares.
8.	Informe de la Vocalía del Registro Federal de Electores sobre la cancelación de solicitudes de trámite y bajas correspondientes, de la ciudadanía que no acudió a recoger la credencial en el plazo legalmente establecido, así como bajas por aplicación de los programas de depuración.
9.	Informe de la Vocalía del Registro Federal de Electores sobre la designación del personal responsable y auxiliar, como operadores técnicos del SICCE para cada una de las casillas especiales que se instalarán en los distritos electorales el día de la jornada electoral.</t>
  </si>
  <si>
    <t>Se aprobaron 91 observadores, 56 hombres y 35 mujeres, de las cuales 65 son individuales y 26 corresponden a una organización.</t>
  </si>
  <si>
    <t>Formato de Control y Seguimiento 7</t>
  </si>
  <si>
    <t>Tabla 7.1
Proceso Electoral Local 2019-2020
Sentido de la votación sobre los acuerdos presentados en el orden del día de los consejos locales</t>
  </si>
  <si>
    <t xml:space="preserve"> Acuerdo por el que se aprueban las acreditaciones de la ciudadanía que presentó solicitud para actuar como observadora electoral.</t>
  </si>
  <si>
    <t xml:space="preserve">Entidad </t>
  </si>
  <si>
    <t>Observaciones (en su caso)</t>
  </si>
  <si>
    <t>Mayoría</t>
  </si>
  <si>
    <t>A favor</t>
  </si>
  <si>
    <t>En contra</t>
  </si>
  <si>
    <t xml:space="preserve">Total </t>
  </si>
  <si>
    <t xml:space="preserve">Totales </t>
  </si>
  <si>
    <t>Se aprobaron un total de 17 observadores electorales de caracter individual, aprobandosé 5 mujeres y 12 hombres.</t>
  </si>
  <si>
    <t>Se aprobaron un total de 111 observadores electorales de caracter individual, 60 mujeres y 51 hombres y 3 observadores electorales por agrupación, los 3 son hombres.</t>
  </si>
  <si>
    <t>Formato de Control y Seguimiento 8</t>
  </si>
  <si>
    <r>
      <t xml:space="preserve">Tabla 8.1
Proceso Electoral Local 2019-2020
Sentido de la votación sobre los Acuerdos </t>
    </r>
    <r>
      <rPr>
        <b/>
        <u/>
        <sz val="10"/>
        <rFont val="Arial"/>
        <family val="2"/>
      </rPr>
      <t>adicionales</t>
    </r>
    <r>
      <rPr>
        <b/>
        <sz val="10"/>
        <rFont val="Arial"/>
        <family val="2"/>
      </rPr>
      <t xml:space="preserve"> al orden del día que se presentaron en la sesión</t>
    </r>
  </si>
  <si>
    <t>Acuerdos adicionales</t>
  </si>
  <si>
    <t>Entidad Federativa</t>
  </si>
  <si>
    <t>Observaciones (En su caso)</t>
  </si>
  <si>
    <t>Proyecto de Acuerdo por el que se designa al Miembro del Servicio Profesional Electoral facultado para sustituir al Secretario del Consejo durante sus ausencias para garantizar la continuidad de la sesión permanente de seguimiento de la Jornada Electoral.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</si>
</sst>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
    <numFmt numFmtId="165" formatCode="dd/mm/yyyy;@"/>
    <numFmt numFmtId="166" formatCode="0.0"/>
    <numFmt numFmtId="167" formatCode="0.0%"/>
    <numFmt numFmtId="168" formatCode="[$-80A]d&quot; de &quot;mmmm&quot; de &quot;yyyy;@"/>
  </numFmts>
  <fonts count="56">
    <font>
      <sz val="11"/>
      <color theme="1"/>
      <name val="Calibri"/>
      <family val="2"/>
      <scheme val="minor"/>
    </font>
    <font>
      <sz val="10"/>
      <name val="Arial"/>
      <family val="2"/>
    </font>
    <font>
      <sz val="8"/>
      <color theme="1"/>
      <name val="Arial"/>
      <family val="2"/>
    </font>
    <font>
      <sz val="8"/>
      <color theme="0"/>
      <name val="Arial"/>
      <family val="2"/>
    </font>
    <font>
      <b/>
      <sz val="11"/>
      <color theme="1"/>
      <name val="Arial"/>
      <family val="2"/>
    </font>
    <font>
      <b/>
      <sz val="8"/>
      <color theme="0"/>
      <name val="Arial"/>
      <family val="2"/>
    </font>
    <font>
      <sz val="8"/>
      <color indexed="8"/>
      <name val="Arial"/>
      <family val="2"/>
    </font>
    <font>
      <b/>
      <sz val="8"/>
      <color theme="1"/>
      <name val="Arial"/>
      <family val="2"/>
    </font>
    <font>
      <b/>
      <sz val="8"/>
      <name val="Arial"/>
      <family val="2"/>
    </font>
    <font>
      <b/>
      <sz val="8"/>
      <color rgb="FFFFFFFF"/>
      <name val="Arial"/>
      <family val="2"/>
    </font>
    <font>
      <b/>
      <sz val="9"/>
      <color theme="1"/>
      <name val="Arial"/>
      <family val="2"/>
    </font>
    <font>
      <sz val="11"/>
      <color theme="1"/>
      <name val="Arial"/>
      <family val="2"/>
    </font>
    <font>
      <b/>
      <sz val="10"/>
      <color theme="1"/>
      <name val="Arial"/>
      <family val="2"/>
    </font>
    <font>
      <sz val="10"/>
      <color theme="1"/>
      <name val="Arial"/>
      <family val="2"/>
    </font>
    <font>
      <b/>
      <sz val="14"/>
      <color theme="1"/>
      <name val="Arial"/>
      <family val="2"/>
    </font>
    <font>
      <b/>
      <sz val="12"/>
      <color theme="1"/>
      <name val="Arial"/>
      <family val="2"/>
    </font>
    <font>
      <sz val="11"/>
      <color theme="0"/>
      <name val="Arial"/>
      <family val="2"/>
    </font>
    <font>
      <sz val="11"/>
      <color rgb="FFFF0000"/>
      <name val="Arial"/>
      <family val="2"/>
    </font>
    <font>
      <sz val="9"/>
      <color theme="1"/>
      <name val="Arial"/>
      <family val="2"/>
    </font>
    <font>
      <sz val="9"/>
      <color theme="3" tint="-0.24994659260841701"/>
      <name val="Arial"/>
      <family val="2"/>
    </font>
    <font>
      <b/>
      <sz val="7"/>
      <color rgb="FFFFFFFF"/>
      <name val="Arial"/>
      <family val="2"/>
    </font>
    <font>
      <sz val="8"/>
      <color theme="1"/>
      <name val="Calibri"/>
      <family val="2"/>
      <scheme val="minor"/>
    </font>
    <font>
      <sz val="11"/>
      <color rgb="FFFFFFFF"/>
      <name val="Arial"/>
      <family val="2"/>
    </font>
    <font>
      <sz val="11"/>
      <color theme="1"/>
      <name val="Calibri"/>
      <family val="2"/>
      <scheme val="minor"/>
    </font>
    <font>
      <b/>
      <sz val="16"/>
      <color theme="1"/>
      <name val="Arial"/>
      <family val="2"/>
    </font>
    <font>
      <sz val="11"/>
      <name val="Arial"/>
      <family val="2"/>
    </font>
    <font>
      <b/>
      <sz val="9"/>
      <color theme="0"/>
      <name val="Arial"/>
      <family val="2"/>
    </font>
    <font>
      <sz val="8"/>
      <name val="Arial"/>
      <family val="2"/>
    </font>
    <font>
      <sz val="7"/>
      <color theme="1"/>
      <name val="Arial"/>
      <family val="2"/>
    </font>
    <font>
      <b/>
      <sz val="10"/>
      <color theme="0"/>
      <name val="Arial"/>
      <family val="2"/>
    </font>
    <font>
      <b/>
      <sz val="9"/>
      <color theme="1"/>
      <name val="Calibri"/>
      <family val="2"/>
      <scheme val="minor"/>
    </font>
    <font>
      <sz val="11"/>
      <color theme="4"/>
      <name val="Arial"/>
      <family val="2"/>
    </font>
    <font>
      <b/>
      <sz val="8"/>
      <color theme="4"/>
      <name val="Arial"/>
      <family val="2"/>
    </font>
    <font>
      <b/>
      <sz val="10"/>
      <name val="Arial"/>
      <family val="2"/>
    </font>
    <font>
      <b/>
      <sz val="8"/>
      <color indexed="8"/>
      <name val="Arial"/>
      <family val="2"/>
    </font>
    <font>
      <sz val="10"/>
      <color theme="1"/>
      <name val="Calibri"/>
      <family val="2"/>
      <scheme val="minor"/>
    </font>
    <font>
      <sz val="8"/>
      <color rgb="FF000000"/>
      <name val="Arial"/>
      <family val="2"/>
    </font>
    <font>
      <b/>
      <sz val="8"/>
      <color rgb="FF000000"/>
      <name val="Arial"/>
      <family val="2"/>
    </font>
    <font>
      <b/>
      <u/>
      <sz val="10"/>
      <name val="Arial"/>
      <family val="2"/>
    </font>
    <font>
      <b/>
      <sz val="10"/>
      <color rgb="FFFFFFFF"/>
      <name val="Arial"/>
      <family val="2"/>
    </font>
    <font>
      <sz val="11"/>
      <color theme="0" tint="-0.14999847407452621"/>
      <name val="Arial"/>
      <family val="2"/>
    </font>
    <font>
      <b/>
      <sz val="8"/>
      <color theme="0" tint="-0.14999847407452621"/>
      <name val="Arial"/>
      <family val="2"/>
    </font>
    <font>
      <sz val="10"/>
      <color rgb="FF000000"/>
      <name val="Arial"/>
      <family val="2"/>
    </font>
    <font>
      <b/>
      <sz val="16"/>
      <color theme="1"/>
      <name val="Calibri"/>
      <family val="2"/>
      <scheme val="minor"/>
    </font>
    <font>
      <b/>
      <sz val="14"/>
      <color indexed="8"/>
      <name val="Calibri"/>
      <family val="2"/>
    </font>
    <font>
      <sz val="9"/>
      <color rgb="FF000000"/>
      <name val="Arial"/>
      <family val="2"/>
    </font>
    <font>
      <sz val="9"/>
      <color theme="5" tint="-0.499984740745262"/>
      <name val="Arial"/>
      <family val="2"/>
    </font>
    <font>
      <sz val="14"/>
      <color indexed="8"/>
      <name val="Calibri"/>
      <family val="2"/>
    </font>
    <font>
      <b/>
      <sz val="11"/>
      <color theme="0"/>
      <name val="Arial"/>
      <family val="2"/>
    </font>
    <font>
      <sz val="9"/>
      <color indexed="8"/>
      <name val="Arial"/>
      <family val="2"/>
    </font>
    <font>
      <b/>
      <sz val="9"/>
      <color indexed="8"/>
      <name val="Arial"/>
      <family val="2"/>
    </font>
    <font>
      <b/>
      <sz val="9"/>
      <color theme="0"/>
      <name val="Calibri"/>
      <family val="2"/>
    </font>
    <font>
      <b/>
      <sz val="8"/>
      <color theme="0"/>
      <name val="Calibri"/>
      <family val="2"/>
      <scheme val="minor"/>
    </font>
    <font>
      <b/>
      <sz val="12"/>
      <name val="Arial"/>
      <family val="2"/>
    </font>
    <font>
      <b/>
      <sz val="14"/>
      <name val="Calibri"/>
      <family val="2"/>
    </font>
    <font>
      <sz val="11"/>
      <name val="Calibri"/>
      <family val="2"/>
      <scheme val="minor"/>
    </font>
  </fonts>
  <fills count="16">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66CC"/>
        <bgColor indexed="64"/>
      </patternFill>
    </fill>
    <fill>
      <patternFill patternType="solid">
        <fgColor rgb="FFFFFFFF"/>
        <bgColor indexed="64"/>
      </patternFill>
    </fill>
    <fill>
      <patternFill patternType="solid">
        <fgColor theme="8" tint="0.39994506668294322"/>
        <bgColor indexed="64"/>
      </patternFill>
    </fill>
    <fill>
      <patternFill patternType="solid">
        <fgColor rgb="FFFFD966"/>
        <bgColor indexed="64"/>
      </patternFill>
    </fill>
    <fill>
      <patternFill patternType="solid">
        <fgColor rgb="FFD5007F"/>
        <bgColor indexed="64"/>
      </patternFill>
    </fill>
    <fill>
      <patternFill patternType="solid">
        <fgColor rgb="FFB2B2B2"/>
        <bgColor indexed="64"/>
      </patternFill>
    </fill>
    <fill>
      <patternFill patternType="solid">
        <fgColor rgb="FF950054"/>
        <bgColor indexed="64"/>
      </patternFill>
    </fill>
    <fill>
      <patternFill patternType="solid">
        <fgColor rgb="FF800000"/>
        <bgColor indexed="64"/>
      </patternFill>
    </fill>
    <fill>
      <patternFill patternType="solid">
        <fgColor theme="0" tint="-0.249977111117893"/>
        <bgColor indexed="64"/>
      </patternFill>
    </fill>
    <fill>
      <patternFill patternType="solid">
        <fgColor theme="5" tint="0.39997558519241921"/>
        <bgColor indexed="64"/>
      </patternFill>
    </fill>
    <fill>
      <patternFill patternType="solid">
        <fgColor theme="0" tint="-0.499984740745262"/>
        <bgColor indexed="64"/>
      </patternFill>
    </fill>
    <fill>
      <patternFill patternType="solid">
        <fgColor theme="0" tint="-0.34998626667073579"/>
        <bgColor indexed="64"/>
      </patternFill>
    </fill>
  </fills>
  <borders count="88">
    <border>
      <left/>
      <right/>
      <top/>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diagonal/>
    </border>
    <border>
      <left/>
      <right style="hair">
        <color indexed="64"/>
      </right>
      <top style="hair">
        <color indexed="64"/>
      </top>
      <bottom style="hair">
        <color indexed="64"/>
      </bottom>
      <diagonal/>
    </border>
    <border>
      <left/>
      <right/>
      <top style="thin">
        <color indexed="64"/>
      </top>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right/>
      <top/>
      <bottom style="medium">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top style="medium">
        <color indexed="64"/>
      </top>
      <bottom style="hair">
        <color indexed="64"/>
      </bottom>
      <diagonal/>
    </border>
    <border>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hair">
        <color indexed="64"/>
      </left>
      <right/>
      <top style="hair">
        <color indexed="64"/>
      </top>
      <bottom style="medium">
        <color indexed="64"/>
      </bottom>
      <diagonal/>
    </border>
    <border>
      <left/>
      <right/>
      <top style="hair">
        <color indexed="64"/>
      </top>
      <bottom style="medium">
        <color indexed="64"/>
      </bottom>
      <diagonal/>
    </border>
    <border>
      <left style="hair">
        <color indexed="64"/>
      </left>
      <right/>
      <top style="medium">
        <color indexed="64"/>
      </top>
      <bottom/>
      <diagonal/>
    </border>
    <border>
      <left style="hair">
        <color indexed="64"/>
      </left>
      <right/>
      <top/>
      <bottom style="thin">
        <color indexed="64"/>
      </bottom>
      <diagonal/>
    </border>
    <border>
      <left style="hair">
        <color indexed="64"/>
      </left>
      <right style="hair">
        <color indexed="64"/>
      </right>
      <top style="medium">
        <color indexed="64"/>
      </top>
      <bottom/>
      <diagonal/>
    </border>
    <border>
      <left style="hair">
        <color indexed="64"/>
      </left>
      <right style="hair">
        <color indexed="64"/>
      </right>
      <top/>
      <bottom style="thin">
        <color indexed="64"/>
      </bottom>
      <diagonal/>
    </border>
    <border>
      <left/>
      <right style="hair">
        <color indexed="64"/>
      </right>
      <top style="medium">
        <color indexed="64"/>
      </top>
      <bottom/>
      <diagonal/>
    </border>
    <border>
      <left/>
      <right/>
      <top/>
      <bottom style="thin">
        <color indexed="64"/>
      </bottom>
      <diagonal/>
    </border>
    <border>
      <left/>
      <right style="hair">
        <color indexed="64"/>
      </right>
      <top/>
      <bottom style="thin">
        <color indexed="64"/>
      </bottom>
      <diagonal/>
    </border>
    <border>
      <left/>
      <right style="hair">
        <color indexed="64"/>
      </right>
      <top/>
      <bottom style="hair">
        <color indexed="64"/>
      </bottom>
      <diagonal/>
    </border>
    <border>
      <left/>
      <right/>
      <top/>
      <bottom style="hair">
        <color indexed="64"/>
      </bottom>
      <diagonal/>
    </border>
    <border>
      <left style="hair">
        <color indexed="64"/>
      </left>
      <right/>
      <top/>
      <bottom style="hair">
        <color indexed="64"/>
      </bottom>
      <diagonal/>
    </border>
    <border>
      <left/>
      <right style="hair">
        <color indexed="64"/>
      </right>
      <top style="hair">
        <color indexed="64"/>
      </top>
      <bottom/>
      <diagonal/>
    </border>
    <border>
      <left style="hair">
        <color indexed="64"/>
      </left>
      <right/>
      <top style="hair">
        <color indexed="64"/>
      </top>
      <bottom/>
      <diagonal/>
    </border>
    <border>
      <left/>
      <right style="thin">
        <color indexed="64"/>
      </right>
      <top style="thin">
        <color auto="1"/>
      </top>
      <bottom style="thin">
        <color auto="1"/>
      </bottom>
      <diagonal/>
    </border>
    <border>
      <left style="thin">
        <color indexed="64"/>
      </left>
      <right/>
      <top style="thin">
        <color auto="1"/>
      </top>
      <bottom style="thin">
        <color auto="1"/>
      </bottom>
      <diagonal/>
    </border>
    <border>
      <left/>
      <right style="hair">
        <color indexed="64"/>
      </right>
      <top/>
      <bottom/>
      <diagonal/>
    </border>
    <border>
      <left/>
      <right/>
      <top style="hair">
        <color indexed="64"/>
      </top>
      <bottom/>
      <diagonal/>
    </border>
    <border>
      <left/>
      <right style="thin">
        <color indexed="64"/>
      </right>
      <top/>
      <bottom/>
      <diagonal/>
    </border>
    <border>
      <left style="hair">
        <color indexed="64"/>
      </left>
      <right style="hair">
        <color indexed="64"/>
      </right>
      <top/>
      <bottom/>
      <diagonal/>
    </border>
    <border>
      <left/>
      <right style="hair">
        <color indexed="64"/>
      </right>
      <top style="medium">
        <color indexed="64"/>
      </top>
      <bottom style="thin">
        <color indexed="64"/>
      </bottom>
      <diagonal/>
    </border>
    <border>
      <left style="hair">
        <color indexed="64"/>
      </left>
      <right style="hair">
        <color indexed="64"/>
      </right>
      <top style="medium">
        <color indexed="64"/>
      </top>
      <bottom style="thin">
        <color indexed="64"/>
      </bottom>
      <diagonal/>
    </border>
    <border>
      <left/>
      <right/>
      <top style="thin">
        <color indexed="64"/>
      </top>
      <bottom style="hair">
        <color indexed="64"/>
      </bottom>
      <diagonal/>
    </border>
    <border>
      <left style="thin">
        <color indexed="64"/>
      </left>
      <right style="thin">
        <color indexed="64"/>
      </right>
      <top/>
      <bottom/>
      <diagonal/>
    </border>
    <border>
      <left style="hair">
        <color indexed="64"/>
      </left>
      <right style="thin">
        <color indexed="64"/>
      </right>
      <top/>
      <bottom/>
      <diagonal/>
    </border>
    <border>
      <left style="hair">
        <color indexed="64"/>
      </left>
      <right/>
      <top/>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top style="hair">
        <color indexed="64"/>
      </top>
      <bottom style="hair">
        <color indexed="64"/>
      </bottom>
      <diagonal/>
    </border>
    <border>
      <left style="hair">
        <color indexed="64"/>
      </left>
      <right/>
      <top style="medium">
        <color indexed="64"/>
      </top>
      <bottom style="thin">
        <color indexed="64"/>
      </bottom>
      <diagonal/>
    </border>
    <border>
      <left style="thin">
        <color indexed="64"/>
      </left>
      <right/>
      <top/>
      <bottom/>
      <diagonal/>
    </border>
    <border>
      <left style="thin">
        <color theme="2" tint="-0.499984740745262"/>
      </left>
      <right style="thin">
        <color theme="2" tint="-0.499984740745262"/>
      </right>
      <top style="thin">
        <color theme="2" tint="-0.499984740745262"/>
      </top>
      <bottom style="thin">
        <color theme="2" tint="-0.499984740745262"/>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style="thin">
        <color rgb="FF000000"/>
      </bottom>
      <diagonal/>
    </border>
    <border>
      <left style="thin">
        <color rgb="FF000000"/>
      </left>
      <right style="thin">
        <color rgb="FF000000"/>
      </right>
      <top/>
      <bottom/>
      <diagonal/>
    </border>
    <border>
      <left style="thin">
        <color rgb="FF000000"/>
      </left>
      <right style="medium">
        <color rgb="FF000000"/>
      </right>
      <top style="thin">
        <color rgb="FF000000"/>
      </top>
      <bottom style="thin">
        <color rgb="FF000000"/>
      </bottom>
      <diagonal/>
    </border>
    <border>
      <left style="thin">
        <color rgb="FF000000"/>
      </left>
      <right style="thin">
        <color rgb="FF000000"/>
      </right>
      <top/>
      <bottom style="medium">
        <color rgb="FF000000"/>
      </bottom>
      <diagonal/>
    </border>
    <border>
      <left style="thin">
        <color rgb="FF000000"/>
      </left>
      <right style="medium">
        <color rgb="FF000000"/>
      </right>
      <top style="thin">
        <color rgb="FF000000"/>
      </top>
      <bottom style="medium">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style="hair">
        <color indexed="64"/>
      </right>
      <top/>
      <bottom/>
      <diagonal/>
    </border>
    <border>
      <left style="hair">
        <color indexed="64"/>
      </left>
      <right style="medium">
        <color indexed="64"/>
      </right>
      <top/>
      <bottom/>
      <diagonal/>
    </border>
    <border>
      <left style="thin">
        <color rgb="FF000000"/>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left style="hair">
        <color indexed="64"/>
      </left>
      <right style="medium">
        <color indexed="64"/>
      </right>
      <top style="medium">
        <color indexed="64"/>
      </top>
      <bottom/>
      <diagonal/>
    </border>
    <border>
      <left style="thin">
        <color rgb="FF000000"/>
      </left>
      <right style="hair">
        <color indexed="64"/>
      </right>
      <top style="medium">
        <color indexed="64"/>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top style="thin">
        <color indexed="64"/>
      </top>
      <bottom/>
      <diagonal/>
    </border>
    <border>
      <left/>
      <right style="thin">
        <color indexed="64"/>
      </right>
      <top style="thin">
        <color indexed="64"/>
      </top>
      <bottom/>
      <diagonal/>
    </border>
    <border>
      <left style="thin">
        <color rgb="FF000000"/>
      </left>
      <right/>
      <top/>
      <bottom/>
      <diagonal/>
    </border>
    <border>
      <left/>
      <right style="thin">
        <color rgb="FF000000"/>
      </right>
      <top/>
      <bottom/>
      <diagonal/>
    </border>
    <border>
      <left style="medium">
        <color indexed="64"/>
      </left>
      <right style="thin">
        <color rgb="FF000000"/>
      </right>
      <top style="medium">
        <color indexed="64"/>
      </top>
      <bottom style="thin">
        <color rgb="FF000000"/>
      </bottom>
      <diagonal/>
    </border>
    <border>
      <left style="thin">
        <color rgb="FF000000"/>
      </left>
      <right style="thin">
        <color rgb="FF000000"/>
      </right>
      <top style="medium">
        <color indexed="64"/>
      </top>
      <bottom style="thin">
        <color rgb="FF000000"/>
      </bottom>
      <diagonal/>
    </border>
    <border>
      <left style="medium">
        <color indexed="64"/>
      </left>
      <right style="thin">
        <color rgb="FF000000"/>
      </right>
      <top style="thin">
        <color rgb="FF000000"/>
      </top>
      <bottom style="thin">
        <color rgb="FF000000"/>
      </bottom>
      <diagonal/>
    </border>
    <border>
      <left style="medium">
        <color indexed="64"/>
      </left>
      <right style="thin">
        <color rgb="FF000000"/>
      </right>
      <top style="thin">
        <color rgb="FF000000"/>
      </top>
      <bottom style="medium">
        <color indexed="64"/>
      </bottom>
      <diagonal/>
    </border>
    <border>
      <left style="thin">
        <color rgb="FF000000"/>
      </left>
      <right style="thin">
        <color rgb="FF000000"/>
      </right>
      <top style="thin">
        <color rgb="FF000000"/>
      </top>
      <bottom style="medium">
        <color indexed="64"/>
      </bottom>
      <diagonal/>
    </border>
    <border>
      <left style="thin">
        <color rgb="FF000000"/>
      </left>
      <right/>
      <top style="thin">
        <color rgb="FF000000"/>
      </top>
      <bottom style="medium">
        <color indexed="64"/>
      </bottom>
      <diagonal/>
    </border>
    <border>
      <left style="thin">
        <color indexed="64"/>
      </left>
      <right/>
      <top/>
      <bottom style="medium">
        <color indexed="64"/>
      </bottom>
      <diagonal/>
    </border>
    <border>
      <left/>
      <right style="thin">
        <color rgb="FF000000"/>
      </right>
      <top style="thin">
        <color rgb="FF000000"/>
      </top>
      <bottom style="medium">
        <color indexed="64"/>
      </bottom>
      <diagonal/>
    </border>
    <border>
      <left style="dotted">
        <color indexed="64"/>
      </left>
      <right/>
      <top style="medium">
        <color indexed="64"/>
      </top>
      <bottom style="dotted">
        <color indexed="64"/>
      </bottom>
      <diagonal/>
    </border>
    <border>
      <left style="dotted">
        <color indexed="64"/>
      </left>
      <right/>
      <top/>
      <bottom style="dotted">
        <color indexed="64"/>
      </bottom>
      <diagonal/>
    </border>
    <border>
      <left/>
      <right style="thin">
        <color rgb="FF000000"/>
      </right>
      <top style="medium">
        <color indexed="64"/>
      </top>
      <bottom style="thin">
        <color rgb="FF000000"/>
      </bottom>
      <diagonal/>
    </border>
    <border>
      <left style="thin">
        <color rgb="FF000000"/>
      </left>
      <right/>
      <top/>
      <bottom style="thin">
        <color rgb="FF000000"/>
      </bottom>
      <diagonal/>
    </border>
  </borders>
  <cellStyleXfs count="5">
    <xf numFmtId="0" fontId="0" fillId="0" borderId="0"/>
    <xf numFmtId="0" fontId="1" fillId="0" borderId="0"/>
    <xf numFmtId="0" fontId="1" fillId="0" borderId="0"/>
    <xf numFmtId="0" fontId="13" fillId="0" borderId="0"/>
    <xf numFmtId="9" fontId="23" fillId="0" borderId="0" applyFont="0" applyFill="0" applyBorder="0" applyAlignment="0" applyProtection="0"/>
  </cellStyleXfs>
  <cellXfs count="558">
    <xf numFmtId="0" fontId="0" fillId="0" borderId="0" xfId="0"/>
    <xf numFmtId="0" fontId="2" fillId="0" borderId="0" xfId="0" applyFont="1"/>
    <xf numFmtId="0" fontId="2" fillId="0" borderId="0" xfId="0" applyFont="1" applyAlignment="1">
      <alignment horizontal="center" vertical="center"/>
    </xf>
    <xf numFmtId="0" fontId="8" fillId="0" borderId="9" xfId="0" applyFont="1" applyBorder="1" applyAlignment="1">
      <alignment horizontal="center"/>
    </xf>
    <xf numFmtId="0" fontId="2" fillId="0" borderId="1" xfId="0" applyFont="1" applyBorder="1" applyAlignment="1">
      <alignment horizontal="center" vertical="center"/>
    </xf>
    <xf numFmtId="0" fontId="2" fillId="5" borderId="11" xfId="0" applyFont="1" applyFill="1" applyBorder="1" applyAlignment="1" applyProtection="1">
      <alignment horizontal="center" vertical="center"/>
      <protection locked="0"/>
    </xf>
    <xf numFmtId="0" fontId="7" fillId="0" borderId="0" xfId="0" applyFont="1" applyAlignment="1">
      <alignment horizontal="center"/>
    </xf>
    <xf numFmtId="0" fontId="7" fillId="0" borderId="0" xfId="0" applyFont="1" applyAlignment="1">
      <alignment horizontal="center" vertical="center"/>
    </xf>
    <xf numFmtId="0" fontId="11" fillId="0" borderId="0" xfId="0" applyFont="1"/>
    <xf numFmtId="0" fontId="11" fillId="0" borderId="0" xfId="0" applyFont="1" applyAlignment="1">
      <alignment horizontal="center" vertical="center"/>
    </xf>
    <xf numFmtId="0" fontId="13" fillId="0" borderId="0" xfId="0" applyFont="1"/>
    <xf numFmtId="0" fontId="11" fillId="0" borderId="0" xfId="0" applyFont="1" applyAlignment="1">
      <alignment wrapText="1"/>
    </xf>
    <xf numFmtId="0" fontId="16" fillId="0" borderId="0" xfId="0" applyFont="1"/>
    <xf numFmtId="0" fontId="17" fillId="0" borderId="0" xfId="0" applyFont="1"/>
    <xf numFmtId="0" fontId="14" fillId="2" borderId="0" xfId="0" applyFont="1" applyFill="1" applyAlignment="1">
      <alignment vertical="center"/>
    </xf>
    <xf numFmtId="0" fontId="14" fillId="2" borderId="0" xfId="0" applyFont="1" applyFill="1" applyAlignment="1">
      <alignment horizontal="center" vertical="center" wrapText="1"/>
    </xf>
    <xf numFmtId="0" fontId="18" fillId="0" borderId="0" xfId="0" applyFont="1"/>
    <xf numFmtId="0" fontId="11" fillId="0" borderId="0" xfId="0" applyFont="1" applyProtection="1">
      <protection locked="0"/>
    </xf>
    <xf numFmtId="0" fontId="11" fillId="0" borderId="0" xfId="0" applyFont="1" applyAlignment="1">
      <alignment horizontal="center"/>
    </xf>
    <xf numFmtId="0" fontId="15" fillId="0" borderId="0" xfId="0" applyFont="1"/>
    <xf numFmtId="0" fontId="11" fillId="0" borderId="9" xfId="0" applyFont="1" applyBorder="1"/>
    <xf numFmtId="20" fontId="11" fillId="0" borderId="0" xfId="0" applyNumberFormat="1" applyFont="1"/>
    <xf numFmtId="0" fontId="7" fillId="0" borderId="0" xfId="0" applyFont="1" applyAlignment="1">
      <alignment wrapText="1"/>
    </xf>
    <xf numFmtId="0" fontId="19" fillId="6" borderId="3" xfId="0" applyFont="1" applyFill="1" applyBorder="1" applyAlignment="1">
      <alignment horizontal="center" vertical="center"/>
    </xf>
    <xf numFmtId="0" fontId="6" fillId="0" borderId="2" xfId="0" applyFont="1" applyBorder="1" applyAlignment="1">
      <alignment horizontal="center" vertical="center"/>
    </xf>
    <xf numFmtId="0" fontId="11" fillId="0" borderId="19" xfId="0" applyFont="1" applyBorder="1"/>
    <xf numFmtId="0" fontId="2" fillId="3" borderId="32" xfId="0" applyFont="1" applyFill="1" applyBorder="1" applyAlignment="1">
      <alignment horizontal="center"/>
    </xf>
    <xf numFmtId="0" fontId="21" fillId="0" borderId="0" xfId="0" applyFont="1" applyAlignment="1">
      <alignment horizontal="center" vertical="center"/>
    </xf>
    <xf numFmtId="164" fontId="11" fillId="0" borderId="0" xfId="0" applyNumberFormat="1" applyFont="1"/>
    <xf numFmtId="0" fontId="11" fillId="0" borderId="0" xfId="0" applyFont="1" applyAlignment="1">
      <alignment horizontal="center" vertical="center" wrapText="1"/>
    </xf>
    <xf numFmtId="0" fontId="6" fillId="0" borderId="0" xfId="0" applyFont="1" applyAlignment="1">
      <alignment horizontal="center" vertical="center"/>
    </xf>
    <xf numFmtId="0" fontId="8" fillId="0" borderId="9" xfId="0" applyFont="1" applyBorder="1" applyAlignment="1">
      <alignment horizontal="center" wrapText="1"/>
    </xf>
    <xf numFmtId="0" fontId="11" fillId="2" borderId="0" xfId="0" applyFont="1" applyFill="1"/>
    <xf numFmtId="0" fontId="11" fillId="2" borderId="0" xfId="0" applyFont="1" applyFill="1" applyAlignment="1" applyProtection="1">
      <alignment horizontal="center" vertical="center"/>
      <protection locked="0"/>
    </xf>
    <xf numFmtId="0" fontId="11" fillId="2" borderId="0" xfId="0" applyFont="1" applyFill="1" applyProtection="1">
      <protection locked="0"/>
    </xf>
    <xf numFmtId="0" fontId="16" fillId="0" borderId="0" xfId="0" applyFont="1" applyAlignment="1">
      <alignment vertical="center"/>
    </xf>
    <xf numFmtId="0" fontId="5" fillId="0" borderId="0" xfId="0" applyFont="1" applyAlignment="1">
      <alignment vertical="center" wrapText="1"/>
    </xf>
    <xf numFmtId="0" fontId="16" fillId="0" borderId="0" xfId="0" applyFont="1" applyAlignment="1">
      <alignment horizontal="center"/>
    </xf>
    <xf numFmtId="0" fontId="16" fillId="0" borderId="0" xfId="0" applyFont="1" applyAlignment="1">
      <alignment wrapText="1"/>
    </xf>
    <xf numFmtId="0" fontId="17" fillId="0" borderId="0" xfId="0" applyFont="1" applyAlignment="1">
      <alignment horizontal="center"/>
    </xf>
    <xf numFmtId="0" fontId="22" fillId="0" borderId="0" xfId="0" applyFont="1" applyAlignment="1">
      <alignment horizontal="center"/>
    </xf>
    <xf numFmtId="0" fontId="22" fillId="0" borderId="0" xfId="0" applyFont="1"/>
    <xf numFmtId="0" fontId="22" fillId="0" borderId="0" xfId="0" applyFont="1" applyAlignment="1">
      <alignment wrapText="1"/>
    </xf>
    <xf numFmtId="166" fontId="22" fillId="0" borderId="0" xfId="0" applyNumberFormat="1" applyFont="1"/>
    <xf numFmtId="0" fontId="6" fillId="0" borderId="28" xfId="0" applyFont="1" applyBorder="1" applyAlignment="1">
      <alignment horizontal="center" vertical="center"/>
    </xf>
    <xf numFmtId="0" fontId="11" fillId="3" borderId="0" xfId="0" applyFont="1" applyFill="1"/>
    <xf numFmtId="0" fontId="11" fillId="3" borderId="0" xfId="0" applyFont="1" applyFill="1" applyAlignment="1">
      <alignment horizontal="center"/>
    </xf>
    <xf numFmtId="0" fontId="6" fillId="0" borderId="35" xfId="0" applyFont="1" applyBorder="1" applyAlignment="1">
      <alignment horizontal="center" vertical="center"/>
    </xf>
    <xf numFmtId="0" fontId="11" fillId="0" borderId="0" xfId="0" applyFont="1" applyAlignment="1" applyProtection="1">
      <alignment vertical="center"/>
      <protection locked="0"/>
    </xf>
    <xf numFmtId="0" fontId="11" fillId="0" borderId="0" xfId="0" applyFont="1" applyAlignment="1">
      <alignment vertical="center"/>
    </xf>
    <xf numFmtId="167" fontId="11" fillId="0" borderId="0" xfId="4" applyNumberFormat="1" applyFont="1" applyAlignment="1">
      <alignment wrapText="1"/>
    </xf>
    <xf numFmtId="167" fontId="11" fillId="0" borderId="0" xfId="4" applyNumberFormat="1" applyFont="1"/>
    <xf numFmtId="0" fontId="11" fillId="0" borderId="0" xfId="0" applyFont="1" applyAlignment="1">
      <alignment vertical="top"/>
    </xf>
    <xf numFmtId="10" fontId="11" fillId="0" borderId="0" xfId="0" applyNumberFormat="1" applyFont="1"/>
    <xf numFmtId="0" fontId="5" fillId="4" borderId="10" xfId="0" applyFont="1" applyFill="1" applyBorder="1" applyAlignment="1">
      <alignment horizontal="center" vertical="center"/>
    </xf>
    <xf numFmtId="0" fontId="8" fillId="0" borderId="11" xfId="0" applyFont="1" applyBorder="1" applyAlignment="1">
      <alignment horizontal="center" vertical="center"/>
    </xf>
    <xf numFmtId="0" fontId="8" fillId="0" borderId="10" xfId="0" applyFont="1" applyBorder="1" applyAlignment="1">
      <alignment horizontal="center" vertical="center"/>
    </xf>
    <xf numFmtId="0" fontId="8" fillId="0" borderId="11" xfId="0" applyFont="1" applyBorder="1" applyAlignment="1">
      <alignment horizontal="center" vertical="center" wrapText="1"/>
    </xf>
    <xf numFmtId="0" fontId="8" fillId="0" borderId="10" xfId="0" applyFont="1" applyBorder="1" applyAlignment="1">
      <alignment horizontal="center" vertical="center" wrapText="1"/>
    </xf>
    <xf numFmtId="0" fontId="5" fillId="4" borderId="19" xfId="0" applyFont="1" applyFill="1" applyBorder="1" applyAlignment="1">
      <alignment horizontal="center" vertical="center"/>
    </xf>
    <xf numFmtId="0" fontId="25" fillId="0" borderId="0" xfId="0" applyFont="1"/>
    <xf numFmtId="0" fontId="11" fillId="0" borderId="0" xfId="0" applyFont="1" applyBorder="1"/>
    <xf numFmtId="0" fontId="3" fillId="0" borderId="0" xfId="0" applyFont="1" applyFill="1" applyBorder="1" applyAlignment="1">
      <alignment horizontal="center" vertical="center"/>
    </xf>
    <xf numFmtId="0" fontId="2" fillId="0" borderId="0" xfId="0" applyFont="1" applyFill="1" applyBorder="1" applyAlignment="1">
      <alignment horizontal="center" vertical="center"/>
    </xf>
    <xf numFmtId="0" fontId="18" fillId="0" borderId="0" xfId="3" applyFont="1"/>
    <xf numFmtId="0" fontId="18" fillId="0" borderId="2" xfId="3" applyFont="1" applyFill="1" applyBorder="1" applyAlignment="1">
      <alignment vertical="top"/>
    </xf>
    <xf numFmtId="0" fontId="18" fillId="0" borderId="2" xfId="3" applyFont="1" applyFill="1" applyBorder="1" applyAlignment="1">
      <alignment horizontal="left" vertical="center"/>
    </xf>
    <xf numFmtId="0" fontId="18" fillId="0" borderId="0" xfId="3" applyFont="1" applyAlignment="1">
      <alignment horizontal="center" vertical="center"/>
    </xf>
    <xf numFmtId="0" fontId="18" fillId="0" borderId="0" xfId="3" applyFont="1" applyAlignment="1">
      <alignment horizontal="center"/>
    </xf>
    <xf numFmtId="0" fontId="6" fillId="0" borderId="11" xfId="0" applyFont="1" applyBorder="1" applyAlignment="1">
      <alignment horizontal="center" vertical="center"/>
    </xf>
    <xf numFmtId="0" fontId="14" fillId="2" borderId="0" xfId="0" applyFont="1" applyFill="1" applyAlignment="1">
      <alignment wrapText="1"/>
    </xf>
    <xf numFmtId="0" fontId="14" fillId="2" borderId="0" xfId="0" applyFont="1" applyFill="1"/>
    <xf numFmtId="0" fontId="11" fillId="2" borderId="0" xfId="0" applyFont="1" applyFill="1" applyAlignment="1">
      <alignment horizontal="center"/>
    </xf>
    <xf numFmtId="0" fontId="8" fillId="2" borderId="9" xfId="0" applyFont="1" applyFill="1" applyBorder="1" applyAlignment="1">
      <alignment horizontal="center"/>
    </xf>
    <xf numFmtId="0" fontId="15" fillId="2" borderId="0" xfId="0" applyFont="1" applyFill="1" applyAlignment="1">
      <alignment horizontal="center"/>
    </xf>
    <xf numFmtId="0" fontId="2" fillId="2" borderId="0" xfId="0" applyFont="1" applyFill="1" applyAlignment="1">
      <alignment horizontal="center" vertical="center"/>
    </xf>
    <xf numFmtId="0" fontId="11" fillId="2" borderId="0" xfId="0" applyFont="1" applyFill="1" applyAlignment="1">
      <alignment horizontal="center" vertical="center"/>
    </xf>
    <xf numFmtId="0" fontId="2" fillId="2" borderId="0" xfId="0" applyFont="1" applyFill="1"/>
    <xf numFmtId="0" fontId="7" fillId="0" borderId="19" xfId="3" applyFont="1" applyBorder="1" applyAlignment="1">
      <alignment vertical="center"/>
    </xf>
    <xf numFmtId="0" fontId="7" fillId="0" borderId="19" xfId="3" applyFont="1" applyBorder="1" applyAlignment="1">
      <alignment horizontal="center" vertical="center"/>
    </xf>
    <xf numFmtId="168" fontId="2" fillId="0" borderId="19" xfId="3" applyNumberFormat="1" applyFont="1" applyBorder="1" applyAlignment="1">
      <alignment horizontal="center" vertical="center"/>
    </xf>
    <xf numFmtId="0" fontId="2" fillId="0" borderId="19" xfId="3" applyFont="1" applyBorder="1" applyAlignment="1">
      <alignment horizontal="center" vertical="center" wrapText="1"/>
    </xf>
    <xf numFmtId="0" fontId="2" fillId="0" borderId="19" xfId="3" applyFont="1" applyBorder="1" applyAlignment="1">
      <alignment horizontal="center" vertical="center"/>
    </xf>
    <xf numFmtId="0" fontId="2" fillId="0" borderId="19" xfId="3" applyFont="1" applyBorder="1" applyAlignment="1">
      <alignment horizontal="justify" vertical="center" wrapText="1"/>
    </xf>
    <xf numFmtId="14" fontId="2" fillId="0" borderId="19" xfId="3" applyNumberFormat="1" applyFont="1" applyBorder="1" applyAlignment="1">
      <alignment horizontal="center" vertical="center"/>
    </xf>
    <xf numFmtId="0" fontId="5" fillId="4" borderId="11" xfId="0" applyFont="1" applyFill="1" applyBorder="1" applyAlignment="1">
      <alignment horizontal="center" vertical="center"/>
    </xf>
    <xf numFmtId="0" fontId="5" fillId="4" borderId="18" xfId="0" applyFont="1" applyFill="1" applyBorder="1" applyAlignment="1">
      <alignment horizontal="center" vertical="center"/>
    </xf>
    <xf numFmtId="0" fontId="15" fillId="0" borderId="0" xfId="0" applyFont="1" applyAlignment="1">
      <alignment horizontal="right"/>
    </xf>
    <xf numFmtId="0" fontId="5" fillId="4" borderId="0" xfId="0" applyFont="1" applyFill="1" applyAlignment="1">
      <alignment horizontal="center" vertical="center" wrapText="1"/>
    </xf>
    <xf numFmtId="0" fontId="5" fillId="0" borderId="0" xfId="0" applyFont="1"/>
    <xf numFmtId="0" fontId="31" fillId="0" borderId="0" xfId="0" applyFont="1"/>
    <xf numFmtId="166" fontId="31" fillId="0" borderId="0" xfId="0" applyNumberFormat="1" applyFont="1" applyBorder="1"/>
    <xf numFmtId="0" fontId="2" fillId="0" borderId="0" xfId="0" applyFont="1" applyAlignment="1">
      <alignment horizontal="center"/>
    </xf>
    <xf numFmtId="0" fontId="32" fillId="0" borderId="0" xfId="0" applyFont="1" applyBorder="1" applyAlignment="1">
      <alignment horizontal="center" vertical="center" wrapText="1"/>
    </xf>
    <xf numFmtId="0" fontId="32" fillId="0" borderId="0" xfId="0" applyFont="1" applyBorder="1" applyAlignment="1">
      <alignment horizontal="center" vertical="center"/>
    </xf>
    <xf numFmtId="0" fontId="5" fillId="4" borderId="34" xfId="0" applyFont="1" applyFill="1" applyBorder="1" applyAlignment="1">
      <alignment horizontal="center" vertical="center"/>
    </xf>
    <xf numFmtId="0" fontId="5" fillId="4" borderId="37" xfId="0" applyFont="1" applyFill="1" applyBorder="1" applyAlignment="1">
      <alignment horizontal="center" vertical="center" wrapText="1"/>
    </xf>
    <xf numFmtId="0" fontId="12" fillId="0" borderId="0" xfId="0" applyFont="1" applyAlignment="1">
      <alignment vertical="center" wrapText="1"/>
    </xf>
    <xf numFmtId="0" fontId="12" fillId="0" borderId="9" xfId="0" applyFont="1" applyBorder="1" applyAlignment="1">
      <alignment vertical="center" wrapText="1"/>
    </xf>
    <xf numFmtId="0" fontId="12" fillId="2" borderId="0" xfId="0" applyFont="1" applyFill="1" applyBorder="1" applyAlignment="1">
      <alignment horizontal="center" vertical="center" wrapText="1"/>
    </xf>
    <xf numFmtId="0" fontId="2" fillId="0" borderId="0" xfId="0" applyFont="1" applyAlignment="1">
      <alignment horizontal="right"/>
    </xf>
    <xf numFmtId="0" fontId="2" fillId="0" borderId="2" xfId="0" applyFont="1" applyBorder="1" applyAlignment="1">
      <alignment horizontal="right"/>
    </xf>
    <xf numFmtId="0" fontId="6" fillId="0" borderId="0" xfId="0" applyFont="1" applyBorder="1" applyAlignment="1">
      <alignment horizontal="right" vertical="center"/>
    </xf>
    <xf numFmtId="0" fontId="11" fillId="0" borderId="9" xfId="0" applyFont="1" applyBorder="1" applyAlignment="1">
      <alignment horizontal="center"/>
    </xf>
    <xf numFmtId="0" fontId="2" fillId="0" borderId="9" xfId="0" applyFont="1" applyBorder="1" applyAlignment="1">
      <alignment horizontal="center"/>
    </xf>
    <xf numFmtId="20" fontId="11" fillId="0" borderId="9" xfId="0" applyNumberFormat="1" applyFont="1" applyBorder="1"/>
    <xf numFmtId="20" fontId="2" fillId="0" borderId="0" xfId="0" applyNumberFormat="1" applyFont="1" applyFill="1" applyBorder="1" applyAlignment="1">
      <alignment horizontal="right" vertical="center"/>
    </xf>
    <xf numFmtId="165" fontId="6" fillId="0" borderId="0" xfId="0" applyNumberFormat="1" applyFont="1" applyBorder="1" applyAlignment="1">
      <alignment horizontal="right" vertical="center"/>
    </xf>
    <xf numFmtId="20" fontId="2" fillId="0" borderId="0" xfId="0" applyNumberFormat="1" applyFont="1" applyBorder="1" applyAlignment="1">
      <alignment horizontal="right" vertical="center"/>
    </xf>
    <xf numFmtId="0" fontId="21" fillId="0" borderId="0" xfId="0" applyFont="1" applyAlignment="1">
      <alignment horizontal="right" vertical="center"/>
    </xf>
    <xf numFmtId="0" fontId="7" fillId="0" borderId="2" xfId="0" applyFont="1" applyBorder="1" applyAlignment="1">
      <alignment horizontal="right" vertical="center"/>
    </xf>
    <xf numFmtId="0" fontId="21" fillId="0" borderId="0" xfId="0" applyFont="1" applyAlignment="1">
      <alignment horizontal="left" vertical="center"/>
    </xf>
    <xf numFmtId="0" fontId="21" fillId="0" borderId="9" xfId="0" applyFont="1" applyBorder="1" applyAlignment="1">
      <alignment horizontal="center" vertical="center"/>
    </xf>
    <xf numFmtId="0" fontId="2" fillId="0" borderId="8" xfId="0" applyFont="1" applyBorder="1" applyAlignment="1">
      <alignment horizontal="right" vertical="center"/>
    </xf>
    <xf numFmtId="0" fontId="2" fillId="0" borderId="2" xfId="0" applyFont="1" applyBorder="1" applyAlignment="1">
      <alignment horizontal="right" vertical="center"/>
    </xf>
    <xf numFmtId="0" fontId="8" fillId="0" borderId="0" xfId="0" applyFont="1" applyFill="1" applyBorder="1" applyAlignment="1">
      <alignment horizontal="left" vertical="center"/>
    </xf>
    <xf numFmtId="0" fontId="2" fillId="0" borderId="5" xfId="0" applyFont="1" applyBorder="1" applyAlignment="1">
      <alignment horizontal="right"/>
    </xf>
    <xf numFmtId="0" fontId="2" fillId="0" borderId="27" xfId="0" applyFont="1" applyBorder="1" applyAlignment="1">
      <alignment horizontal="right"/>
    </xf>
    <xf numFmtId="0" fontId="25" fillId="0" borderId="19" xfId="0" applyFont="1" applyBorder="1"/>
    <xf numFmtId="0" fontId="2" fillId="0" borderId="6" xfId="0" applyFont="1" applyBorder="1" applyAlignment="1">
      <alignment horizontal="right"/>
    </xf>
    <xf numFmtId="0" fontId="11" fillId="0" borderId="0" xfId="0" applyFont="1" applyAlignment="1">
      <alignment horizontal="left"/>
    </xf>
    <xf numFmtId="0" fontId="2" fillId="0" borderId="27" xfId="0" applyFont="1" applyBorder="1" applyAlignment="1">
      <alignment horizontal="left"/>
    </xf>
    <xf numFmtId="0" fontId="2" fillId="0" borderId="29" xfId="0" applyFont="1" applyBorder="1" applyAlignment="1">
      <alignment horizontal="left"/>
    </xf>
    <xf numFmtId="0" fontId="8" fillId="0" borderId="2" xfId="0" applyFont="1" applyFill="1" applyBorder="1" applyAlignment="1">
      <alignment horizontal="left" vertical="center"/>
    </xf>
    <xf numFmtId="0" fontId="8" fillId="0" borderId="2" xfId="0" applyFont="1" applyFill="1" applyBorder="1" applyAlignment="1">
      <alignment horizontal="right" vertical="center"/>
    </xf>
    <xf numFmtId="1" fontId="8" fillId="0" borderId="2" xfId="0" applyNumberFormat="1" applyFont="1" applyFill="1" applyBorder="1" applyAlignment="1">
      <alignment horizontal="right" vertical="center"/>
    </xf>
    <xf numFmtId="164" fontId="7" fillId="0" borderId="5" xfId="0" applyNumberFormat="1" applyFont="1" applyBorder="1" applyAlignment="1">
      <alignment horizontal="left" vertical="center"/>
    </xf>
    <xf numFmtId="1" fontId="2" fillId="0" borderId="2" xfId="0" applyNumberFormat="1" applyFont="1" applyBorder="1" applyAlignment="1">
      <alignment horizontal="right" vertical="center"/>
    </xf>
    <xf numFmtId="0" fontId="2" fillId="0" borderId="19" xfId="0" applyFont="1" applyBorder="1" applyAlignment="1">
      <alignment horizontal="left"/>
    </xf>
    <xf numFmtId="9" fontId="2" fillId="0" borderId="19" xfId="4" applyFont="1" applyBorder="1" applyAlignment="1">
      <alignment horizontal="center" vertical="center"/>
    </xf>
    <xf numFmtId="9" fontId="2" fillId="0" borderId="2" xfId="4" applyFont="1" applyBorder="1" applyAlignment="1">
      <alignment horizontal="right" vertical="center"/>
    </xf>
    <xf numFmtId="9" fontId="2" fillId="0" borderId="2" xfId="4" applyFont="1" applyBorder="1" applyAlignment="1">
      <alignment horizontal="right"/>
    </xf>
    <xf numFmtId="0" fontId="2" fillId="0" borderId="9" xfId="0" applyFont="1" applyBorder="1"/>
    <xf numFmtId="0" fontId="2" fillId="0" borderId="2" xfId="0" applyFont="1" applyBorder="1" applyAlignment="1">
      <alignment horizontal="right" wrapText="1"/>
    </xf>
    <xf numFmtId="0" fontId="2" fillId="0" borderId="19" xfId="0" applyFont="1" applyBorder="1"/>
    <xf numFmtId="0" fontId="2" fillId="0" borderId="5" xfId="0" applyFont="1" applyBorder="1" applyAlignment="1">
      <alignment horizontal="right" vertical="center"/>
    </xf>
    <xf numFmtId="0" fontId="11" fillId="2" borderId="0" xfId="0" applyFont="1" applyFill="1" applyBorder="1"/>
    <xf numFmtId="0" fontId="8" fillId="0" borderId="5" xfId="0" applyFont="1" applyFill="1" applyBorder="1" applyAlignment="1">
      <alignment horizontal="right" vertical="center"/>
    </xf>
    <xf numFmtId="0" fontId="8" fillId="0" borderId="11" xfId="0" applyFont="1" applyFill="1" applyBorder="1" applyAlignment="1">
      <alignment horizontal="right" vertical="center"/>
    </xf>
    <xf numFmtId="1" fontId="8" fillId="0" borderId="11" xfId="0" applyNumberFormat="1" applyFont="1" applyFill="1" applyBorder="1" applyAlignment="1">
      <alignment horizontal="right" vertical="center"/>
    </xf>
    <xf numFmtId="0" fontId="11" fillId="0" borderId="0" xfId="0" applyFont="1" applyAlignment="1">
      <alignment horizontal="right"/>
    </xf>
    <xf numFmtId="1" fontId="7" fillId="0" borderId="11" xfId="0" applyNumberFormat="1" applyFont="1" applyBorder="1" applyAlignment="1">
      <alignment horizontal="right" vertical="center"/>
    </xf>
    <xf numFmtId="164" fontId="8" fillId="0" borderId="2" xfId="0" applyNumberFormat="1" applyFont="1" applyFill="1" applyBorder="1" applyAlignment="1">
      <alignment horizontal="left"/>
    </xf>
    <xf numFmtId="9" fontId="8" fillId="0" borderId="13" xfId="4" applyFont="1" applyFill="1" applyBorder="1" applyAlignment="1">
      <alignment horizontal="right" vertical="center"/>
    </xf>
    <xf numFmtId="0" fontId="11" fillId="0" borderId="28" xfId="0" applyFont="1" applyBorder="1"/>
    <xf numFmtId="0" fontId="11" fillId="0" borderId="18" xfId="0" applyFont="1" applyBorder="1" applyProtection="1">
      <protection locked="0"/>
    </xf>
    <xf numFmtId="0" fontId="11" fillId="0" borderId="19" xfId="0" applyFont="1" applyBorder="1" applyProtection="1">
      <protection locked="0"/>
    </xf>
    <xf numFmtId="0" fontId="2" fillId="5" borderId="5" xfId="0" applyFont="1" applyFill="1" applyBorder="1" applyAlignment="1" applyProtection="1">
      <alignment horizontal="right" vertical="center"/>
      <protection locked="0"/>
    </xf>
    <xf numFmtId="0" fontId="2" fillId="5" borderId="2" xfId="0" applyFont="1" applyFill="1" applyBorder="1" applyAlignment="1" applyProtection="1">
      <alignment horizontal="right" vertical="center"/>
      <protection locked="0"/>
    </xf>
    <xf numFmtId="0" fontId="2" fillId="5" borderId="11" xfId="0" applyFont="1" applyFill="1" applyBorder="1" applyAlignment="1" applyProtection="1">
      <alignment horizontal="right" vertical="center"/>
      <protection locked="0"/>
    </xf>
    <xf numFmtId="0" fontId="2" fillId="5" borderId="2" xfId="0" applyFont="1" applyFill="1" applyBorder="1" applyAlignment="1">
      <alignment horizontal="right" vertical="center"/>
    </xf>
    <xf numFmtId="0" fontId="8" fillId="0" borderId="10" xfId="0" applyFont="1" applyFill="1" applyBorder="1" applyAlignment="1">
      <alignment horizontal="right" vertical="center"/>
    </xf>
    <xf numFmtId="0" fontId="8" fillId="0" borderId="11" xfId="0" applyFont="1" applyFill="1" applyBorder="1" applyAlignment="1" applyProtection="1">
      <alignment horizontal="left" vertical="center" wrapText="1"/>
      <protection locked="0"/>
    </xf>
    <xf numFmtId="0" fontId="2" fillId="0" borderId="0" xfId="0" applyFont="1" applyBorder="1" applyAlignment="1" applyProtection="1">
      <alignment horizontal="right"/>
      <protection locked="0"/>
    </xf>
    <xf numFmtId="167" fontId="2" fillId="0" borderId="2" xfId="4" applyNumberFormat="1" applyFont="1" applyBorder="1" applyAlignment="1">
      <alignment horizontal="right"/>
    </xf>
    <xf numFmtId="0" fontId="5" fillId="8" borderId="2" xfId="0" applyFont="1" applyFill="1" applyBorder="1" applyAlignment="1">
      <alignment horizontal="right"/>
    </xf>
    <xf numFmtId="0" fontId="5" fillId="8" borderId="13" xfId="0" applyFont="1" applyFill="1" applyBorder="1" applyAlignment="1">
      <alignment horizontal="right"/>
    </xf>
    <xf numFmtId="0" fontId="5" fillId="8" borderId="39" xfId="0" applyFont="1" applyFill="1" applyBorder="1" applyAlignment="1">
      <alignment horizontal="right" vertical="center" wrapText="1"/>
    </xf>
    <xf numFmtId="0" fontId="5" fillId="8" borderId="13" xfId="1" applyFont="1" applyFill="1" applyBorder="1" applyAlignment="1">
      <alignment horizontal="left" vertical="center" wrapText="1"/>
    </xf>
    <xf numFmtId="0" fontId="5" fillId="8" borderId="16" xfId="0" applyFont="1" applyFill="1" applyBorder="1" applyAlignment="1">
      <alignment horizontal="right"/>
    </xf>
    <xf numFmtId="0" fontId="5" fillId="8" borderId="28" xfId="0" applyFont="1" applyFill="1" applyBorder="1" applyAlignment="1">
      <alignment horizontal="left"/>
    </xf>
    <xf numFmtId="0" fontId="5" fillId="8" borderId="0" xfId="0" applyFont="1" applyFill="1" applyBorder="1" applyAlignment="1">
      <alignment horizontal="left"/>
    </xf>
    <xf numFmtId="0" fontId="2" fillId="9" borderId="33" xfId="0" applyFont="1" applyFill="1" applyBorder="1" applyAlignment="1">
      <alignment horizontal="center"/>
    </xf>
    <xf numFmtId="0" fontId="5" fillId="8" borderId="31" xfId="1" applyFont="1" applyFill="1" applyBorder="1" applyAlignment="1">
      <alignment horizontal="center" vertical="center" wrapText="1"/>
    </xf>
    <xf numFmtId="0" fontId="5" fillId="8" borderId="17" xfId="0" applyFont="1" applyFill="1" applyBorder="1" applyAlignment="1">
      <alignment horizontal="center" vertical="center" wrapText="1"/>
    </xf>
    <xf numFmtId="0" fontId="5" fillId="8" borderId="15" xfId="0" applyFont="1" applyFill="1" applyBorder="1" applyAlignment="1">
      <alignment horizontal="left" vertical="center" wrapText="1"/>
    </xf>
    <xf numFmtId="0" fontId="5" fillId="8" borderId="17" xfId="0" applyFont="1" applyFill="1" applyBorder="1" applyAlignment="1">
      <alignment horizontal="left" vertical="center" wrapText="1"/>
    </xf>
    <xf numFmtId="0" fontId="5" fillId="8" borderId="16" xfId="0" applyFont="1" applyFill="1" applyBorder="1" applyAlignment="1">
      <alignment horizontal="center" vertical="center" wrapText="1"/>
    </xf>
    <xf numFmtId="0" fontId="2" fillId="9" borderId="1" xfId="0" applyFont="1" applyFill="1" applyBorder="1" applyAlignment="1">
      <alignment horizontal="center" vertical="center"/>
    </xf>
    <xf numFmtId="0" fontId="29" fillId="8" borderId="22" xfId="0" applyFont="1" applyFill="1" applyBorder="1" applyAlignment="1">
      <alignment horizontal="left" vertical="center"/>
    </xf>
    <xf numFmtId="49" fontId="5" fillId="8" borderId="22" xfId="0" applyNumberFormat="1" applyFont="1" applyFill="1" applyBorder="1" applyAlignment="1">
      <alignment horizontal="center" vertical="center" wrapText="1"/>
    </xf>
    <xf numFmtId="0" fontId="5" fillId="8" borderId="20" xfId="0" applyFont="1" applyFill="1" applyBorder="1" applyAlignment="1">
      <alignment horizontal="center" vertical="center"/>
    </xf>
    <xf numFmtId="0" fontId="9" fillId="9" borderId="2" xfId="0" applyFont="1" applyFill="1" applyBorder="1" applyAlignment="1" applyProtection="1">
      <alignment horizontal="right" vertical="center" wrapText="1"/>
      <protection locked="0"/>
    </xf>
    <xf numFmtId="0" fontId="0" fillId="2" borderId="0" xfId="0" applyFill="1" applyAlignment="1">
      <alignment horizontal="center" vertical="top" wrapText="1"/>
    </xf>
    <xf numFmtId="0" fontId="0" fillId="2" borderId="0" xfId="0" applyFill="1" applyAlignment="1">
      <alignment horizontal="right" vertical="top" wrapText="1"/>
    </xf>
    <xf numFmtId="0" fontId="9" fillId="10" borderId="16" xfId="0" applyFont="1" applyFill="1" applyBorder="1" applyAlignment="1" applyProtection="1">
      <alignment horizontal="right" vertical="center" wrapText="1"/>
      <protection locked="0"/>
    </xf>
    <xf numFmtId="0" fontId="9" fillId="10" borderId="16" xfId="0" applyFont="1" applyFill="1" applyBorder="1" applyAlignment="1" applyProtection="1">
      <alignment horizontal="center" vertical="center" wrapText="1"/>
      <protection locked="0"/>
    </xf>
    <xf numFmtId="0" fontId="9" fillId="9" borderId="16" xfId="0" applyFont="1" applyFill="1" applyBorder="1" applyAlignment="1" applyProtection="1">
      <alignment horizontal="right" vertical="center" wrapText="1"/>
      <protection locked="0"/>
    </xf>
    <xf numFmtId="0" fontId="9" fillId="9" borderId="16" xfId="0" applyFont="1" applyFill="1" applyBorder="1" applyAlignment="1" applyProtection="1">
      <alignment horizontal="center" vertical="center" wrapText="1"/>
      <protection locked="0"/>
    </xf>
    <xf numFmtId="0" fontId="9" fillId="0" borderId="40" xfId="0" applyFont="1" applyBorder="1" applyAlignment="1" applyProtection="1">
      <alignment horizontal="center" vertical="center" wrapText="1"/>
      <protection locked="0"/>
    </xf>
    <xf numFmtId="0" fontId="9" fillId="0" borderId="40" xfId="0" applyFont="1" applyBorder="1" applyAlignment="1" applyProtection="1">
      <alignment horizontal="right" vertical="center" wrapText="1"/>
      <protection locked="0"/>
    </xf>
    <xf numFmtId="0" fontId="8" fillId="0" borderId="41" xfId="0" applyFont="1" applyBorder="1" applyAlignment="1">
      <alignment horizontal="right" vertical="center"/>
    </xf>
    <xf numFmtId="0" fontId="8" fillId="0" borderId="34" xfId="0" applyFont="1" applyBorder="1" applyAlignment="1">
      <alignment horizontal="center" vertical="center"/>
    </xf>
    <xf numFmtId="0" fontId="8" fillId="0" borderId="37" xfId="0" applyFont="1" applyBorder="1" applyAlignment="1">
      <alignment horizontal="center" vertical="center"/>
    </xf>
    <xf numFmtId="0" fontId="8" fillId="0" borderId="42" xfId="0" applyFont="1" applyBorder="1" applyAlignment="1">
      <alignment horizontal="center" vertical="center"/>
    </xf>
    <xf numFmtId="0" fontId="8" fillId="0" borderId="43" xfId="0" applyFont="1" applyBorder="1" applyAlignment="1">
      <alignment horizontal="center" vertical="center"/>
    </xf>
    <xf numFmtId="0" fontId="2" fillId="0" borderId="44" xfId="0" applyFont="1" applyBorder="1" applyAlignment="1">
      <alignment horizontal="left" vertical="center" wrapText="1"/>
    </xf>
    <xf numFmtId="0" fontId="2" fillId="5" borderId="45" xfId="0" applyFont="1" applyFill="1" applyBorder="1" applyAlignment="1" applyProtection="1">
      <alignment horizontal="center" vertical="center"/>
      <protection locked="0"/>
    </xf>
    <xf numFmtId="0" fontId="37" fillId="5" borderId="45" xfId="0" applyFont="1" applyFill="1" applyBorder="1" applyAlignment="1" applyProtection="1">
      <alignment horizontal="right" vertical="center" wrapText="1"/>
    </xf>
    <xf numFmtId="0" fontId="2" fillId="5" borderId="46" xfId="0" applyFont="1" applyFill="1" applyBorder="1" applyAlignment="1" applyProtection="1">
      <alignment horizontal="center" vertical="center"/>
      <protection locked="0"/>
    </xf>
    <xf numFmtId="0" fontId="2" fillId="5" borderId="2" xfId="0" applyFont="1" applyFill="1" applyBorder="1" applyAlignment="1" applyProtection="1">
      <alignment horizontal="center" vertical="center"/>
      <protection locked="0"/>
    </xf>
    <xf numFmtId="0" fontId="2" fillId="0" borderId="2" xfId="0" applyFont="1" applyBorder="1" applyAlignment="1" applyProtection="1">
      <alignment horizontal="center" vertical="center"/>
      <protection locked="0"/>
    </xf>
    <xf numFmtId="0" fontId="2" fillId="5" borderId="47" xfId="0" applyFont="1" applyFill="1" applyBorder="1" applyAlignment="1" applyProtection="1">
      <alignment horizontal="center" vertical="center"/>
      <protection locked="0"/>
    </xf>
    <xf numFmtId="0" fontId="7" fillId="5" borderId="48" xfId="0" applyFont="1" applyFill="1" applyBorder="1" applyAlignment="1">
      <alignment horizontal="right" vertical="center"/>
    </xf>
    <xf numFmtId="0" fontId="2" fillId="0" borderId="19" xfId="0" applyFont="1" applyBorder="1" applyProtection="1">
      <protection locked="0"/>
    </xf>
    <xf numFmtId="0" fontId="2" fillId="0" borderId="19" xfId="0" applyFont="1" applyBorder="1" applyAlignment="1" applyProtection="1">
      <alignment horizontal="right"/>
      <protection locked="0"/>
    </xf>
    <xf numFmtId="0" fontId="11" fillId="0" borderId="0" xfId="0" applyFont="1" applyAlignment="1" applyProtection="1">
      <alignment horizontal="right"/>
      <protection locked="0"/>
    </xf>
    <xf numFmtId="0" fontId="25" fillId="0" borderId="0" xfId="0" applyFont="1" applyProtection="1">
      <protection locked="0"/>
    </xf>
    <xf numFmtId="0" fontId="7" fillId="0" borderId="2" xfId="0" applyFont="1" applyBorder="1" applyAlignment="1">
      <alignment horizontal="left"/>
    </xf>
    <xf numFmtId="0" fontId="3" fillId="8" borderId="39" xfId="1" applyFont="1" applyFill="1" applyBorder="1" applyAlignment="1">
      <alignment horizontal="center" vertical="center" wrapText="1"/>
    </xf>
    <xf numFmtId="167" fontId="7" fillId="0" borderId="19" xfId="4" applyNumberFormat="1" applyFont="1" applyBorder="1" applyAlignment="1">
      <alignment horizontal="center" vertical="center"/>
    </xf>
    <xf numFmtId="0" fontId="26" fillId="8" borderId="17" xfId="0" applyFont="1" applyFill="1" applyBorder="1" applyAlignment="1">
      <alignment horizontal="center" vertical="center" wrapText="1"/>
    </xf>
    <xf numFmtId="0" fontId="8" fillId="0" borderId="0" xfId="0" applyFont="1"/>
    <xf numFmtId="1" fontId="8" fillId="0" borderId="0" xfId="0" applyNumberFormat="1" applyFont="1"/>
    <xf numFmtId="0" fontId="34" fillId="0" borderId="11" xfId="0" applyFont="1" applyBorder="1" applyAlignment="1">
      <alignment vertical="center"/>
    </xf>
    <xf numFmtId="0" fontId="6" fillId="0" borderId="0" xfId="0" applyFont="1" applyBorder="1" applyAlignment="1">
      <alignment horizontal="center" vertical="center"/>
    </xf>
    <xf numFmtId="0" fontId="39" fillId="8" borderId="38" xfId="3" applyFont="1" applyFill="1" applyBorder="1" applyAlignment="1">
      <alignment horizontal="left" vertical="center" wrapText="1"/>
    </xf>
    <xf numFmtId="0" fontId="39" fillId="8" borderId="39" xfId="3" applyFont="1" applyFill="1" applyBorder="1" applyAlignment="1">
      <alignment horizontal="left" vertical="center" wrapText="1"/>
    </xf>
    <xf numFmtId="0" fontId="39" fillId="9" borderId="39" xfId="3" applyFont="1" applyFill="1" applyBorder="1" applyAlignment="1">
      <alignment horizontal="left" vertical="center" wrapText="1"/>
    </xf>
    <xf numFmtId="0" fontId="13" fillId="0" borderId="5" xfId="3" applyFont="1" applyBorder="1" applyAlignment="1">
      <alignment horizontal="left" vertical="center"/>
    </xf>
    <xf numFmtId="0" fontId="13" fillId="0" borderId="2" xfId="3" applyFont="1" applyBorder="1" applyAlignment="1">
      <alignment horizontal="left" vertical="center"/>
    </xf>
    <xf numFmtId="0" fontId="13" fillId="0" borderId="2" xfId="3" applyFont="1" applyBorder="1" applyAlignment="1">
      <alignment horizontal="left" vertical="center" wrapText="1"/>
    </xf>
    <xf numFmtId="0" fontId="13" fillId="0" borderId="2" xfId="3" applyFont="1" applyBorder="1" applyAlignment="1">
      <alignment horizontal="center" vertical="center"/>
    </xf>
    <xf numFmtId="0" fontId="5" fillId="8" borderId="38" xfId="0" applyFont="1" applyFill="1" applyBorder="1" applyAlignment="1">
      <alignment horizontal="center" vertical="center"/>
    </xf>
    <xf numFmtId="0" fontId="11" fillId="2" borderId="0" xfId="0" applyFont="1" applyFill="1" applyAlignment="1">
      <alignment horizontal="left" indent="1"/>
    </xf>
    <xf numFmtId="0" fontId="33" fillId="2" borderId="0" xfId="0" applyFont="1" applyFill="1" applyBorder="1" applyAlignment="1">
      <alignment horizontal="left" vertical="center" wrapText="1" indent="1"/>
    </xf>
    <xf numFmtId="0" fontId="3" fillId="8" borderId="39" xfId="1" applyFont="1" applyFill="1" applyBorder="1" applyAlignment="1">
      <alignment horizontal="left" vertical="center" wrapText="1" indent="1"/>
    </xf>
    <xf numFmtId="0" fontId="6" fillId="0" borderId="0" xfId="0" applyFont="1" applyBorder="1" applyAlignment="1">
      <alignment horizontal="left" vertical="center" indent="1"/>
    </xf>
    <xf numFmtId="0" fontId="11" fillId="0" borderId="9" xfId="0" applyFont="1" applyBorder="1" applyAlignment="1">
      <alignment horizontal="left" indent="1"/>
    </xf>
    <xf numFmtId="0" fontId="11" fillId="0" borderId="0" xfId="0" applyFont="1" applyAlignment="1">
      <alignment horizontal="left" indent="1"/>
    </xf>
    <xf numFmtId="0" fontId="33" fillId="2" borderId="0" xfId="0" applyFont="1" applyFill="1" applyBorder="1" applyAlignment="1">
      <alignment vertical="center" wrapText="1"/>
    </xf>
    <xf numFmtId="0" fontId="12" fillId="0" borderId="0" xfId="0" applyFont="1" applyFill="1" applyBorder="1" applyAlignment="1">
      <alignment vertical="center" wrapText="1"/>
    </xf>
    <xf numFmtId="0" fontId="40" fillId="0" borderId="0" xfId="0" applyFont="1"/>
    <xf numFmtId="166" fontId="40" fillId="0" borderId="0" xfId="0" applyNumberFormat="1" applyFont="1"/>
    <xf numFmtId="0" fontId="40" fillId="0" borderId="0" xfId="0" applyFont="1" applyAlignment="1">
      <alignment vertical="center"/>
    </xf>
    <xf numFmtId="0" fontId="41" fillId="0" borderId="0" xfId="0" applyFont="1"/>
    <xf numFmtId="1" fontId="41" fillId="0" borderId="0" xfId="0" applyNumberFormat="1" applyFont="1"/>
    <xf numFmtId="20" fontId="13" fillId="2" borderId="0" xfId="0" applyNumberFormat="1" applyFont="1" applyFill="1"/>
    <xf numFmtId="0" fontId="12" fillId="2" borderId="0" xfId="0" applyFont="1" applyFill="1"/>
    <xf numFmtId="0" fontId="13" fillId="2" borderId="0" xfId="0" applyFont="1" applyFill="1"/>
    <xf numFmtId="165" fontId="13" fillId="2" borderId="0" xfId="0" applyNumberFormat="1" applyFont="1" applyFill="1"/>
    <xf numFmtId="0" fontId="4" fillId="0" borderId="0" xfId="0" applyFont="1" applyFill="1" applyAlignment="1">
      <alignment horizontal="right"/>
    </xf>
    <xf numFmtId="0" fontId="11" fillId="0" borderId="0" xfId="0" applyFont="1" applyFill="1"/>
    <xf numFmtId="0" fontId="33" fillId="0" borderId="0" xfId="0" applyFont="1" applyFill="1" applyBorder="1" applyAlignment="1">
      <alignment horizontal="center" vertical="center" wrapText="1"/>
    </xf>
    <xf numFmtId="0" fontId="3" fillId="0" borderId="0" xfId="1" applyFont="1" applyFill="1" applyBorder="1" applyAlignment="1">
      <alignment horizontal="center" vertical="center" wrapText="1"/>
    </xf>
    <xf numFmtId="0" fontId="11" fillId="0" borderId="0" xfId="0" applyFont="1" applyFill="1" applyBorder="1"/>
    <xf numFmtId="0" fontId="4" fillId="0" borderId="0" xfId="0" applyFont="1" applyFill="1"/>
    <xf numFmtId="0" fontId="7" fillId="0" borderId="0" xfId="0" applyFont="1" applyFill="1" applyBorder="1" applyAlignment="1">
      <alignment horizontal="left" vertical="center" wrapText="1"/>
    </xf>
    <xf numFmtId="0" fontId="13" fillId="0" borderId="0" xfId="0" applyFont="1" applyAlignment="1">
      <alignment horizontal="center"/>
    </xf>
    <xf numFmtId="0" fontId="6" fillId="0" borderId="0" xfId="0" applyFont="1" applyBorder="1" applyAlignment="1">
      <alignment horizontal="center" vertical="center" wrapText="1"/>
    </xf>
    <xf numFmtId="0" fontId="6" fillId="0" borderId="40" xfId="0" applyFont="1" applyBorder="1" applyAlignment="1">
      <alignment horizontal="center" vertical="center" wrapText="1"/>
    </xf>
    <xf numFmtId="0" fontId="6" fillId="0" borderId="19" xfId="0" applyFont="1" applyBorder="1" applyAlignment="1">
      <alignment horizontal="center" vertical="center" wrapText="1"/>
    </xf>
    <xf numFmtId="0" fontId="33" fillId="0" borderId="0" xfId="0" applyFont="1" applyFill="1" applyBorder="1" applyAlignment="1">
      <alignment vertical="center" wrapText="1"/>
    </xf>
    <xf numFmtId="0" fontId="6" fillId="0" borderId="5" xfId="0" applyFont="1" applyBorder="1" applyAlignment="1">
      <alignment horizontal="left" vertical="center" wrapText="1"/>
    </xf>
    <xf numFmtId="0" fontId="36" fillId="5" borderId="49" xfId="0" applyFont="1" applyFill="1" applyBorder="1" applyAlignment="1" applyProtection="1">
      <alignment horizontal="left" vertical="center" wrapText="1"/>
      <protection locked="0"/>
    </xf>
    <xf numFmtId="0" fontId="5" fillId="8" borderId="13" xfId="0" applyFont="1" applyFill="1" applyBorder="1" applyAlignment="1">
      <alignment horizontal="right" vertical="center"/>
    </xf>
    <xf numFmtId="168" fontId="13" fillId="0" borderId="2" xfId="3" applyNumberFormat="1" applyFont="1" applyBorder="1" applyAlignment="1">
      <alignment horizontal="left" vertical="center"/>
    </xf>
    <xf numFmtId="0" fontId="34" fillId="0" borderId="5" xfId="0" applyFont="1" applyBorder="1" applyAlignment="1">
      <alignment horizontal="left" vertical="center"/>
    </xf>
    <xf numFmtId="0" fontId="6" fillId="0" borderId="11" xfId="0" applyFont="1" applyBorder="1" applyAlignment="1">
      <alignment horizontal="right" vertical="center"/>
    </xf>
    <xf numFmtId="0" fontId="8" fillId="0" borderId="5" xfId="0" applyFont="1" applyBorder="1" applyAlignment="1">
      <alignment horizontal="left"/>
    </xf>
    <xf numFmtId="0" fontId="8" fillId="0" borderId="2" xfId="0" applyFont="1" applyBorder="1" applyAlignment="1">
      <alignment horizontal="right"/>
    </xf>
    <xf numFmtId="0" fontId="8" fillId="0" borderId="11" xfId="0" applyFont="1" applyBorder="1" applyAlignment="1">
      <alignment horizontal="right"/>
    </xf>
    <xf numFmtId="0" fontId="5" fillId="8" borderId="50" xfId="0" applyFont="1" applyFill="1" applyBorder="1" applyAlignment="1">
      <alignment horizontal="center" vertical="center"/>
    </xf>
    <xf numFmtId="0" fontId="13" fillId="0" borderId="0" xfId="0" applyFont="1" applyFill="1" applyBorder="1" applyAlignment="1">
      <alignment horizontal="justify" vertical="center" wrapText="1"/>
    </xf>
    <xf numFmtId="0" fontId="6" fillId="0" borderId="5" xfId="0" applyFont="1" applyBorder="1" applyAlignment="1">
      <alignment horizontal="left" vertical="center"/>
    </xf>
    <xf numFmtId="0" fontId="2" fillId="0" borderId="2" xfId="0" quotePrefix="1" applyFont="1" applyBorder="1" applyAlignment="1">
      <alignment horizontal="left" vertical="center" wrapText="1"/>
    </xf>
    <xf numFmtId="0" fontId="7" fillId="0" borderId="11" xfId="0" applyFont="1" applyBorder="1" applyAlignment="1">
      <alignment horizontal="right" vertical="center"/>
    </xf>
    <xf numFmtId="0" fontId="8" fillId="0" borderId="5" xfId="0" applyFont="1" applyFill="1" applyBorder="1" applyAlignment="1">
      <alignment horizontal="left" vertical="center"/>
    </xf>
    <xf numFmtId="0" fontId="27" fillId="0" borderId="5" xfId="0" applyFont="1" applyFill="1" applyBorder="1" applyAlignment="1">
      <alignment horizontal="left" vertical="center"/>
    </xf>
    <xf numFmtId="0" fontId="27" fillId="0" borderId="2" xfId="0" applyFont="1" applyFill="1" applyBorder="1" applyAlignment="1">
      <alignment horizontal="right" vertical="center"/>
    </xf>
    <xf numFmtId="0" fontId="27" fillId="0" borderId="11" xfId="0" applyFont="1" applyFill="1" applyBorder="1" applyAlignment="1">
      <alignment horizontal="right" vertical="center"/>
    </xf>
    <xf numFmtId="0" fontId="27" fillId="0" borderId="5" xfId="0" applyFont="1" applyFill="1" applyBorder="1" applyAlignment="1">
      <alignment horizontal="left" vertical="center" wrapText="1"/>
    </xf>
    <xf numFmtId="1" fontId="2" fillId="12" borderId="7" xfId="0" applyNumberFormat="1" applyFont="1" applyFill="1" applyBorder="1" applyAlignment="1">
      <alignment horizontal="center" vertical="center" wrapText="1"/>
    </xf>
    <xf numFmtId="0" fontId="6" fillId="0" borderId="10" xfId="0" applyFont="1" applyBorder="1" applyAlignment="1">
      <alignment vertical="center"/>
    </xf>
    <xf numFmtId="0" fontId="2" fillId="5" borderId="10" xfId="0" applyFont="1" applyFill="1" applyBorder="1" applyAlignment="1" applyProtection="1">
      <alignment horizontal="center" vertical="center"/>
      <protection locked="0"/>
    </xf>
    <xf numFmtId="0" fontId="2" fillId="5" borderId="10" xfId="0" applyFont="1" applyFill="1" applyBorder="1" applyAlignment="1">
      <alignment horizontal="center" vertical="center"/>
    </xf>
    <xf numFmtId="0" fontId="2" fillId="5" borderId="10" xfId="0" applyFont="1" applyFill="1" applyBorder="1" applyAlignment="1" applyProtection="1">
      <alignment horizontal="left" vertical="top" wrapText="1"/>
      <protection locked="0"/>
    </xf>
    <xf numFmtId="0" fontId="2" fillId="5" borderId="10" xfId="0" applyFont="1" applyFill="1" applyBorder="1" applyAlignment="1">
      <alignment horizontal="right" vertical="center"/>
    </xf>
    <xf numFmtId="0" fontId="2" fillId="5" borderId="10" xfId="0" applyFont="1" applyFill="1" applyBorder="1" applyAlignment="1" applyProtection="1">
      <alignment horizontal="right" vertical="center"/>
      <protection locked="0"/>
    </xf>
    <xf numFmtId="0" fontId="2" fillId="5" borderId="10" xfId="0" applyFont="1" applyFill="1" applyBorder="1" applyAlignment="1" applyProtection="1">
      <alignment horizontal="right" vertical="top" wrapText="1"/>
      <protection locked="0"/>
    </xf>
    <xf numFmtId="0" fontId="8" fillId="0" borderId="2" xfId="0" applyFont="1" applyFill="1" applyBorder="1" applyAlignment="1">
      <alignment horizontal="center" vertical="center"/>
    </xf>
    <xf numFmtId="0" fontId="6" fillId="0" borderId="5" xfId="0" applyFont="1" applyBorder="1" applyAlignment="1">
      <alignment horizontal="left" vertical="center" indent="1"/>
    </xf>
    <xf numFmtId="165" fontId="6" fillId="0" borderId="2" xfId="0" applyNumberFormat="1" applyFont="1" applyBorder="1" applyAlignment="1">
      <alignment horizontal="right" vertical="center"/>
    </xf>
    <xf numFmtId="20" fontId="2" fillId="0" borderId="2" xfId="0" applyNumberFormat="1" applyFont="1" applyBorder="1" applyAlignment="1">
      <alignment horizontal="right" vertical="center"/>
    </xf>
    <xf numFmtId="20" fontId="2" fillId="0" borderId="2" xfId="0" applyNumberFormat="1" applyFont="1" applyFill="1" applyBorder="1" applyAlignment="1">
      <alignment horizontal="right" vertical="center"/>
    </xf>
    <xf numFmtId="20" fontId="2" fillId="0" borderId="11" xfId="0" applyNumberFormat="1" applyFont="1" applyFill="1" applyBorder="1" applyAlignment="1">
      <alignment horizontal="right" vertical="center"/>
    </xf>
    <xf numFmtId="0" fontId="30" fillId="0" borderId="2" xfId="0" applyFont="1" applyFill="1" applyBorder="1" applyAlignment="1">
      <alignment horizontal="center" vertical="center"/>
    </xf>
    <xf numFmtId="0" fontId="30" fillId="0" borderId="11" xfId="0" applyFont="1" applyFill="1" applyBorder="1" applyAlignment="1">
      <alignment horizontal="center" vertical="center"/>
    </xf>
    <xf numFmtId="0" fontId="7" fillId="0" borderId="2" xfId="0" applyFont="1" applyBorder="1" applyAlignment="1">
      <alignment horizontal="center" vertical="center"/>
    </xf>
    <xf numFmtId="0" fontId="7" fillId="0" borderId="11" xfId="0" applyFont="1" applyBorder="1" applyAlignment="1">
      <alignment horizontal="center" vertical="center"/>
    </xf>
    <xf numFmtId="0" fontId="7" fillId="0" borderId="5" xfId="0" applyFont="1" applyBorder="1" applyAlignment="1">
      <alignment horizontal="left" vertical="center" wrapText="1"/>
    </xf>
    <xf numFmtId="0" fontId="2" fillId="7" borderId="2" xfId="0" applyFont="1" applyFill="1" applyBorder="1" applyAlignment="1">
      <alignment horizontal="left" vertical="center"/>
    </xf>
    <xf numFmtId="0" fontId="2" fillId="0" borderId="2" xfId="0" applyFont="1" applyBorder="1" applyAlignment="1">
      <alignment horizontal="left"/>
    </xf>
    <xf numFmtId="0" fontId="2" fillId="0" borderId="11" xfId="0" applyFont="1" applyBorder="1" applyAlignment="1">
      <alignment horizontal="left"/>
    </xf>
    <xf numFmtId="0" fontId="8" fillId="0" borderId="5" xfId="0" applyFont="1" applyBorder="1" applyAlignment="1">
      <alignment horizontal="left" wrapText="1"/>
    </xf>
    <xf numFmtId="0" fontId="8" fillId="0" borderId="12" xfId="0" applyFont="1" applyFill="1" applyBorder="1" applyAlignment="1">
      <alignment horizontal="left" vertical="center"/>
    </xf>
    <xf numFmtId="167" fontId="8" fillId="0" borderId="14" xfId="4" applyNumberFormat="1" applyFont="1" applyFill="1" applyBorder="1" applyAlignment="1">
      <alignment horizontal="right" vertical="center"/>
    </xf>
    <xf numFmtId="164" fontId="7" fillId="0" borderId="5" xfId="0" applyNumberFormat="1" applyFont="1" applyBorder="1" applyAlignment="1">
      <alignment horizontal="left"/>
    </xf>
    <xf numFmtId="167" fontId="7" fillId="0" borderId="11" xfId="4" applyNumberFormat="1" applyFont="1" applyBorder="1" applyAlignment="1">
      <alignment horizontal="right" vertical="center"/>
    </xf>
    <xf numFmtId="0" fontId="2" fillId="0" borderId="0" xfId="0" applyFont="1" applyBorder="1" applyAlignment="1">
      <alignment horizontal="left"/>
    </xf>
    <xf numFmtId="0" fontId="2" fillId="0" borderId="0" xfId="0" applyFont="1" applyBorder="1" applyAlignment="1">
      <alignment horizontal="center" vertical="center"/>
    </xf>
    <xf numFmtId="0" fontId="2" fillId="9" borderId="32" xfId="0" applyFont="1" applyFill="1" applyBorder="1" applyAlignment="1">
      <alignment horizontal="center" vertical="center"/>
    </xf>
    <xf numFmtId="0" fontId="2" fillId="0" borderId="0" xfId="0" applyFont="1" applyBorder="1"/>
    <xf numFmtId="0" fontId="5" fillId="8" borderId="12" xfId="0" applyFont="1" applyFill="1" applyBorder="1" applyAlignment="1">
      <alignment horizontal="center" vertical="center"/>
    </xf>
    <xf numFmtId="0" fontId="8" fillId="0" borderId="27" xfId="0" applyFont="1" applyFill="1" applyBorder="1" applyAlignment="1">
      <alignment horizontal="center" vertical="center"/>
    </xf>
    <xf numFmtId="9" fontId="7" fillId="0" borderId="11" xfId="4" applyFont="1" applyBorder="1" applyAlignment="1">
      <alignment horizontal="right"/>
    </xf>
    <xf numFmtId="0" fontId="7" fillId="0" borderId="11" xfId="0" applyFont="1" applyBorder="1" applyAlignment="1">
      <alignment horizontal="right"/>
    </xf>
    <xf numFmtId="0" fontId="16" fillId="0" borderId="0" xfId="0" applyFont="1" applyBorder="1"/>
    <xf numFmtId="0" fontId="36" fillId="5" borderId="45" xfId="0" applyFont="1" applyFill="1" applyBorder="1" applyAlignment="1" applyProtection="1">
      <alignment horizontal="center" vertical="center" wrapText="1"/>
      <protection locked="0"/>
    </xf>
    <xf numFmtId="0" fontId="2" fillId="0" borderId="16" xfId="0" applyFont="1" applyBorder="1" applyAlignment="1">
      <alignment horizontal="right" vertical="center"/>
    </xf>
    <xf numFmtId="0" fontId="2" fillId="0" borderId="17" xfId="0" applyFont="1" applyBorder="1" applyAlignment="1">
      <alignment horizontal="right" vertical="center"/>
    </xf>
    <xf numFmtId="167" fontId="2" fillId="0" borderId="11" xfId="4" applyNumberFormat="1" applyFont="1" applyBorder="1" applyAlignment="1"/>
    <xf numFmtId="0" fontId="39" fillId="9" borderId="50" xfId="3" applyFont="1" applyFill="1" applyBorder="1" applyAlignment="1">
      <alignment horizontal="left" vertical="center" wrapText="1"/>
    </xf>
    <xf numFmtId="168" fontId="13" fillId="0" borderId="11" xfId="3" applyNumberFormat="1" applyFont="1" applyBorder="1" applyAlignment="1">
      <alignment horizontal="left" vertical="center"/>
    </xf>
    <xf numFmtId="0" fontId="2" fillId="0" borderId="28" xfId="0" applyFont="1" applyBorder="1" applyAlignment="1">
      <alignment horizontal="right"/>
    </xf>
    <xf numFmtId="0" fontId="2" fillId="0" borderId="10" xfId="0" applyFont="1" applyBorder="1" applyAlignment="1">
      <alignment horizontal="right"/>
    </xf>
    <xf numFmtId="0" fontId="7" fillId="9" borderId="5" xfId="0" applyFont="1" applyFill="1" applyBorder="1" applyAlignment="1">
      <alignment horizontal="left" vertical="center" wrapText="1"/>
    </xf>
    <xf numFmtId="0" fontId="6" fillId="0" borderId="5" xfId="0" applyFont="1" applyBorder="1" applyAlignment="1">
      <alignment horizontal="center" vertical="center"/>
    </xf>
    <xf numFmtId="0" fontId="2" fillId="5" borderId="11" xfId="0" applyFont="1" applyFill="1" applyBorder="1" applyAlignment="1" applyProtection="1">
      <alignment horizontal="left" vertical="center" wrapText="1"/>
      <protection locked="0"/>
    </xf>
    <xf numFmtId="0" fontId="11" fillId="0" borderId="0" xfId="0" applyFont="1" applyBorder="1" applyProtection="1">
      <protection locked="0"/>
    </xf>
    <xf numFmtId="0" fontId="8" fillId="0" borderId="51" xfId="0" applyFont="1" applyBorder="1" applyAlignment="1">
      <alignment horizontal="center" vertical="center"/>
    </xf>
    <xf numFmtId="0" fontId="2" fillId="5" borderId="5" xfId="0" applyFont="1" applyFill="1" applyBorder="1" applyAlignment="1" applyProtection="1">
      <alignment horizontal="left" vertical="center" wrapText="1"/>
      <protection locked="0"/>
    </xf>
    <xf numFmtId="0" fontId="2" fillId="0" borderId="0" xfId="0" applyFont="1" applyBorder="1" applyProtection="1">
      <protection locked="0"/>
    </xf>
    <xf numFmtId="0" fontId="11" fillId="0" borderId="0" xfId="0" applyFont="1" applyBorder="1" applyAlignment="1" applyProtection="1">
      <alignment horizontal="right"/>
      <protection locked="0"/>
    </xf>
    <xf numFmtId="0" fontId="25" fillId="0" borderId="0" xfId="0" applyFont="1" applyBorder="1" applyProtection="1">
      <protection locked="0"/>
    </xf>
    <xf numFmtId="0" fontId="2" fillId="5" borderId="10" xfId="0" applyFont="1" applyFill="1" applyBorder="1" applyAlignment="1" applyProtection="1">
      <alignment horizontal="left" vertical="center" wrapText="1"/>
      <protection locked="0"/>
    </xf>
    <xf numFmtId="0" fontId="5" fillId="8" borderId="14" xfId="0" applyFont="1" applyFill="1" applyBorder="1" applyAlignment="1">
      <alignment horizontal="right"/>
    </xf>
    <xf numFmtId="0" fontId="13" fillId="0" borderId="27" xfId="3" applyFont="1" applyFill="1" applyBorder="1" applyAlignment="1">
      <alignment horizontal="left" vertical="center"/>
    </xf>
    <xf numFmtId="0" fontId="13" fillId="0" borderId="8" xfId="3" applyFont="1" applyFill="1" applyBorder="1" applyAlignment="1">
      <alignment horizontal="left" vertical="center"/>
    </xf>
    <xf numFmtId="0" fontId="13" fillId="0" borderId="8" xfId="3" applyFont="1" applyFill="1" applyBorder="1" applyAlignment="1">
      <alignment horizontal="center" vertical="center"/>
    </xf>
    <xf numFmtId="168" fontId="13" fillId="0" borderId="2" xfId="3" applyNumberFormat="1" applyFont="1" applyFill="1" applyBorder="1" applyAlignment="1">
      <alignment horizontal="left" vertical="center"/>
    </xf>
    <xf numFmtId="0" fontId="13" fillId="0" borderId="8" xfId="3" applyFont="1" applyFill="1" applyBorder="1" applyAlignment="1">
      <alignment horizontal="left" vertical="center" wrapText="1"/>
    </xf>
    <xf numFmtId="168" fontId="13" fillId="0" borderId="11" xfId="3" applyNumberFormat="1" applyFont="1" applyFill="1" applyBorder="1" applyAlignment="1">
      <alignment horizontal="left" vertical="center"/>
    </xf>
    <xf numFmtId="0" fontId="13" fillId="0" borderId="5" xfId="3" applyFont="1" applyFill="1" applyBorder="1" applyAlignment="1">
      <alignment horizontal="left" vertical="center"/>
    </xf>
    <xf numFmtId="0" fontId="13" fillId="0" borderId="2" xfId="3" applyFont="1" applyFill="1" applyBorder="1" applyAlignment="1">
      <alignment horizontal="left" vertical="center"/>
    </xf>
    <xf numFmtId="0" fontId="13" fillId="0" borderId="2" xfId="3" applyFont="1" applyFill="1" applyBorder="1" applyAlignment="1">
      <alignment horizontal="center" vertical="center"/>
    </xf>
    <xf numFmtId="0" fontId="13" fillId="0" borderId="6" xfId="0" applyFont="1" applyFill="1" applyBorder="1" applyAlignment="1">
      <alignment horizontal="justify" vertical="center" wrapText="1"/>
    </xf>
    <xf numFmtId="0" fontId="6" fillId="0" borderId="10" xfId="0" applyFont="1" applyBorder="1" applyAlignment="1">
      <alignment horizontal="center" vertical="center" wrapText="1"/>
    </xf>
    <xf numFmtId="0" fontId="0" fillId="2" borderId="0" xfId="0" applyFill="1"/>
    <xf numFmtId="0" fontId="0" fillId="5" borderId="0" xfId="0" applyFill="1"/>
    <xf numFmtId="0" fontId="0" fillId="2" borderId="0" xfId="0" applyFill="1" applyAlignment="1">
      <alignment horizontal="left" vertical="center"/>
    </xf>
    <xf numFmtId="0" fontId="44" fillId="5" borderId="0" xfId="0" applyFont="1" applyFill="1" applyAlignment="1">
      <alignment vertical="center" wrapText="1"/>
    </xf>
    <xf numFmtId="0" fontId="45" fillId="0" borderId="52" xfId="0" applyFont="1" applyBorder="1" applyAlignment="1">
      <alignment horizontal="center" vertical="center"/>
    </xf>
    <xf numFmtId="0" fontId="46" fillId="13" borderId="52" xfId="0" applyFont="1" applyFill="1" applyBorder="1" applyAlignment="1">
      <alignment horizontal="center" vertical="center"/>
    </xf>
    <xf numFmtId="0" fontId="47" fillId="5" borderId="0" xfId="0" applyFont="1" applyFill="1" applyAlignment="1">
      <alignment horizontal="right" vertical="center" wrapText="1"/>
    </xf>
    <xf numFmtId="0" fontId="47" fillId="5" borderId="0" xfId="0" applyFont="1" applyFill="1" applyAlignment="1">
      <alignment horizontal="center" vertical="center" wrapText="1"/>
    </xf>
    <xf numFmtId="0" fontId="45" fillId="0" borderId="53" xfId="0" applyFont="1" applyBorder="1" applyAlignment="1">
      <alignment horizontal="center" vertical="center"/>
    </xf>
    <xf numFmtId="0" fontId="33" fillId="2" borderId="0" xfId="0" applyFont="1" applyFill="1" applyAlignment="1">
      <alignment vertical="center" wrapText="1"/>
    </xf>
    <xf numFmtId="0" fontId="0" fillId="2" borderId="0" xfId="0" applyFill="1" applyAlignment="1">
      <alignment horizontal="center" vertical="center"/>
    </xf>
    <xf numFmtId="0" fontId="52" fillId="0" borderId="0" xfId="0" applyFont="1" applyFill="1" applyBorder="1" applyAlignment="1">
      <alignment horizontal="center" vertical="center"/>
    </xf>
    <xf numFmtId="0" fontId="5" fillId="0" borderId="0" xfId="0" applyFont="1" applyFill="1" applyBorder="1" applyAlignment="1">
      <alignment horizontal="center" vertical="center"/>
    </xf>
    <xf numFmtId="0" fontId="5" fillId="8" borderId="1" xfId="0" applyFont="1" applyFill="1" applyBorder="1" applyAlignment="1">
      <alignment horizontal="center" vertical="center"/>
    </xf>
    <xf numFmtId="0" fontId="53" fillId="0" borderId="0" xfId="0" applyFont="1" applyFill="1" applyAlignment="1">
      <alignment vertical="center" wrapText="1"/>
    </xf>
    <xf numFmtId="0" fontId="53" fillId="0" borderId="0" xfId="0" applyFont="1" applyFill="1" applyAlignment="1">
      <alignment horizontal="right" vertical="center"/>
    </xf>
    <xf numFmtId="0" fontId="54" fillId="0" borderId="0" xfId="0" applyFont="1" applyFill="1" applyAlignment="1">
      <alignment vertical="center" wrapText="1"/>
    </xf>
    <xf numFmtId="0" fontId="45" fillId="0" borderId="70" xfId="0" applyFont="1" applyBorder="1" applyAlignment="1">
      <alignment horizontal="center" vertical="center"/>
    </xf>
    <xf numFmtId="0" fontId="50" fillId="0" borderId="54" xfId="0" applyFont="1" applyBorder="1" applyAlignment="1">
      <alignment horizontal="center" vertical="center" wrapText="1"/>
    </xf>
    <xf numFmtId="0" fontId="45" fillId="0" borderId="54" xfId="0" applyFont="1" applyBorder="1" applyAlignment="1">
      <alignment horizontal="center" vertical="center"/>
    </xf>
    <xf numFmtId="0" fontId="45" fillId="0" borderId="70" xfId="0" applyFont="1" applyBorder="1" applyAlignment="1">
      <alignment horizontal="center" vertical="center" wrapText="1"/>
    </xf>
    <xf numFmtId="0" fontId="45" fillId="0" borderId="61" xfId="0" applyFont="1" applyBorder="1" applyAlignment="1">
      <alignment horizontal="center" vertical="center"/>
    </xf>
    <xf numFmtId="0" fontId="50" fillId="0" borderId="61" xfId="0" applyFont="1" applyBorder="1" applyAlignment="1">
      <alignment horizontal="center" vertical="center" wrapText="1"/>
    </xf>
    <xf numFmtId="0" fontId="29" fillId="14" borderId="63" xfId="0" applyFont="1" applyFill="1" applyBorder="1" applyAlignment="1">
      <alignment horizontal="center" vertical="center"/>
    </xf>
    <xf numFmtId="0" fontId="45" fillId="0" borderId="77" xfId="0" applyFont="1" applyBorder="1" applyAlignment="1">
      <alignment horizontal="center" vertical="center"/>
    </xf>
    <xf numFmtId="0" fontId="50" fillId="0" borderId="77" xfId="0" applyFont="1" applyBorder="1" applyAlignment="1">
      <alignment horizontal="center" vertical="center" wrapText="1"/>
    </xf>
    <xf numFmtId="0" fontId="45" fillId="0" borderId="77" xfId="0" applyFont="1" applyBorder="1" applyAlignment="1">
      <alignment horizontal="center" vertical="center" wrapText="1"/>
    </xf>
    <xf numFmtId="0" fontId="50" fillId="0" borderId="80" xfId="0" applyFont="1" applyBorder="1" applyAlignment="1">
      <alignment horizontal="center" vertical="center" wrapText="1"/>
    </xf>
    <xf numFmtId="0" fontId="45" fillId="0" borderId="81" xfId="0" applyFont="1" applyBorder="1" applyAlignment="1">
      <alignment horizontal="center" vertical="center" wrapText="1"/>
    </xf>
    <xf numFmtId="0" fontId="48" fillId="8" borderId="80" xfId="0" applyFont="1" applyFill="1" applyBorder="1" applyAlignment="1">
      <alignment horizontal="center" vertical="center" wrapText="1"/>
    </xf>
    <xf numFmtId="0" fontId="13" fillId="0" borderId="2" xfId="3" applyFont="1" applyFill="1" applyBorder="1" applyAlignment="1">
      <alignment horizontal="left" vertical="center" wrapText="1"/>
    </xf>
    <xf numFmtId="0" fontId="13" fillId="5" borderId="84" xfId="0" applyFont="1" applyFill="1" applyBorder="1" applyAlignment="1">
      <alignment horizontal="justify" vertical="center" wrapText="1"/>
    </xf>
    <xf numFmtId="0" fontId="42" fillId="5" borderId="85" xfId="0" applyFont="1" applyFill="1" applyBorder="1" applyAlignment="1">
      <alignment horizontal="justify" vertical="center" wrapText="1"/>
    </xf>
    <xf numFmtId="0" fontId="13" fillId="0" borderId="85" xfId="0" applyFont="1" applyBorder="1" applyAlignment="1">
      <alignment horizontal="justify" vertical="center" wrapText="1"/>
    </xf>
    <xf numFmtId="0" fontId="50" fillId="0" borderId="70" xfId="0" applyFont="1" applyBorder="1" applyAlignment="1">
      <alignment horizontal="center" vertical="center" wrapText="1"/>
    </xf>
    <xf numFmtId="0" fontId="45" fillId="0" borderId="57" xfId="0" applyFont="1" applyBorder="1" applyAlignment="1">
      <alignment horizontal="center" vertical="center"/>
    </xf>
    <xf numFmtId="0" fontId="45" fillId="15" borderId="0" xfId="0" applyFont="1" applyFill="1" applyBorder="1" applyAlignment="1">
      <alignment horizontal="center" vertical="center"/>
    </xf>
    <xf numFmtId="0" fontId="50" fillId="0" borderId="87" xfId="0" applyFont="1" applyBorder="1" applyAlignment="1">
      <alignment horizontal="center" vertical="center" wrapText="1"/>
    </xf>
    <xf numFmtId="0" fontId="5" fillId="8" borderId="13" xfId="0" applyFont="1" applyFill="1" applyBorder="1" applyAlignment="1">
      <alignment horizontal="right" vertical="center" wrapText="1"/>
    </xf>
    <xf numFmtId="0" fontId="5" fillId="8" borderId="14" xfId="0" applyFont="1" applyFill="1" applyBorder="1" applyAlignment="1">
      <alignment horizontal="right" vertical="center"/>
    </xf>
    <xf numFmtId="0" fontId="33" fillId="2" borderId="0" xfId="0" applyFont="1" applyFill="1" applyBorder="1" applyAlignment="1">
      <alignment horizontal="center" vertical="center" wrapText="1"/>
    </xf>
    <xf numFmtId="0" fontId="5" fillId="4" borderId="2" xfId="0" applyFont="1" applyFill="1" applyBorder="1" applyAlignment="1">
      <alignment horizontal="center" vertical="center"/>
    </xf>
    <xf numFmtId="0" fontId="14" fillId="2" borderId="0" xfId="0" applyFont="1" applyFill="1" applyAlignment="1">
      <alignment horizontal="center" wrapText="1"/>
    </xf>
    <xf numFmtId="0" fontId="14" fillId="2" borderId="0" xfId="0" applyFont="1" applyFill="1" applyAlignment="1">
      <alignment horizontal="center"/>
    </xf>
    <xf numFmtId="0" fontId="5" fillId="8" borderId="13" xfId="0" applyFont="1" applyFill="1" applyBorder="1" applyAlignment="1">
      <alignment horizontal="center" vertical="center"/>
    </xf>
    <xf numFmtId="0" fontId="5" fillId="8" borderId="16" xfId="0" applyFont="1" applyFill="1" applyBorder="1" applyAlignment="1">
      <alignment horizontal="right" vertical="center"/>
    </xf>
    <xf numFmtId="0" fontId="5" fillId="4" borderId="11" xfId="0" applyFont="1" applyFill="1" applyBorder="1" applyAlignment="1">
      <alignment horizontal="center" vertical="center" wrapText="1"/>
    </xf>
    <xf numFmtId="0" fontId="2" fillId="0" borderId="0" xfId="0" applyFont="1" applyAlignment="1">
      <alignment horizontal="left"/>
    </xf>
    <xf numFmtId="0" fontId="5" fillId="8" borderId="5" xfId="0" applyFont="1" applyFill="1" applyBorder="1" applyAlignment="1">
      <alignment horizontal="left" vertical="center" wrapText="1"/>
    </xf>
    <xf numFmtId="20" fontId="50" fillId="2" borderId="77" xfId="0" applyNumberFormat="1" applyFont="1" applyFill="1" applyBorder="1" applyAlignment="1">
      <alignment horizontal="center" vertical="center"/>
    </xf>
    <xf numFmtId="0" fontId="50" fillId="0" borderId="53" xfId="0" applyFont="1" applyBorder="1" applyAlignment="1">
      <alignment horizontal="center" vertical="center" wrapText="1"/>
    </xf>
    <xf numFmtId="0" fontId="9" fillId="8" borderId="2" xfId="0" applyFont="1" applyFill="1" applyBorder="1" applyAlignment="1" applyProtection="1">
      <alignment horizontal="right" vertical="center" wrapText="1"/>
      <protection locked="0"/>
    </xf>
    <xf numFmtId="0" fontId="5" fillId="8" borderId="14" xfId="0" applyFont="1" applyFill="1" applyBorder="1" applyAlignment="1">
      <alignment horizontal="right" vertical="center"/>
    </xf>
    <xf numFmtId="0" fontId="5" fillId="8" borderId="11" xfId="0" applyFont="1" applyFill="1" applyBorder="1" applyAlignment="1">
      <alignment horizontal="right" vertical="center"/>
    </xf>
    <xf numFmtId="0" fontId="3" fillId="8" borderId="13" xfId="0" applyFont="1" applyFill="1" applyBorder="1" applyAlignment="1">
      <alignment horizontal="left" vertical="center"/>
    </xf>
    <xf numFmtId="0" fontId="3" fillId="8" borderId="2" xfId="0" applyFont="1" applyFill="1" applyBorder="1" applyAlignment="1">
      <alignment horizontal="left" vertical="center"/>
    </xf>
    <xf numFmtId="0" fontId="3" fillId="8" borderId="16" xfId="0" applyFont="1" applyFill="1" applyBorder="1" applyAlignment="1">
      <alignment horizontal="left" vertical="center"/>
    </xf>
    <xf numFmtId="0" fontId="12" fillId="0" borderId="0" xfId="0" applyFont="1" applyAlignment="1">
      <alignment horizontal="center" vertical="center" wrapText="1"/>
    </xf>
    <xf numFmtId="0" fontId="5" fillId="8" borderId="13" xfId="0" applyFont="1" applyFill="1" applyBorder="1" applyAlignment="1">
      <alignment horizontal="center"/>
    </xf>
    <xf numFmtId="0" fontId="12" fillId="0" borderId="0" xfId="0" applyFont="1" applyFill="1" applyBorder="1" applyAlignment="1">
      <alignment horizontal="center" vertical="center" wrapText="1"/>
    </xf>
    <xf numFmtId="0" fontId="5" fillId="8" borderId="12" xfId="0" applyFont="1" applyFill="1" applyBorder="1" applyAlignment="1">
      <alignment horizontal="left" vertical="top" wrapText="1"/>
    </xf>
    <xf numFmtId="0" fontId="5" fillId="8" borderId="13" xfId="0" applyFont="1" applyFill="1" applyBorder="1" applyAlignment="1">
      <alignment horizontal="left" vertical="top" wrapText="1"/>
    </xf>
    <xf numFmtId="0" fontId="5" fillId="8" borderId="5" xfId="0" applyFont="1" applyFill="1" applyBorder="1" applyAlignment="1">
      <alignment horizontal="left" wrapText="1"/>
    </xf>
    <xf numFmtId="0" fontId="5" fillId="8" borderId="2" xfId="0" applyFont="1" applyFill="1" applyBorder="1" applyAlignment="1">
      <alignment horizontal="left" wrapText="1"/>
    </xf>
    <xf numFmtId="0" fontId="5" fillId="8" borderId="5" xfId="0" applyFont="1" applyFill="1" applyBorder="1" applyAlignment="1">
      <alignment horizontal="left"/>
    </xf>
    <xf numFmtId="0" fontId="5" fillId="8" borderId="2" xfId="0" applyFont="1" applyFill="1" applyBorder="1" applyAlignment="1">
      <alignment horizontal="left"/>
    </xf>
    <xf numFmtId="0" fontId="4" fillId="2" borderId="0" xfId="0" applyFont="1" applyFill="1" applyAlignment="1">
      <alignment horizontal="right"/>
    </xf>
    <xf numFmtId="0" fontId="5" fillId="8" borderId="12" xfId="0" applyFont="1" applyFill="1" applyBorder="1" applyAlignment="1">
      <alignment horizontal="right" vertical="center"/>
    </xf>
    <xf numFmtId="0" fontId="5" fillId="8" borderId="5" xfId="0" applyFont="1" applyFill="1" applyBorder="1" applyAlignment="1">
      <alignment horizontal="right" vertical="center"/>
    </xf>
    <xf numFmtId="0" fontId="5" fillId="8" borderId="15" xfId="0" applyFont="1" applyFill="1" applyBorder="1" applyAlignment="1">
      <alignment horizontal="right" vertical="center"/>
    </xf>
    <xf numFmtId="0" fontId="5" fillId="8" borderId="13" xfId="0" applyFont="1" applyFill="1" applyBorder="1" applyAlignment="1">
      <alignment horizontal="right" vertical="center" wrapText="1"/>
    </xf>
    <xf numFmtId="0" fontId="5" fillId="8" borderId="2" xfId="0" applyFont="1" applyFill="1" applyBorder="1" applyAlignment="1">
      <alignment horizontal="right" vertical="center" wrapText="1"/>
    </xf>
    <xf numFmtId="0" fontId="5" fillId="8" borderId="16" xfId="0" applyFont="1" applyFill="1" applyBorder="1" applyAlignment="1">
      <alignment horizontal="right" vertical="center" wrapText="1"/>
    </xf>
    <xf numFmtId="0" fontId="5" fillId="8" borderId="13" xfId="1" applyFont="1" applyFill="1" applyBorder="1" applyAlignment="1">
      <alignment horizontal="center" vertical="center" wrapText="1"/>
    </xf>
    <xf numFmtId="0" fontId="5" fillId="8" borderId="2" xfId="0" applyFont="1" applyFill="1" applyBorder="1" applyAlignment="1">
      <alignment horizontal="center" vertical="center"/>
    </xf>
    <xf numFmtId="0" fontId="5" fillId="8" borderId="2" xfId="0" applyFont="1" applyFill="1" applyBorder="1" applyAlignment="1">
      <alignment horizontal="left" vertical="center"/>
    </xf>
    <xf numFmtId="0" fontId="5" fillId="8" borderId="16" xfId="0" applyFont="1" applyFill="1" applyBorder="1" applyAlignment="1">
      <alignment horizontal="left" vertical="center"/>
    </xf>
    <xf numFmtId="0" fontId="5" fillId="8" borderId="11" xfId="0" applyFont="1" applyFill="1" applyBorder="1" applyAlignment="1">
      <alignment horizontal="center" vertical="center"/>
    </xf>
    <xf numFmtId="0" fontId="5" fillId="8" borderId="17" xfId="0" applyFont="1" applyFill="1" applyBorder="1" applyAlignment="1">
      <alignment horizontal="center" vertical="center"/>
    </xf>
    <xf numFmtId="0" fontId="4" fillId="0" borderId="0" xfId="0" applyFont="1" applyAlignment="1">
      <alignment horizontal="right"/>
    </xf>
    <xf numFmtId="0" fontId="12" fillId="0" borderId="0" xfId="3" applyFont="1" applyAlignment="1">
      <alignment horizontal="center" vertical="center" wrapText="1"/>
    </xf>
    <xf numFmtId="0" fontId="28" fillId="0" borderId="0" xfId="3" applyFont="1" applyFill="1" applyAlignment="1">
      <alignment horizontal="left" vertical="center" wrapText="1"/>
    </xf>
    <xf numFmtId="0" fontId="12" fillId="2" borderId="0" xfId="0" applyFont="1" applyFill="1" applyBorder="1" applyAlignment="1">
      <alignment horizontal="center"/>
    </xf>
    <xf numFmtId="0" fontId="12" fillId="2" borderId="0" xfId="0" applyFont="1" applyFill="1" applyAlignment="1">
      <alignment horizontal="center"/>
    </xf>
    <xf numFmtId="0" fontId="33" fillId="2" borderId="0" xfId="0" applyFont="1" applyFill="1" applyBorder="1" applyAlignment="1">
      <alignment horizontal="center" vertical="center" wrapText="1"/>
    </xf>
    <xf numFmtId="0" fontId="12" fillId="2" borderId="0" xfId="0" applyFont="1" applyFill="1" applyAlignment="1">
      <alignment horizontal="center" vertical="center" wrapText="1"/>
    </xf>
    <xf numFmtId="0" fontId="33" fillId="2" borderId="0" xfId="0" applyFont="1" applyFill="1" applyAlignment="1">
      <alignment horizontal="center" vertical="center" wrapText="1"/>
    </xf>
    <xf numFmtId="0" fontId="29" fillId="11" borderId="9" xfId="0" applyFont="1" applyFill="1" applyBorder="1" applyAlignment="1">
      <alignment horizontal="center" vertical="center" wrapText="1"/>
    </xf>
    <xf numFmtId="0" fontId="4" fillId="2" borderId="0" xfId="0" applyFont="1" applyFill="1" applyAlignment="1">
      <alignment horizontal="right" vertical="center"/>
    </xf>
    <xf numFmtId="0" fontId="7" fillId="0" borderId="10" xfId="0" applyFont="1" applyFill="1" applyBorder="1" applyAlignment="1">
      <alignment horizontal="center" vertical="center" wrapText="1"/>
    </xf>
    <xf numFmtId="0" fontId="7" fillId="0" borderId="5" xfId="0" applyFont="1" applyFill="1" applyBorder="1" applyAlignment="1">
      <alignment horizontal="center" vertical="center" wrapText="1"/>
    </xf>
    <xf numFmtId="0" fontId="5" fillId="8" borderId="24" xfId="0" applyFont="1" applyFill="1" applyBorder="1" applyAlignment="1">
      <alignment horizontal="right" vertical="center" wrapText="1"/>
    </xf>
    <xf numFmtId="0" fontId="5" fillId="8" borderId="26" xfId="0" applyFont="1" applyFill="1" applyBorder="1" applyAlignment="1">
      <alignment horizontal="right" vertical="center" wrapText="1"/>
    </xf>
    <xf numFmtId="0" fontId="5" fillId="8" borderId="22" xfId="0" applyFont="1" applyFill="1" applyBorder="1" applyAlignment="1">
      <alignment horizontal="right" vertical="center" wrapText="1"/>
    </xf>
    <xf numFmtId="0" fontId="5" fillId="8" borderId="23" xfId="0" applyFont="1" applyFill="1" applyBorder="1" applyAlignment="1">
      <alignment horizontal="right" vertical="center" wrapText="1"/>
    </xf>
    <xf numFmtId="0" fontId="5" fillId="8" borderId="22" xfId="0" applyFont="1" applyFill="1" applyBorder="1" applyAlignment="1">
      <alignment horizontal="right" vertical="center"/>
    </xf>
    <xf numFmtId="0" fontId="5" fillId="8" borderId="23" xfId="0" applyFont="1" applyFill="1" applyBorder="1" applyAlignment="1">
      <alignment horizontal="right" vertical="center"/>
    </xf>
    <xf numFmtId="0" fontId="5" fillId="8" borderId="20" xfId="0" applyFont="1" applyFill="1" applyBorder="1" applyAlignment="1">
      <alignment horizontal="right" vertical="center"/>
    </xf>
    <xf numFmtId="0" fontId="5" fillId="8" borderId="21" xfId="0" applyFont="1" applyFill="1" applyBorder="1" applyAlignment="1">
      <alignment horizontal="right" vertical="center"/>
    </xf>
    <xf numFmtId="0" fontId="2" fillId="0" borderId="6" xfId="0" applyFont="1" applyBorder="1" applyAlignment="1">
      <alignment horizontal="left"/>
    </xf>
    <xf numFmtId="0" fontId="2" fillId="0" borderId="0" xfId="0" applyFont="1" applyAlignment="1">
      <alignment horizontal="left"/>
    </xf>
    <xf numFmtId="0" fontId="5" fillId="8" borderId="4" xfId="0" applyFont="1" applyFill="1" applyBorder="1" applyAlignment="1">
      <alignment horizontal="right" vertical="center" wrapText="1"/>
    </xf>
    <xf numFmtId="0" fontId="5" fillId="8" borderId="25" xfId="0" applyFont="1" applyFill="1" applyBorder="1" applyAlignment="1">
      <alignment horizontal="right" vertical="center" wrapText="1"/>
    </xf>
    <xf numFmtId="0" fontId="5" fillId="8" borderId="4" xfId="0" applyFont="1" applyFill="1" applyBorder="1" applyAlignment="1">
      <alignment horizontal="left" vertical="center"/>
    </xf>
    <xf numFmtId="0" fontId="5" fillId="8" borderId="24" xfId="0" applyFont="1" applyFill="1" applyBorder="1" applyAlignment="1">
      <alignment horizontal="left" vertical="center"/>
    </xf>
    <xf numFmtId="0" fontId="5" fillId="8" borderId="25" xfId="0" applyFont="1" applyFill="1" applyBorder="1" applyAlignment="1">
      <alignment horizontal="left" vertical="center"/>
    </xf>
    <xf numFmtId="0" fontId="5" fillId="8" borderId="26" xfId="0" applyFont="1" applyFill="1" applyBorder="1" applyAlignment="1">
      <alignment horizontal="left" vertical="center"/>
    </xf>
    <xf numFmtId="0" fontId="5" fillId="4" borderId="13" xfId="0" applyFont="1" applyFill="1" applyBorder="1" applyAlignment="1">
      <alignment horizontal="center" vertical="center"/>
    </xf>
    <xf numFmtId="0" fontId="5" fillId="4" borderId="2" xfId="0" applyFont="1" applyFill="1" applyBorder="1" applyAlignment="1">
      <alignment horizontal="center" vertical="center"/>
    </xf>
    <xf numFmtId="0" fontId="12" fillId="2" borderId="0" xfId="0" applyFont="1" applyFill="1" applyAlignment="1">
      <alignment horizontal="center" wrapText="1"/>
    </xf>
    <xf numFmtId="0" fontId="14" fillId="2" borderId="0" xfId="0" applyFont="1" applyFill="1" applyAlignment="1">
      <alignment horizontal="center" wrapText="1"/>
    </xf>
    <xf numFmtId="0" fontId="14" fillId="2" borderId="0" xfId="0" applyFont="1" applyFill="1" applyAlignment="1">
      <alignment horizontal="center"/>
    </xf>
    <xf numFmtId="0" fontId="5" fillId="8" borderId="12" xfId="0" applyFont="1" applyFill="1" applyBorder="1" applyAlignment="1">
      <alignment horizontal="left" vertical="center"/>
    </xf>
    <xf numFmtId="0" fontId="5" fillId="8" borderId="5" xfId="0" applyFont="1" applyFill="1" applyBorder="1" applyAlignment="1">
      <alignment horizontal="left" vertical="center"/>
    </xf>
    <xf numFmtId="0" fontId="5" fillId="8" borderId="15" xfId="0" applyFont="1" applyFill="1" applyBorder="1" applyAlignment="1">
      <alignment horizontal="left" vertical="center"/>
    </xf>
    <xf numFmtId="0" fontId="5" fillId="8" borderId="13" xfId="0" applyFont="1" applyFill="1" applyBorder="1" applyAlignment="1">
      <alignment horizontal="center" vertical="center"/>
    </xf>
    <xf numFmtId="0" fontId="5" fillId="8" borderId="17" xfId="0" applyFont="1" applyFill="1" applyBorder="1" applyAlignment="1">
      <alignment horizontal="right" vertical="center"/>
    </xf>
    <xf numFmtId="0" fontId="5" fillId="8" borderId="2" xfId="0" applyFont="1" applyFill="1" applyBorder="1" applyAlignment="1">
      <alignment horizontal="right" vertical="center"/>
    </xf>
    <xf numFmtId="0" fontId="5" fillId="8" borderId="16" xfId="0" applyFont="1" applyFill="1" applyBorder="1" applyAlignment="1">
      <alignment horizontal="right" vertical="center"/>
    </xf>
    <xf numFmtId="0" fontId="5" fillId="4" borderId="14" xfId="0" applyFont="1" applyFill="1" applyBorder="1" applyAlignment="1">
      <alignment horizontal="center" vertical="center" wrapText="1"/>
    </xf>
    <xf numFmtId="0" fontId="5" fillId="4" borderId="11" xfId="0" applyFont="1" applyFill="1" applyBorder="1" applyAlignment="1">
      <alignment horizontal="center" vertical="center" wrapText="1"/>
    </xf>
    <xf numFmtId="0" fontId="12" fillId="2" borderId="0" xfId="0" applyFont="1" applyFill="1" applyAlignment="1">
      <alignment horizontal="center" vertical="center"/>
    </xf>
    <xf numFmtId="0" fontId="5" fillId="8" borderId="12" xfId="1" applyFont="1" applyFill="1" applyBorder="1" applyAlignment="1">
      <alignment horizontal="center" vertical="center" wrapText="1"/>
    </xf>
    <xf numFmtId="0" fontId="5" fillId="8" borderId="30" xfId="0" applyFont="1" applyFill="1" applyBorder="1" applyAlignment="1">
      <alignment horizontal="left" vertical="center" wrapText="1"/>
    </xf>
    <xf numFmtId="0" fontId="5" fillId="8" borderId="26" xfId="0" applyFont="1" applyFill="1" applyBorder="1" applyAlignment="1">
      <alignment horizontal="left" vertical="center" wrapText="1"/>
    </xf>
    <xf numFmtId="0" fontId="5" fillId="8" borderId="31" xfId="0" applyFont="1" applyFill="1" applyBorder="1" applyAlignment="1">
      <alignment horizontal="center" vertical="center" wrapText="1"/>
    </xf>
    <xf numFmtId="0" fontId="5" fillId="8" borderId="21" xfId="0" applyFont="1" applyFill="1" applyBorder="1" applyAlignment="1">
      <alignment horizontal="center" vertical="center" wrapText="1"/>
    </xf>
    <xf numFmtId="0" fontId="5" fillId="8" borderId="43" xfId="0" applyFont="1" applyFill="1" applyBorder="1" applyAlignment="1">
      <alignment horizontal="right" vertical="center" wrapText="1"/>
    </xf>
    <xf numFmtId="0" fontId="5" fillId="8" borderId="29" xfId="0" applyFont="1" applyFill="1" applyBorder="1" applyAlignment="1">
      <alignment horizontal="right" vertical="center" wrapText="1"/>
    </xf>
    <xf numFmtId="0" fontId="5" fillId="8" borderId="37" xfId="0" applyFont="1" applyFill="1" applyBorder="1" applyAlignment="1">
      <alignment horizontal="right" vertical="center"/>
    </xf>
    <xf numFmtId="0" fontId="5" fillId="8" borderId="8" xfId="0" applyFont="1" applyFill="1" applyBorder="1" applyAlignment="1">
      <alignment horizontal="right" vertical="center"/>
    </xf>
    <xf numFmtId="0" fontId="5" fillId="8" borderId="37" xfId="0" applyFont="1" applyFill="1" applyBorder="1" applyAlignment="1">
      <alignment horizontal="right" vertical="center" wrapText="1"/>
    </xf>
    <xf numFmtId="0" fontId="5" fillId="8" borderId="8" xfId="0" applyFont="1" applyFill="1" applyBorder="1" applyAlignment="1">
      <alignment horizontal="right" vertical="center" wrapText="1"/>
    </xf>
    <xf numFmtId="0" fontId="2" fillId="8" borderId="37" xfId="0" applyFont="1" applyFill="1" applyBorder="1" applyAlignment="1">
      <alignment horizontal="right"/>
    </xf>
    <xf numFmtId="0" fontId="2" fillId="8" borderId="8" xfId="0" applyFont="1" applyFill="1" applyBorder="1" applyAlignment="1">
      <alignment horizontal="right"/>
    </xf>
    <xf numFmtId="0" fontId="5" fillId="8" borderId="7" xfId="0" applyFont="1" applyFill="1" applyBorder="1" applyAlignment="1">
      <alignment horizontal="right" vertical="center" wrapText="1"/>
    </xf>
    <xf numFmtId="0" fontId="5" fillId="8" borderId="27" xfId="0" applyFont="1" applyFill="1" applyBorder="1" applyAlignment="1">
      <alignment horizontal="left" vertical="center" wrapText="1"/>
    </xf>
    <xf numFmtId="0" fontId="5" fillId="8" borderId="5" xfId="0" applyFont="1" applyFill="1" applyBorder="1" applyAlignment="1">
      <alignment horizontal="left" vertical="center" wrapText="1"/>
    </xf>
    <xf numFmtId="0" fontId="5" fillId="8" borderId="7" xfId="0" applyFont="1" applyFill="1" applyBorder="1" applyAlignment="1">
      <alignment horizontal="right" vertical="center"/>
    </xf>
    <xf numFmtId="0" fontId="5" fillId="8" borderId="43" xfId="0" applyFont="1" applyFill="1" applyBorder="1" applyAlignment="1">
      <alignment horizontal="right" vertical="center"/>
    </xf>
    <xf numFmtId="0" fontId="5" fillId="8" borderId="29" xfId="0" applyFont="1" applyFill="1" applyBorder="1" applyAlignment="1">
      <alignment horizontal="right" vertical="center"/>
    </xf>
    <xf numFmtId="0" fontId="10" fillId="0" borderId="9" xfId="0" applyFont="1" applyBorder="1" applyAlignment="1">
      <alignment horizontal="center" vertical="center"/>
    </xf>
    <xf numFmtId="0" fontId="5" fillId="8" borderId="13" xfId="0" applyFont="1" applyFill="1" applyBorder="1" applyAlignment="1">
      <alignment horizontal="center" vertical="center" wrapText="1"/>
    </xf>
    <xf numFmtId="0" fontId="5" fillId="8" borderId="14" xfId="0" applyFont="1" applyFill="1" applyBorder="1" applyAlignment="1">
      <alignment horizontal="center" vertical="center" wrapText="1"/>
    </xf>
    <xf numFmtId="0" fontId="24" fillId="2" borderId="0" xfId="0" applyFont="1" applyFill="1" applyAlignment="1">
      <alignment horizontal="right" vertical="top"/>
    </xf>
    <xf numFmtId="0" fontId="5" fillId="8" borderId="11" xfId="0" applyFont="1" applyFill="1" applyBorder="1" applyAlignment="1">
      <alignment horizontal="left" vertical="center" wrapText="1"/>
    </xf>
    <xf numFmtId="0" fontId="33" fillId="2" borderId="36" xfId="0" applyFont="1" applyFill="1" applyBorder="1" applyAlignment="1">
      <alignment horizontal="center" vertical="center" wrapText="1"/>
    </xf>
    <xf numFmtId="0" fontId="51" fillId="8" borderId="52" xfId="0" applyFont="1" applyFill="1" applyBorder="1" applyAlignment="1">
      <alignment horizontal="center" vertical="center" wrapText="1"/>
    </xf>
    <xf numFmtId="0" fontId="48" fillId="8" borderId="53" xfId="0" applyFont="1" applyFill="1" applyBorder="1" applyAlignment="1">
      <alignment horizontal="center" vertical="center" wrapText="1"/>
    </xf>
    <xf numFmtId="0" fontId="48" fillId="8" borderId="54" xfId="0" applyFont="1" applyFill="1" applyBorder="1" applyAlignment="1">
      <alignment horizontal="center" vertical="center" wrapText="1"/>
    </xf>
    <xf numFmtId="0" fontId="43" fillId="2" borderId="0" xfId="0" applyFont="1" applyFill="1" applyAlignment="1">
      <alignment horizontal="right" vertical="center" wrapText="1"/>
    </xf>
    <xf numFmtId="0" fontId="44" fillId="5" borderId="0" xfId="0" applyFont="1" applyFill="1" applyAlignment="1">
      <alignment horizontal="center" vertical="center" wrapText="1"/>
    </xf>
    <xf numFmtId="0" fontId="48" fillId="8" borderId="70" xfId="0" applyFont="1" applyFill="1" applyBorder="1" applyAlignment="1">
      <alignment horizontal="center" vertical="center" wrapText="1"/>
    </xf>
    <xf numFmtId="0" fontId="48" fillId="8" borderId="71" xfId="0" applyFont="1" applyFill="1" applyBorder="1" applyAlignment="1">
      <alignment horizontal="center" vertical="center" wrapText="1"/>
    </xf>
    <xf numFmtId="0" fontId="48" fillId="8" borderId="53" xfId="0" applyFont="1" applyFill="1" applyBorder="1" applyAlignment="1">
      <alignment horizontal="center" vertical="center"/>
    </xf>
    <xf numFmtId="0" fontId="48" fillId="8" borderId="54" xfId="0" applyFont="1" applyFill="1" applyBorder="1" applyAlignment="1">
      <alignment horizontal="center" vertical="center"/>
    </xf>
    <xf numFmtId="0" fontId="29" fillId="0" borderId="0" xfId="0" applyFont="1" applyBorder="1" applyAlignment="1">
      <alignment horizontal="center" vertical="center" wrapText="1"/>
    </xf>
    <xf numFmtId="0" fontId="48" fillId="8" borderId="61" xfId="0" applyFont="1" applyFill="1" applyBorder="1" applyAlignment="1">
      <alignment horizontal="center" vertical="center" wrapText="1"/>
    </xf>
    <xf numFmtId="0" fontId="0" fillId="0" borderId="62" xfId="0" applyBorder="1" applyAlignment="1">
      <alignment horizontal="center" vertical="center" wrapText="1"/>
    </xf>
    <xf numFmtId="0" fontId="48" fillId="8" borderId="74" xfId="0" applyFont="1" applyFill="1" applyBorder="1" applyAlignment="1">
      <alignment horizontal="center" vertical="center" wrapText="1"/>
    </xf>
    <xf numFmtId="0" fontId="0" fillId="0" borderId="75" xfId="0" applyBorder="1" applyAlignment="1">
      <alignment horizontal="center" vertical="center" wrapText="1"/>
    </xf>
    <xf numFmtId="0" fontId="50" fillId="2" borderId="76" xfId="0" applyFont="1" applyFill="1" applyBorder="1" applyAlignment="1">
      <alignment horizontal="center" vertical="center"/>
    </xf>
    <xf numFmtId="0" fontId="50" fillId="2" borderId="78" xfId="0" applyFont="1" applyFill="1" applyBorder="1" applyAlignment="1">
      <alignment horizontal="center" vertical="center"/>
    </xf>
    <xf numFmtId="0" fontId="50" fillId="2" borderId="79" xfId="0" applyFont="1" applyFill="1" applyBorder="1" applyAlignment="1">
      <alignment horizontal="center" vertical="center"/>
    </xf>
    <xf numFmtId="0" fontId="50" fillId="2" borderId="77" xfId="0" applyFont="1" applyFill="1" applyBorder="1" applyAlignment="1">
      <alignment horizontal="center" vertical="center"/>
    </xf>
    <xf numFmtId="0" fontId="50" fillId="2" borderId="53" xfId="0" applyFont="1" applyFill="1" applyBorder="1" applyAlignment="1">
      <alignment horizontal="center" vertical="center"/>
    </xf>
    <xf numFmtId="0" fontId="50" fillId="2" borderId="80" xfId="0" applyFont="1" applyFill="1" applyBorder="1" applyAlignment="1">
      <alignment horizontal="center" vertical="center"/>
    </xf>
    <xf numFmtId="165" fontId="50" fillId="2" borderId="77" xfId="0" applyNumberFormat="1" applyFont="1" applyFill="1" applyBorder="1" applyAlignment="1">
      <alignment horizontal="center" vertical="center"/>
    </xf>
    <xf numFmtId="165" fontId="50" fillId="2" borderId="53" xfId="0" applyNumberFormat="1" applyFont="1" applyFill="1" applyBorder="1" applyAlignment="1">
      <alignment horizontal="center" vertical="center"/>
    </xf>
    <xf numFmtId="165" fontId="50" fillId="2" borderId="80" xfId="0" applyNumberFormat="1" applyFont="1" applyFill="1" applyBorder="1" applyAlignment="1">
      <alignment horizontal="center" vertical="center"/>
    </xf>
    <xf numFmtId="20" fontId="50" fillId="2" borderId="77" xfId="0" applyNumberFormat="1" applyFont="1" applyFill="1" applyBorder="1" applyAlignment="1">
      <alignment horizontal="center" vertical="center"/>
    </xf>
    <xf numFmtId="20" fontId="50" fillId="2" borderId="53" xfId="0" applyNumberFormat="1" applyFont="1" applyFill="1" applyBorder="1" applyAlignment="1">
      <alignment horizontal="center" vertical="center"/>
    </xf>
    <xf numFmtId="20" fontId="50" fillId="2" borderId="80" xfId="0" applyNumberFormat="1" applyFont="1" applyFill="1" applyBorder="1" applyAlignment="1">
      <alignment horizontal="center" vertical="center"/>
    </xf>
    <xf numFmtId="0" fontId="49" fillId="2" borderId="86" xfId="0" applyFont="1" applyFill="1" applyBorder="1" applyAlignment="1">
      <alignment horizontal="justify" vertical="center" wrapText="1"/>
    </xf>
    <xf numFmtId="0" fontId="49" fillId="2" borderId="71" xfId="0" applyFont="1" applyFill="1" applyBorder="1" applyAlignment="1">
      <alignment horizontal="justify" vertical="center" wrapText="1"/>
    </xf>
    <xf numFmtId="0" fontId="49" fillId="2" borderId="83" xfId="0" applyFont="1" applyFill="1" applyBorder="1" applyAlignment="1">
      <alignment horizontal="justify" vertical="center" wrapText="1"/>
    </xf>
    <xf numFmtId="0" fontId="45" fillId="0" borderId="53" xfId="0" applyFont="1" applyBorder="1" applyAlignment="1">
      <alignment horizontal="center" vertical="center" wrapText="1"/>
    </xf>
    <xf numFmtId="0" fontId="50" fillId="0" borderId="53" xfId="0" applyFont="1" applyBorder="1" applyAlignment="1">
      <alignment horizontal="center" vertical="center" wrapText="1"/>
    </xf>
    <xf numFmtId="0" fontId="48" fillId="8" borderId="72" xfId="0" applyFont="1" applyFill="1" applyBorder="1" applyAlignment="1">
      <alignment horizontal="center" vertical="center" wrapText="1"/>
    </xf>
    <xf numFmtId="0" fontId="48" fillId="8" borderId="82" xfId="0" applyFont="1" applyFill="1" applyBorder="1" applyAlignment="1">
      <alignment horizontal="center" vertical="center" wrapText="1"/>
    </xf>
    <xf numFmtId="0" fontId="48" fillId="8" borderId="73" xfId="0" applyFont="1" applyFill="1" applyBorder="1" applyAlignment="1">
      <alignment horizontal="center" vertical="center" wrapText="1"/>
    </xf>
    <xf numFmtId="0" fontId="48" fillId="8" borderId="9" xfId="0" applyFont="1" applyFill="1" applyBorder="1" applyAlignment="1">
      <alignment horizontal="center" vertical="center" wrapText="1"/>
    </xf>
    <xf numFmtId="0" fontId="49" fillId="0" borderId="56" xfId="0" applyFont="1" applyBorder="1" applyAlignment="1">
      <alignment vertical="center" wrapText="1"/>
    </xf>
    <xf numFmtId="0" fontId="49" fillId="0" borderId="58" xfId="0" applyFont="1" applyBorder="1" applyAlignment="1">
      <alignment vertical="center" wrapText="1"/>
    </xf>
    <xf numFmtId="0" fontId="49" fillId="0" borderId="60" xfId="0" applyFont="1" applyBorder="1" applyAlignment="1">
      <alignment vertical="center" wrapText="1"/>
    </xf>
    <xf numFmtId="0" fontId="27" fillId="2" borderId="69" xfId="0" applyFont="1" applyFill="1" applyBorder="1" applyAlignment="1">
      <alignment horizontal="center" vertical="center"/>
    </xf>
    <xf numFmtId="0" fontId="55" fillId="2" borderId="63" xfId="0" applyFont="1" applyFill="1" applyBorder="1" applyAlignment="1">
      <alignment horizontal="center" vertical="center"/>
    </xf>
    <xf numFmtId="0" fontId="55" fillId="2" borderId="65" xfId="0" applyFont="1" applyFill="1" applyBorder="1" applyAlignment="1">
      <alignment horizontal="center" vertical="center"/>
    </xf>
    <xf numFmtId="0" fontId="27" fillId="2" borderId="22" xfId="0" applyFont="1" applyFill="1" applyBorder="1" applyAlignment="1">
      <alignment horizontal="center" vertical="center"/>
    </xf>
    <xf numFmtId="0" fontId="55" fillId="2" borderId="37" xfId="0" applyFont="1" applyFill="1" applyBorder="1" applyAlignment="1">
      <alignment horizontal="center" vertical="center"/>
    </xf>
    <xf numFmtId="0" fontId="55" fillId="2" borderId="66" xfId="0" applyFont="1" applyFill="1" applyBorder="1" applyAlignment="1">
      <alignment horizontal="center" vertical="center"/>
    </xf>
    <xf numFmtId="0" fontId="27" fillId="2" borderId="68" xfId="0" applyFont="1" applyFill="1" applyBorder="1" applyAlignment="1">
      <alignment horizontal="center" vertical="center"/>
    </xf>
    <xf numFmtId="0" fontId="55" fillId="2" borderId="64" xfId="0" applyFont="1" applyFill="1" applyBorder="1" applyAlignment="1">
      <alignment horizontal="center" vertical="center"/>
    </xf>
    <xf numFmtId="0" fontId="55" fillId="2" borderId="67" xfId="0" applyFont="1" applyFill="1" applyBorder="1" applyAlignment="1">
      <alignment horizontal="center" vertical="center"/>
    </xf>
    <xf numFmtId="0" fontId="45" fillId="0" borderId="80" xfId="0" applyFont="1" applyBorder="1" applyAlignment="1">
      <alignment horizontal="center" vertical="center" wrapText="1"/>
    </xf>
    <xf numFmtId="0" fontId="49" fillId="2" borderId="55" xfId="0" applyFont="1" applyFill="1" applyBorder="1" applyAlignment="1">
      <alignment horizontal="center" vertical="center" wrapText="1"/>
    </xf>
    <xf numFmtId="0" fontId="49" fillId="2" borderId="57" xfId="0" applyFont="1" applyFill="1" applyBorder="1" applyAlignment="1">
      <alignment horizontal="center" vertical="center" wrapText="1"/>
    </xf>
    <xf numFmtId="0" fontId="49" fillId="2" borderId="59" xfId="0" applyFont="1" applyFill="1" applyBorder="1" applyAlignment="1">
      <alignment horizontal="center" vertical="center" wrapText="1"/>
    </xf>
    <xf numFmtId="0" fontId="9" fillId="8" borderId="2" xfId="0" applyFont="1" applyFill="1" applyBorder="1" applyAlignment="1" applyProtection="1">
      <alignment horizontal="right" vertical="center" wrapText="1"/>
      <protection locked="0"/>
    </xf>
    <xf numFmtId="0" fontId="2" fillId="0" borderId="35" xfId="0" applyFont="1" applyBorder="1" applyAlignment="1" applyProtection="1">
      <alignment horizontal="right"/>
      <protection locked="0"/>
    </xf>
    <xf numFmtId="0" fontId="5" fillId="8" borderId="2" xfId="0" applyFont="1" applyFill="1" applyBorder="1" applyAlignment="1" applyProtection="1">
      <alignment horizontal="center" vertical="center" wrapText="1"/>
      <protection locked="0"/>
    </xf>
    <xf numFmtId="0" fontId="5" fillId="9" borderId="2" xfId="0" applyFont="1" applyFill="1" applyBorder="1" applyAlignment="1" applyProtection="1">
      <alignment horizontal="center" vertical="center" wrapText="1"/>
      <protection locked="0"/>
    </xf>
    <xf numFmtId="0" fontId="4" fillId="2" borderId="0" xfId="0" applyFont="1" applyFill="1" applyAlignment="1" applyProtection="1">
      <alignment horizontal="right"/>
      <protection locked="0"/>
    </xf>
    <xf numFmtId="0" fontId="33" fillId="2" borderId="0" xfId="0" applyFont="1" applyFill="1" applyAlignment="1" applyProtection="1">
      <alignment horizontal="center" vertical="center" wrapText="1"/>
      <protection locked="0"/>
    </xf>
    <xf numFmtId="0" fontId="26" fillId="8" borderId="12" xfId="0" applyFont="1" applyFill="1" applyBorder="1" applyAlignment="1" applyProtection="1">
      <alignment horizontal="center" vertical="center" wrapText="1"/>
      <protection locked="0"/>
    </xf>
    <xf numFmtId="0" fontId="26" fillId="8" borderId="13" xfId="0" applyFont="1" applyFill="1" applyBorder="1" applyAlignment="1" applyProtection="1">
      <alignment horizontal="center" vertical="center" wrapText="1"/>
      <protection locked="0"/>
    </xf>
    <xf numFmtId="0" fontId="26" fillId="8" borderId="14" xfId="0" applyFont="1" applyFill="1" applyBorder="1" applyAlignment="1" applyProtection="1">
      <alignment horizontal="center" vertical="center" wrapText="1"/>
      <protection locked="0"/>
    </xf>
    <xf numFmtId="0" fontId="5" fillId="8" borderId="5" xfId="0" applyFont="1" applyFill="1" applyBorder="1" applyAlignment="1">
      <alignment horizontal="center" vertical="center"/>
    </xf>
    <xf numFmtId="0" fontId="9" fillId="8" borderId="2" xfId="0" applyFont="1" applyFill="1" applyBorder="1" applyAlignment="1" applyProtection="1">
      <alignment horizontal="center" vertical="center" wrapText="1"/>
      <protection locked="0"/>
    </xf>
    <xf numFmtId="0" fontId="9" fillId="8" borderId="2" xfId="0" applyFont="1" applyFill="1" applyBorder="1" applyAlignment="1" applyProtection="1">
      <alignment horizontal="left" vertical="center" wrapText="1"/>
      <protection locked="0"/>
    </xf>
    <xf numFmtId="0" fontId="9" fillId="8" borderId="11" xfId="0" applyFont="1" applyFill="1" applyBorder="1" applyAlignment="1" applyProtection="1">
      <alignment horizontal="left" vertical="center" wrapText="1"/>
      <protection locked="0"/>
    </xf>
    <xf numFmtId="0" fontId="20" fillId="8" borderId="13" xfId="0" applyFont="1" applyFill="1" applyBorder="1" applyAlignment="1" applyProtection="1">
      <alignment horizontal="center" vertical="center" wrapText="1"/>
      <protection locked="0"/>
    </xf>
    <xf numFmtId="0" fontId="20" fillId="8" borderId="2" xfId="0" applyFont="1" applyFill="1" applyBorder="1" applyAlignment="1" applyProtection="1">
      <alignment horizontal="center" vertical="center" wrapText="1"/>
      <protection locked="0"/>
    </xf>
    <xf numFmtId="0" fontId="9" fillId="9" borderId="2" xfId="0" applyFont="1" applyFill="1" applyBorder="1" applyAlignment="1" applyProtection="1">
      <alignment horizontal="center" vertical="center" wrapText="1"/>
      <protection locked="0"/>
    </xf>
    <xf numFmtId="0" fontId="8" fillId="0" borderId="35" xfId="0" applyFont="1" applyBorder="1" applyAlignment="1" applyProtection="1">
      <alignment horizontal="center" vertical="center" wrapText="1"/>
      <protection locked="0"/>
    </xf>
    <xf numFmtId="0" fontId="9" fillId="0" borderId="10" xfId="0" applyFont="1" applyBorder="1" applyAlignment="1" applyProtection="1">
      <alignment horizontal="center" vertical="center" wrapText="1"/>
      <protection locked="0"/>
    </xf>
    <xf numFmtId="0" fontId="12" fillId="2" borderId="0" xfId="0" applyFont="1" applyFill="1" applyAlignment="1">
      <alignment horizontal="right" wrapText="1"/>
    </xf>
    <xf numFmtId="0" fontId="35" fillId="0" borderId="0" xfId="0" applyFont="1" applyAlignment="1">
      <alignment wrapText="1"/>
    </xf>
    <xf numFmtId="0" fontId="33" fillId="2" borderId="0" xfId="0" applyFont="1" applyFill="1" applyAlignment="1" applyProtection="1">
      <alignment horizontal="center" vertical="top" wrapText="1"/>
      <protection locked="0"/>
    </xf>
    <xf numFmtId="0" fontId="35" fillId="2" borderId="0" xfId="0" applyFont="1" applyFill="1" applyAlignment="1">
      <alignment horizontal="center" vertical="top" wrapText="1"/>
    </xf>
    <xf numFmtId="0" fontId="9" fillId="8" borderId="12" xfId="0" applyFont="1" applyFill="1" applyBorder="1" applyAlignment="1" applyProtection="1">
      <alignment horizontal="center" vertical="center" wrapText="1"/>
      <protection locked="0"/>
    </xf>
    <xf numFmtId="0" fontId="9" fillId="8" borderId="5" xfId="0" applyFont="1" applyFill="1" applyBorder="1" applyAlignment="1" applyProtection="1">
      <alignment horizontal="center" vertical="center" wrapText="1"/>
      <protection locked="0"/>
    </xf>
    <xf numFmtId="0" fontId="9" fillId="8" borderId="15" xfId="0" applyFont="1" applyFill="1" applyBorder="1" applyAlignment="1" applyProtection="1">
      <alignment horizontal="center" vertical="center" wrapText="1"/>
      <protection locked="0"/>
    </xf>
    <xf numFmtId="0" fontId="9" fillId="8" borderId="13" xfId="0" applyFont="1" applyFill="1" applyBorder="1" applyAlignment="1" applyProtection="1">
      <alignment horizontal="center" vertical="center" wrapText="1"/>
      <protection locked="0"/>
    </xf>
    <xf numFmtId="0" fontId="9" fillId="8" borderId="16" xfId="0" applyFont="1" applyFill="1" applyBorder="1" applyAlignment="1" applyProtection="1">
      <alignment horizontal="center" vertical="center" wrapText="1"/>
      <protection locked="0"/>
    </xf>
    <xf numFmtId="0" fontId="9" fillId="8" borderId="14" xfId="0" applyFont="1" applyFill="1" applyBorder="1" applyAlignment="1" applyProtection="1">
      <alignment horizontal="center" vertical="center" wrapText="1"/>
      <protection locked="0"/>
    </xf>
    <xf numFmtId="0" fontId="9" fillId="8" borderId="11" xfId="0" applyFont="1" applyFill="1" applyBorder="1" applyAlignment="1" applyProtection="1">
      <alignment horizontal="center" vertical="center" wrapText="1"/>
      <protection locked="0"/>
    </xf>
    <xf numFmtId="0" fontId="9" fillId="8" borderId="17" xfId="0" applyFont="1" applyFill="1" applyBorder="1" applyAlignment="1" applyProtection="1">
      <alignment horizontal="center" vertical="center" wrapText="1"/>
      <protection locked="0"/>
    </xf>
    <xf numFmtId="0" fontId="9" fillId="10" borderId="2" xfId="0" applyFont="1" applyFill="1" applyBorder="1" applyAlignment="1" applyProtection="1">
      <alignment horizontal="center" vertical="center" wrapText="1"/>
      <protection locked="0"/>
    </xf>
    <xf numFmtId="0" fontId="42" fillId="0" borderId="85" xfId="0" applyFont="1" applyFill="1" applyBorder="1" applyAlignment="1">
      <alignment horizontal="justify" vertical="center" wrapText="1"/>
    </xf>
  </cellXfs>
  <cellStyles count="5">
    <cellStyle name="Normal" xfId="0" builtinId="0"/>
    <cellStyle name="Normal 2" xfId="1" xr:uid="{00000000-0005-0000-0000-000001000000}"/>
    <cellStyle name="Normal 3" xfId="2" xr:uid="{00000000-0005-0000-0000-000002000000}"/>
    <cellStyle name="Normal 4" xfId="3" xr:uid="{00000000-0005-0000-0000-000003000000}"/>
    <cellStyle name="Porcentaje" xfId="4" builtinId="5"/>
  </cellStyles>
  <dxfs count="186">
    <dxf>
      <font>
        <b/>
        <i val="0"/>
        <color rgb="FFFF0000"/>
      </font>
      <fill>
        <patternFill patternType="darkDown">
          <bgColor theme="1" tint="0.499984740745262"/>
        </patternFill>
      </fill>
    </dxf>
    <dxf>
      <font>
        <b/>
        <i val="0"/>
        <color rgb="FFFF0000"/>
      </font>
      <fill>
        <patternFill patternType="darkDown">
          <bgColor theme="1" tint="0.499984740745262"/>
        </patternFill>
      </fill>
    </dxf>
    <dxf>
      <font>
        <b/>
        <i val="0"/>
        <color rgb="FFFF0000"/>
      </font>
      <fill>
        <patternFill patternType="darkDown">
          <bgColor theme="1" tint="0.499984740745262"/>
        </patternFill>
      </fill>
    </dxf>
    <dxf>
      <font>
        <b/>
        <i val="0"/>
        <color rgb="FFFF0000"/>
      </font>
      <fill>
        <patternFill patternType="darkDown">
          <bgColor theme="1" tint="0.499984740745262"/>
        </patternFill>
      </fill>
    </dxf>
    <dxf>
      <font>
        <b/>
        <i val="0"/>
        <color rgb="FFFF0000"/>
      </font>
      <fill>
        <patternFill patternType="darkDown">
          <bgColor theme="1" tint="0.499984740745262"/>
        </patternFill>
      </fill>
    </dxf>
    <dxf>
      <font>
        <b/>
        <i val="0"/>
        <color rgb="FFFF0000"/>
      </font>
      <fill>
        <patternFill patternType="darkDown">
          <bgColor theme="1" tint="0.499984740745262"/>
        </patternFill>
      </fill>
    </dxf>
    <dxf>
      <font>
        <b/>
        <i val="0"/>
        <color rgb="FFFF0000"/>
      </font>
      <fill>
        <patternFill patternType="darkDown">
          <bgColor theme="1" tint="0.499984740745262"/>
        </patternFill>
      </fill>
    </dxf>
    <dxf>
      <font>
        <b/>
        <i val="0"/>
        <color rgb="FFFF0000"/>
      </font>
      <fill>
        <patternFill patternType="darkDown">
          <bgColor theme="1" tint="0.499984740745262"/>
        </patternFill>
      </fill>
    </dxf>
    <dxf>
      <font>
        <b/>
        <i val="0"/>
        <color rgb="FFFF0000"/>
      </font>
      <fill>
        <patternFill patternType="darkDown">
          <bgColor theme="1" tint="0.499984740745262"/>
        </patternFill>
      </fill>
    </dxf>
    <dxf>
      <font>
        <b/>
        <i val="0"/>
        <color rgb="FFFF0000"/>
      </font>
      <fill>
        <patternFill patternType="darkDown">
          <bgColor theme="1" tint="0.499984740745262"/>
        </patternFill>
      </fill>
    </dxf>
    <dxf>
      <font>
        <b/>
        <i val="0"/>
        <color rgb="FFFF0000"/>
      </font>
      <fill>
        <patternFill patternType="darkDown">
          <bgColor theme="1" tint="0.499984740745262"/>
        </patternFill>
      </fill>
    </dxf>
    <dxf>
      <font>
        <b/>
        <i val="0"/>
        <color rgb="FFFF0000"/>
      </font>
      <fill>
        <patternFill patternType="darkDown">
          <bgColor theme="1" tint="0.499984740745262"/>
        </patternFill>
      </fill>
    </dxf>
    <dxf>
      <font>
        <b/>
        <i val="0"/>
        <color rgb="FFFF0000"/>
      </font>
      <fill>
        <patternFill patternType="darkDown">
          <bgColor theme="1" tint="0.499984740745262"/>
        </patternFill>
      </fill>
    </dxf>
    <dxf>
      <font>
        <b/>
        <i val="0"/>
        <color rgb="FFFF0000"/>
      </font>
      <fill>
        <patternFill patternType="darkDown">
          <bgColor theme="1" tint="0.499984740745262"/>
        </patternFill>
      </fill>
    </dxf>
    <dxf>
      <font>
        <b/>
        <i val="0"/>
        <color rgb="FFFF0000"/>
      </font>
      <fill>
        <patternFill>
          <bgColor theme="1" tint="0.499984740745262"/>
        </patternFill>
      </fill>
    </dxf>
    <dxf>
      <font>
        <b/>
        <i val="0"/>
        <color rgb="FFFF0000"/>
      </font>
      <fill>
        <patternFill>
          <bgColor theme="1" tint="0.499984740745262"/>
        </patternFill>
      </fill>
    </dxf>
    <dxf>
      <font>
        <b/>
        <i val="0"/>
        <color rgb="FFFF0000"/>
      </font>
      <fill>
        <patternFill>
          <fgColor theme="1" tint="0.499984740745262"/>
          <bgColor theme="1" tint="0.499984740745262"/>
        </patternFill>
      </fill>
    </dxf>
    <dxf>
      <font>
        <b/>
        <i val="0"/>
        <color rgb="FFFF0000"/>
      </font>
      <fill>
        <patternFill>
          <bgColor theme="1" tint="0.499984740745262"/>
        </patternFill>
      </fill>
    </dxf>
    <dxf>
      <font>
        <b/>
        <i val="0"/>
        <color rgb="FFFF0000"/>
      </font>
      <fill>
        <patternFill patternType="solid">
          <fgColor theme="1" tint="0.499984740745262"/>
          <bgColor theme="1" tint="0.499984740745262"/>
        </patternFill>
      </fill>
    </dxf>
    <dxf>
      <font>
        <b/>
        <i val="0"/>
        <color rgb="FFFF0000"/>
      </font>
      <numFmt numFmtId="0" formatCode="General"/>
      <fill>
        <patternFill>
          <bgColor theme="0" tint="-0.499984740745262"/>
        </patternFill>
      </fill>
    </dxf>
    <dxf>
      <font>
        <b/>
        <i val="0"/>
        <color theme="3"/>
      </font>
      <fill>
        <patternFill>
          <bgColor theme="8" tint="0.59996337778862885"/>
        </patternFill>
      </fill>
    </dxf>
    <dxf>
      <font>
        <b/>
        <i val="0"/>
        <color theme="3"/>
      </font>
      <fill>
        <patternFill>
          <bgColor theme="8" tint="0.59996337778862885"/>
        </patternFill>
      </fill>
    </dxf>
    <dxf>
      <font>
        <b/>
        <i val="0"/>
        <color theme="3"/>
      </font>
      <fill>
        <patternFill>
          <bgColor theme="8" tint="0.59996337778862885"/>
        </patternFill>
      </fill>
    </dxf>
    <dxf>
      <font>
        <b/>
        <i val="0"/>
        <color theme="3"/>
      </font>
      <fill>
        <patternFill>
          <bgColor theme="8" tint="0.59996337778862885"/>
        </patternFill>
      </fill>
    </dxf>
    <dxf>
      <font>
        <b/>
        <i val="0"/>
        <color theme="3"/>
      </font>
      <fill>
        <patternFill>
          <bgColor theme="8" tint="0.59996337778862885"/>
        </patternFill>
      </fill>
    </dxf>
    <dxf>
      <font>
        <b/>
        <i val="0"/>
        <color rgb="FFFF0000"/>
      </font>
      <fill>
        <patternFill patternType="darkDown">
          <bgColor theme="1" tint="0.499984740745262"/>
        </patternFill>
      </fill>
    </dxf>
    <dxf>
      <font>
        <b/>
        <i val="0"/>
        <color rgb="FFFF0000"/>
      </font>
      <fill>
        <patternFill patternType="darkDown">
          <bgColor theme="1" tint="0.499984740745262"/>
        </patternFill>
      </fill>
    </dxf>
    <dxf>
      <font>
        <b/>
        <i val="0"/>
        <color rgb="FFFF0000"/>
      </font>
      <fill>
        <patternFill patternType="darkDown">
          <bgColor theme="1" tint="0.499984740745262"/>
        </patternFill>
      </fill>
    </dxf>
    <dxf>
      <font>
        <b/>
        <i val="0"/>
        <color rgb="FFFF0000"/>
      </font>
      <fill>
        <patternFill patternType="darkDown">
          <bgColor theme="1" tint="0.499984740745262"/>
        </patternFill>
      </fill>
    </dxf>
    <dxf>
      <font>
        <b/>
        <i val="0"/>
        <color rgb="FFFF0000"/>
      </font>
      <fill>
        <patternFill patternType="darkDown">
          <bgColor theme="1" tint="0.499984740745262"/>
        </patternFill>
      </fill>
    </dxf>
    <dxf>
      <font>
        <b/>
        <i val="0"/>
        <color rgb="FFFF0000"/>
      </font>
      <fill>
        <patternFill patternType="darkDown">
          <bgColor theme="1" tint="0.499984740745262"/>
        </patternFill>
      </fill>
    </dxf>
    <dxf>
      <font>
        <b/>
        <i val="0"/>
        <color rgb="FFFF0000"/>
      </font>
      <fill>
        <patternFill patternType="darkDown">
          <bgColor theme="1" tint="0.499984740745262"/>
        </patternFill>
      </fill>
    </dxf>
    <dxf>
      <font>
        <b/>
        <i val="0"/>
        <color rgb="FFFF0000"/>
      </font>
      <fill>
        <patternFill patternType="darkDown">
          <bgColor theme="1" tint="0.499984740745262"/>
        </patternFill>
      </fill>
    </dxf>
    <dxf>
      <font>
        <b/>
        <i val="0"/>
        <color rgb="FFFF0000"/>
      </font>
      <fill>
        <patternFill patternType="darkDown">
          <bgColor theme="1" tint="0.499984740745262"/>
        </patternFill>
      </fill>
    </dxf>
    <dxf>
      <font>
        <b/>
        <i val="0"/>
        <color rgb="FFFF0000"/>
      </font>
      <fill>
        <patternFill patternType="darkDown">
          <bgColor theme="1" tint="0.499984740745262"/>
        </patternFill>
      </fill>
    </dxf>
    <dxf>
      <font>
        <b/>
        <i val="0"/>
        <color rgb="FFFF0000"/>
      </font>
      <fill>
        <patternFill patternType="darkDown">
          <bgColor theme="1" tint="0.499984740745262"/>
        </patternFill>
      </fill>
    </dxf>
    <dxf>
      <font>
        <b/>
        <i val="0"/>
        <color rgb="FFFF0000"/>
      </font>
      <fill>
        <patternFill patternType="darkDown">
          <bgColor theme="1" tint="0.499984740745262"/>
        </patternFill>
      </fill>
    </dxf>
    <dxf>
      <font>
        <b/>
        <i val="0"/>
        <color rgb="FFFF0000"/>
      </font>
      <fill>
        <patternFill patternType="darkDown">
          <bgColor theme="1" tint="0.499984740745262"/>
        </patternFill>
      </fill>
    </dxf>
    <dxf>
      <font>
        <b/>
        <i val="0"/>
        <color rgb="FFFF0000"/>
      </font>
      <fill>
        <patternFill>
          <bgColor theme="1" tint="0.499984740745262"/>
        </patternFill>
      </fill>
    </dxf>
    <dxf>
      <font>
        <b/>
        <i val="0"/>
        <color rgb="FFFF0000"/>
      </font>
      <fill>
        <patternFill>
          <bgColor theme="1" tint="0.499984740745262"/>
        </patternFill>
      </fill>
    </dxf>
    <dxf>
      <font>
        <b/>
        <i val="0"/>
        <color rgb="FFFF0000"/>
      </font>
      <fill>
        <patternFill>
          <fgColor theme="1" tint="0.499984740745262"/>
          <bgColor theme="1" tint="0.499984740745262"/>
        </patternFill>
      </fill>
    </dxf>
    <dxf>
      <font>
        <b/>
        <i val="0"/>
        <color rgb="FFFF0000"/>
      </font>
      <fill>
        <patternFill patternType="solid">
          <fgColor theme="1" tint="0.499984740745262"/>
          <bgColor theme="1" tint="0.499984740745262"/>
        </patternFill>
      </fill>
    </dxf>
    <dxf>
      <font>
        <b/>
        <i val="0"/>
        <color rgb="FFFF0000"/>
      </font>
      <numFmt numFmtId="0" formatCode="General"/>
      <fill>
        <patternFill>
          <bgColor theme="0" tint="-0.499984740745262"/>
        </patternFill>
      </fill>
    </dxf>
    <dxf>
      <font>
        <b/>
        <i val="0"/>
        <color rgb="FFFF0000"/>
      </font>
      <fill>
        <patternFill patternType="darkDown">
          <bgColor theme="1" tint="0.499984740745262"/>
        </patternFill>
      </fill>
    </dxf>
    <dxf>
      <font>
        <b/>
        <i val="0"/>
        <color rgb="FFFF0000"/>
      </font>
      <fill>
        <patternFill>
          <bgColor theme="1" tint="0.499984740745262"/>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b val="0"/>
        <i val="0"/>
        <strike val="0"/>
        <color theme="8" tint="-0.499984740745262"/>
      </font>
      <fill>
        <patternFill>
          <bgColor theme="4"/>
        </patternFill>
      </fill>
    </dxf>
    <dxf>
      <font>
        <color theme="3" tint="-0.24994659260841701"/>
      </font>
      <fill>
        <patternFill>
          <bgColor theme="4" tint="0.39994506668294322"/>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b val="0"/>
        <i val="0"/>
        <strike val="0"/>
        <color theme="8" tint="-0.499984740745262"/>
      </font>
      <fill>
        <patternFill>
          <bgColor theme="4"/>
        </patternFill>
      </fill>
    </dxf>
    <dxf>
      <font>
        <color theme="3" tint="-0.24994659260841701"/>
      </font>
      <fill>
        <patternFill>
          <bgColor theme="4" tint="0.39994506668294322"/>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theme="3" tint="-0.24994659260841701"/>
      </font>
      <fill>
        <patternFill>
          <bgColor theme="4" tint="0.39994506668294322"/>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b val="0"/>
        <i val="0"/>
        <strike val="0"/>
        <color theme="8" tint="-0.499984740745262"/>
      </font>
      <fill>
        <patternFill>
          <bgColor theme="4"/>
        </patternFill>
      </fill>
    </dxf>
    <dxf>
      <font>
        <color theme="3" tint="-0.24994659260841701"/>
      </font>
      <fill>
        <patternFill>
          <bgColor theme="4" tint="0.39994506668294322"/>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b val="0"/>
        <i val="0"/>
        <strike val="0"/>
        <color theme="8" tint="-0.499984740745262"/>
      </font>
      <fill>
        <patternFill>
          <bgColor theme="4"/>
        </patternFill>
      </fill>
    </dxf>
    <dxf>
      <font>
        <color theme="3" tint="-0.24994659260841701"/>
      </font>
      <fill>
        <patternFill>
          <bgColor theme="4" tint="0.39994506668294322"/>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b val="0"/>
        <i val="0"/>
        <strike val="0"/>
        <color theme="8" tint="-0.499984740745262"/>
      </font>
      <fill>
        <patternFill>
          <bgColor theme="4"/>
        </patternFill>
      </fill>
    </dxf>
    <dxf>
      <font>
        <color theme="3" tint="-0.24994659260841701"/>
      </font>
      <fill>
        <patternFill>
          <bgColor theme="4" tint="0.39994506668294322"/>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b val="0"/>
        <i val="0"/>
        <strike val="0"/>
        <color theme="8" tint="-0.499984740745262"/>
      </font>
      <fill>
        <patternFill>
          <bgColor theme="4"/>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b val="0"/>
        <i val="0"/>
        <strike val="0"/>
        <color theme="8" tint="-0.499984740745262"/>
      </font>
      <fill>
        <patternFill>
          <bgColor theme="4"/>
        </patternFill>
      </fill>
    </dxf>
    <dxf>
      <font>
        <color theme="3" tint="-0.24994659260841701"/>
      </font>
      <fill>
        <patternFill>
          <bgColor theme="4" tint="0.39994506668294322"/>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theme="4" tint="-0.24994659260841701"/>
      </font>
      <fill>
        <patternFill>
          <bgColor theme="3" tint="0.59996337778862885"/>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theme="4" tint="-0.24994659260841701"/>
      </font>
      <fill>
        <patternFill>
          <bgColor theme="3" tint="0.59996337778862885"/>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theme="4" tint="-0.24994659260841701"/>
      </font>
      <fill>
        <patternFill>
          <bgColor theme="3" tint="0.59996337778862885"/>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theme="4" tint="-0.24994659260841701"/>
      </font>
      <fill>
        <patternFill>
          <bgColor theme="3" tint="0.59996337778862885"/>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theme="4" tint="-0.24994659260841701"/>
      </font>
      <fill>
        <patternFill>
          <bgColor theme="3" tint="0.59996337778862885"/>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theme="4" tint="-0.24994659260841701"/>
      </font>
      <fill>
        <patternFill>
          <bgColor theme="3" tint="0.59996337778862885"/>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theme="4" tint="-0.24994659260841701"/>
      </font>
      <fill>
        <patternFill>
          <bgColor theme="3" tint="0.59996337778862885"/>
        </patternFill>
      </fill>
    </dxf>
    <dxf>
      <font>
        <b/>
        <i val="0"/>
        <color theme="3"/>
      </font>
      <fill>
        <patternFill>
          <bgColor theme="8" tint="0.59996337778862885"/>
        </patternFill>
      </fill>
    </dxf>
    <dxf>
      <font>
        <b/>
        <i val="0"/>
        <color theme="3"/>
      </font>
      <fill>
        <patternFill>
          <bgColor theme="8" tint="0.59996337778862885"/>
        </patternFill>
      </fill>
    </dxf>
    <dxf>
      <font>
        <b/>
        <i val="0"/>
        <color theme="3"/>
      </font>
      <fill>
        <patternFill>
          <bgColor theme="8" tint="0.59996337778862885"/>
        </patternFill>
      </fill>
    </dxf>
    <dxf>
      <font>
        <b/>
        <i val="0"/>
        <color theme="3"/>
      </font>
      <fill>
        <patternFill>
          <bgColor theme="8" tint="0.59996337778862885"/>
        </patternFill>
      </fill>
    </dxf>
    <dxf>
      <font>
        <b/>
        <i val="0"/>
        <color theme="3"/>
      </font>
      <fill>
        <patternFill>
          <bgColor theme="8" tint="0.59996337778862885"/>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theme="4" tint="-0.24994659260841701"/>
      </font>
      <fill>
        <patternFill>
          <bgColor theme="3" tint="0.59996337778862885"/>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theme="4" tint="-0.24994659260841701"/>
      </font>
      <fill>
        <patternFill>
          <bgColor theme="3" tint="0.59996337778862885"/>
        </patternFill>
      </fill>
    </dxf>
    <dxf>
      <font>
        <b/>
        <i val="0"/>
        <color theme="3"/>
      </font>
      <fill>
        <patternFill>
          <bgColor theme="8" tint="0.59996337778862885"/>
        </patternFill>
      </fill>
    </dxf>
    <dxf>
      <font>
        <b/>
        <i val="0"/>
        <color theme="3"/>
      </font>
      <fill>
        <patternFill>
          <bgColor theme="8" tint="0.59996337778862885"/>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theme="4"/>
      </font>
      <fill>
        <patternFill>
          <bgColor theme="3" tint="0.59996337778862885"/>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theme="4" tint="-0.24994659260841701"/>
      </font>
      <fill>
        <patternFill>
          <bgColor theme="3" tint="0.59996337778862885"/>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theme="4" tint="-0.24994659260841701"/>
      </font>
      <fill>
        <patternFill>
          <bgColor theme="3" tint="0.59996337778862885"/>
        </patternFill>
      </fill>
    </dxf>
    <dxf>
      <font>
        <b/>
        <i val="0"/>
        <color theme="3"/>
      </font>
      <fill>
        <patternFill>
          <bgColor theme="8" tint="0.59996337778862885"/>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theme="4"/>
      </font>
      <fill>
        <patternFill>
          <bgColor theme="3" tint="0.59996337778862885"/>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theme="4" tint="-0.24994659260841701"/>
      </font>
      <fill>
        <patternFill>
          <bgColor theme="3" tint="0.59996337778862885"/>
        </patternFill>
      </fill>
    </dxf>
    <dxf>
      <fill>
        <patternFill>
          <bgColor rgb="FFFFC7CE"/>
        </patternFill>
      </fill>
    </dxf>
    <dxf>
      <fill>
        <patternFill>
          <bgColor rgb="FFFFC7CE"/>
        </patternFill>
      </fill>
    </dxf>
    <dxf>
      <font>
        <b/>
        <i val="0"/>
        <color theme="3"/>
      </font>
      <fill>
        <patternFill>
          <bgColor theme="8" tint="0.59996337778862885"/>
        </patternFill>
      </fill>
    </dxf>
    <dxf>
      <fill>
        <patternFill>
          <bgColor rgb="FFFFC7CE"/>
        </patternFill>
      </fill>
    </dxf>
    <dxf>
      <fill>
        <patternFill>
          <bgColor rgb="FFFFC7CE"/>
        </patternFill>
      </fill>
    </dxf>
    <dxf>
      <font>
        <b/>
        <i val="0"/>
        <color theme="3"/>
      </font>
      <fill>
        <patternFill>
          <bgColor theme="8" tint="0.59996337778862885"/>
        </patternFill>
      </fill>
    </dxf>
    <dxf>
      <font>
        <b/>
        <i val="0"/>
        <color theme="3"/>
      </font>
      <fill>
        <patternFill>
          <bgColor theme="8" tint="0.59996337778862885"/>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theme="4" tint="-0.24994659260841701"/>
      </font>
      <fill>
        <patternFill>
          <fgColor theme="3" tint="0.59996337778862885"/>
          <bgColor theme="3" tint="0.59996337778862885"/>
        </patternFill>
      </fill>
    </dxf>
    <dxf>
      <font>
        <color theme="4" tint="-0.24994659260841701"/>
      </font>
      <fill>
        <patternFill>
          <fgColor theme="3" tint="0.59996337778862885"/>
        </patternFill>
      </fill>
    </dxf>
    <dxf>
      <font>
        <color theme="4"/>
      </font>
      <fill>
        <patternFill>
          <bgColor theme="3" tint="0.59996337778862885"/>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b/>
        <i val="0"/>
        <color theme="3"/>
      </font>
      <fill>
        <patternFill>
          <bgColor theme="8" tint="0.59996337778862885"/>
        </patternFill>
      </fill>
    </dxf>
    <dxf>
      <font>
        <b/>
        <i val="0"/>
        <color theme="3"/>
      </font>
      <fill>
        <patternFill>
          <bgColor theme="8" tint="0.59996337778862885"/>
        </patternFill>
      </fill>
    </dxf>
    <dxf>
      <font>
        <color rgb="FF9C0006"/>
      </font>
      <fill>
        <patternFill>
          <bgColor rgb="FFFFC7CE"/>
        </patternFill>
      </fill>
    </dxf>
    <dxf>
      <font>
        <color rgb="FF006100"/>
      </font>
      <fill>
        <patternFill>
          <bgColor rgb="FFC6EFCE"/>
        </patternFill>
      </fill>
    </dxf>
    <dxf>
      <font>
        <b/>
        <i val="0"/>
        <color theme="3"/>
      </font>
      <fill>
        <patternFill>
          <bgColor theme="8" tint="0.59996337778862885"/>
        </patternFill>
      </fill>
    </dxf>
  </dxfs>
  <tableStyles count="0" defaultTableStyle="TableStyleMedium2" defaultPivotStyle="PivotStyleLight16"/>
  <colors>
    <mruColors>
      <color rgb="FFD5007F"/>
      <color rgb="FFB2B2B2"/>
      <color rgb="FF9999FF"/>
      <color rgb="FFFF66CC"/>
      <color rgb="FFCC66FF"/>
      <color rgb="FF00FFFF"/>
      <color rgb="FFFF3399"/>
      <color rgb="FFFFC7CE"/>
      <color rgb="FFCC0099"/>
      <color rgb="FFCD620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_rels/chart11.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12.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13.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_rels/chart2.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3.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6.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7.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8.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9.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latin typeface="Arial" panose="020B0604020202020204" pitchFamily="34" charset="0"/>
                <a:cs typeface="Arial" panose="020B0604020202020204" pitchFamily="34" charset="0"/>
              </a:defRPr>
            </a:pPr>
            <a:r>
              <a:rPr lang="en-US" sz="1000">
                <a:latin typeface="Arial" panose="020B0604020202020204" pitchFamily="34" charset="0"/>
                <a:cs typeface="Arial" panose="020B0604020202020204" pitchFamily="34" charset="0"/>
              </a:rPr>
              <a:t>Gráfica 1.1</a:t>
            </a:r>
          </a:p>
          <a:p>
            <a:pPr>
              <a:defRPr>
                <a:latin typeface="Arial" panose="020B0604020202020204" pitchFamily="34" charset="0"/>
                <a:cs typeface="Arial" panose="020B0604020202020204" pitchFamily="34" charset="0"/>
              </a:defRPr>
            </a:pPr>
            <a:r>
              <a:rPr lang="en-US" sz="1000">
                <a:latin typeface="Arial" panose="020B0604020202020204" pitchFamily="34" charset="0"/>
                <a:cs typeface="Arial" panose="020B0604020202020204" pitchFamily="34" charset="0"/>
              </a:rPr>
              <a:t>Vacantes de consejeras/os electorales de los consejos locales</a:t>
            </a:r>
          </a:p>
        </c:rich>
      </c:tx>
      <c:layout>
        <c:manualLayout>
          <c:xMode val="edge"/>
          <c:yMode val="edge"/>
          <c:x val="0.1473149308195919"/>
          <c:y val="1.6677745108146035E-2"/>
        </c:manualLayout>
      </c:layout>
      <c:overlay val="0"/>
    </c:title>
    <c:autoTitleDeleted val="0"/>
    <c:plotArea>
      <c:layout>
        <c:manualLayout>
          <c:layoutTarget val="inner"/>
          <c:xMode val="edge"/>
          <c:yMode val="edge"/>
          <c:x val="3.1175385544433172E-2"/>
          <c:y val="0.21319243157981949"/>
          <c:w val="0.93798450988896254"/>
          <c:h val="0.60541662523143036"/>
        </c:manualLayout>
      </c:layout>
      <c:barChart>
        <c:barDir val="col"/>
        <c:grouping val="clustered"/>
        <c:varyColors val="0"/>
        <c:ser>
          <c:idx val="1"/>
          <c:order val="0"/>
          <c:tx>
            <c:strRef>
              <c:f>'Anexo 1'!$T$6</c:f>
              <c:strCache>
                <c:ptCount val="1"/>
                <c:pt idx="0">
                  <c:v>Vacantes</c:v>
                </c:pt>
              </c:strCache>
            </c:strRef>
          </c:tx>
          <c:spPr>
            <a:solidFill>
              <a:srgbClr val="D5007F"/>
            </a:solidFill>
            <a:scene3d>
              <a:camera prst="orthographicFront"/>
              <a:lightRig rig="balanced" dir="t">
                <a:rot lat="0" lon="0" rev="8700000"/>
              </a:lightRig>
            </a:scene3d>
            <a:sp3d>
              <a:bevelT w="190500" h="38100"/>
            </a:sp3d>
          </c:spPr>
          <c:invertIfNegative val="0"/>
          <c:dPt>
            <c:idx val="0"/>
            <c:invertIfNegative val="0"/>
            <c:bubble3D val="0"/>
            <c:extLst>
              <c:ext xmlns:c16="http://schemas.microsoft.com/office/drawing/2014/chart" uri="{C3380CC4-5D6E-409C-BE32-E72D297353CC}">
                <c16:uniqueId val="{00000001-5299-46E1-92CE-9763C424DA99}"/>
              </c:ext>
            </c:extLst>
          </c:dPt>
          <c:dPt>
            <c:idx val="1"/>
            <c:invertIfNegative val="0"/>
            <c:bubble3D val="0"/>
            <c:extLst>
              <c:ext xmlns:c16="http://schemas.microsoft.com/office/drawing/2014/chart" uri="{C3380CC4-5D6E-409C-BE32-E72D297353CC}">
                <c16:uniqueId val="{00000003-5299-46E1-92CE-9763C424DA99}"/>
              </c:ext>
            </c:extLst>
          </c:dPt>
          <c:dPt>
            <c:idx val="2"/>
            <c:invertIfNegative val="0"/>
            <c:bubble3D val="0"/>
            <c:extLst>
              <c:ext xmlns:c16="http://schemas.microsoft.com/office/drawing/2014/chart" uri="{C3380CC4-5D6E-409C-BE32-E72D297353CC}">
                <c16:uniqueId val="{00000005-5299-46E1-92CE-9763C424DA99}"/>
              </c:ext>
            </c:extLst>
          </c:dPt>
          <c:dPt>
            <c:idx val="3"/>
            <c:invertIfNegative val="0"/>
            <c:bubble3D val="0"/>
            <c:extLst>
              <c:ext xmlns:c16="http://schemas.microsoft.com/office/drawing/2014/chart" uri="{C3380CC4-5D6E-409C-BE32-E72D297353CC}">
                <c16:uniqueId val="{00000007-5299-46E1-92CE-9763C424DA99}"/>
              </c:ext>
            </c:extLst>
          </c:dPt>
          <c:dPt>
            <c:idx val="4"/>
            <c:invertIfNegative val="0"/>
            <c:bubble3D val="0"/>
            <c:extLst>
              <c:ext xmlns:c16="http://schemas.microsoft.com/office/drawing/2014/chart" uri="{C3380CC4-5D6E-409C-BE32-E72D297353CC}">
                <c16:uniqueId val="{00000009-5299-46E1-92CE-9763C424DA99}"/>
              </c:ext>
            </c:extLst>
          </c:dPt>
          <c:dPt>
            <c:idx val="5"/>
            <c:invertIfNegative val="0"/>
            <c:bubble3D val="0"/>
            <c:extLst>
              <c:ext xmlns:c16="http://schemas.microsoft.com/office/drawing/2014/chart" uri="{C3380CC4-5D6E-409C-BE32-E72D297353CC}">
                <c16:uniqueId val="{0000000B-5299-46E1-92CE-9763C424DA99}"/>
              </c:ext>
            </c:extLst>
          </c:dPt>
          <c:dPt>
            <c:idx val="6"/>
            <c:invertIfNegative val="0"/>
            <c:bubble3D val="0"/>
            <c:extLst>
              <c:ext xmlns:c16="http://schemas.microsoft.com/office/drawing/2014/chart" uri="{C3380CC4-5D6E-409C-BE32-E72D297353CC}">
                <c16:uniqueId val="{0000000D-5299-46E1-92CE-9763C424DA99}"/>
              </c:ext>
            </c:extLst>
          </c:dPt>
          <c:dPt>
            <c:idx val="7"/>
            <c:invertIfNegative val="0"/>
            <c:bubble3D val="0"/>
            <c:extLst>
              <c:ext xmlns:c16="http://schemas.microsoft.com/office/drawing/2014/chart" uri="{C3380CC4-5D6E-409C-BE32-E72D297353CC}">
                <c16:uniqueId val="{0000000F-5299-46E1-92CE-9763C424DA99}"/>
              </c:ext>
            </c:extLst>
          </c:dPt>
          <c:dPt>
            <c:idx val="8"/>
            <c:invertIfNegative val="0"/>
            <c:bubble3D val="0"/>
            <c:extLst>
              <c:ext xmlns:c16="http://schemas.microsoft.com/office/drawing/2014/chart" uri="{C3380CC4-5D6E-409C-BE32-E72D297353CC}">
                <c16:uniqueId val="{00000011-5299-46E1-92CE-9763C424DA99}"/>
              </c:ext>
            </c:extLst>
          </c:dPt>
          <c:dPt>
            <c:idx val="9"/>
            <c:invertIfNegative val="0"/>
            <c:bubble3D val="0"/>
            <c:extLst>
              <c:ext xmlns:c16="http://schemas.microsoft.com/office/drawing/2014/chart" uri="{C3380CC4-5D6E-409C-BE32-E72D297353CC}">
                <c16:uniqueId val="{00000013-5299-46E1-92CE-9763C424DA99}"/>
              </c:ext>
            </c:extLst>
          </c:dPt>
          <c:dPt>
            <c:idx val="10"/>
            <c:invertIfNegative val="0"/>
            <c:bubble3D val="0"/>
            <c:extLst>
              <c:ext xmlns:c16="http://schemas.microsoft.com/office/drawing/2014/chart" uri="{C3380CC4-5D6E-409C-BE32-E72D297353CC}">
                <c16:uniqueId val="{00000015-5299-46E1-92CE-9763C424DA99}"/>
              </c:ext>
            </c:extLst>
          </c:dPt>
          <c:dPt>
            <c:idx val="11"/>
            <c:invertIfNegative val="0"/>
            <c:bubble3D val="0"/>
            <c:extLst>
              <c:ext xmlns:c16="http://schemas.microsoft.com/office/drawing/2014/chart" uri="{C3380CC4-5D6E-409C-BE32-E72D297353CC}">
                <c16:uniqueId val="{00000017-5299-46E1-92CE-9763C424DA99}"/>
              </c:ext>
            </c:extLst>
          </c:dPt>
          <c:dLbls>
            <c:spPr>
              <a:noFill/>
              <a:ln>
                <a:noFill/>
              </a:ln>
              <a:effectLst/>
            </c:spPr>
            <c:txPr>
              <a:bodyPr wrap="square" lIns="38100" tIns="19050" rIns="38100" bIns="19050" anchor="ctr">
                <a:spAutoFit/>
              </a:bodyPr>
              <a:lstStyle/>
              <a:p>
                <a:pPr>
                  <a:defRPr sz="800" b="1">
                    <a:latin typeface="Arial" panose="020B0604020202020204" pitchFamily="34" charset="0"/>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multiLvlStrRef>
              <c:f>'Anexo 1'!$U$6:$AF$7</c:f>
              <c:multiLvlStrCache>
                <c:ptCount val="12"/>
                <c:lvl>
                  <c:pt idx="0">
                    <c:v>P</c:v>
                  </c:pt>
                  <c:pt idx="1">
                    <c:v>S</c:v>
                  </c:pt>
                  <c:pt idx="2">
                    <c:v>P</c:v>
                  </c:pt>
                  <c:pt idx="3">
                    <c:v>S</c:v>
                  </c:pt>
                  <c:pt idx="4">
                    <c:v>P</c:v>
                  </c:pt>
                  <c:pt idx="5">
                    <c:v>S</c:v>
                  </c:pt>
                  <c:pt idx="6">
                    <c:v>P</c:v>
                  </c:pt>
                  <c:pt idx="7">
                    <c:v>S</c:v>
                  </c:pt>
                  <c:pt idx="8">
                    <c:v>P</c:v>
                  </c:pt>
                  <c:pt idx="9">
                    <c:v>S</c:v>
                  </c:pt>
                  <c:pt idx="10">
                    <c:v>P</c:v>
                  </c:pt>
                  <c:pt idx="11">
                    <c:v>S</c:v>
                  </c:pt>
                </c:lvl>
                <c:lvl>
                  <c:pt idx="0">
                    <c:v>F1</c:v>
                  </c:pt>
                  <c:pt idx="2">
                    <c:v>F2</c:v>
                  </c:pt>
                  <c:pt idx="4">
                    <c:v>F3</c:v>
                  </c:pt>
                  <c:pt idx="6">
                    <c:v>F4</c:v>
                  </c:pt>
                  <c:pt idx="8">
                    <c:v>F5</c:v>
                  </c:pt>
                  <c:pt idx="10">
                    <c:v>F6</c:v>
                  </c:pt>
                </c:lvl>
              </c:multiLvlStrCache>
            </c:multiLvlStrRef>
          </c:cat>
          <c:val>
            <c:numRef>
              <c:f>'Anexo 1'!$U$8:$AF$8</c:f>
              <c:numCache>
                <c:formatCode>General</c:formatCode>
                <c:ptCount val="12"/>
                <c:pt idx="0">
                  <c:v>0</c:v>
                </c:pt>
                <c:pt idx="1">
                  <c:v>0</c:v>
                </c:pt>
                <c:pt idx="2">
                  <c:v>0</c:v>
                </c:pt>
                <c:pt idx="3">
                  <c:v>0</c:v>
                </c:pt>
                <c:pt idx="4">
                  <c:v>0</c:v>
                </c:pt>
                <c:pt idx="5">
                  <c:v>0</c:v>
                </c:pt>
                <c:pt idx="6">
                  <c:v>0</c:v>
                </c:pt>
                <c:pt idx="7">
                  <c:v>1</c:v>
                </c:pt>
                <c:pt idx="8">
                  <c:v>0</c:v>
                </c:pt>
                <c:pt idx="9">
                  <c:v>1</c:v>
                </c:pt>
                <c:pt idx="10">
                  <c:v>0</c:v>
                </c:pt>
                <c:pt idx="11">
                  <c:v>0</c:v>
                </c:pt>
              </c:numCache>
            </c:numRef>
          </c:val>
          <c:extLst>
            <c:ext xmlns:c16="http://schemas.microsoft.com/office/drawing/2014/chart" uri="{C3380CC4-5D6E-409C-BE32-E72D297353CC}">
              <c16:uniqueId val="{00000018-5299-46E1-92CE-9763C424DA99}"/>
            </c:ext>
          </c:extLst>
        </c:ser>
        <c:dLbls>
          <c:showLegendKey val="0"/>
          <c:showVal val="0"/>
          <c:showCatName val="0"/>
          <c:showSerName val="0"/>
          <c:showPercent val="0"/>
          <c:showBubbleSize val="0"/>
        </c:dLbls>
        <c:gapWidth val="150"/>
        <c:axId val="2109155216"/>
        <c:axId val="2109160112"/>
      </c:barChart>
      <c:catAx>
        <c:axId val="2109155216"/>
        <c:scaling>
          <c:orientation val="minMax"/>
        </c:scaling>
        <c:delete val="0"/>
        <c:axPos val="b"/>
        <c:numFmt formatCode="General" sourceLinked="0"/>
        <c:majorTickMark val="out"/>
        <c:minorTickMark val="none"/>
        <c:tickLblPos val="nextTo"/>
        <c:txPr>
          <a:bodyPr/>
          <a:lstStyle/>
          <a:p>
            <a:pPr>
              <a:defRPr sz="700">
                <a:latin typeface="Arial" panose="020B0604020202020204" pitchFamily="34" charset="0"/>
                <a:cs typeface="Arial" panose="020B0604020202020204" pitchFamily="34" charset="0"/>
              </a:defRPr>
            </a:pPr>
            <a:endParaRPr lang="es-MX"/>
          </a:p>
        </c:txPr>
        <c:crossAx val="2109160112"/>
        <c:crosses val="autoZero"/>
        <c:auto val="1"/>
        <c:lblAlgn val="ctr"/>
        <c:lblOffset val="100"/>
        <c:noMultiLvlLbl val="0"/>
      </c:catAx>
      <c:valAx>
        <c:axId val="2109160112"/>
        <c:scaling>
          <c:orientation val="minMax"/>
        </c:scaling>
        <c:delete val="1"/>
        <c:axPos val="l"/>
        <c:numFmt formatCode="General" sourceLinked="1"/>
        <c:majorTickMark val="out"/>
        <c:minorTickMark val="none"/>
        <c:tickLblPos val="nextTo"/>
        <c:crossAx val="2109155216"/>
        <c:crosses val="autoZero"/>
        <c:crossBetween val="between"/>
      </c:valAx>
      <c:spPr>
        <a:noFill/>
      </c:spPr>
    </c:plotArea>
    <c:plotVisOnly val="1"/>
    <c:dispBlanksAs val="gap"/>
    <c:showDLblsOverMax val="0"/>
  </c:chart>
  <c:spPr>
    <a:noFill/>
    <a:ln>
      <a:noFill/>
    </a:ln>
  </c:spPr>
  <c:printSettings>
    <c:headerFooter/>
    <c:pageMargins b="0.75" l="0.7" r="0.7" t="0.75" header="0.3" footer="0.3"/>
    <c:pageSetup orientation="portrait"/>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a:latin typeface="Arial" panose="020B0604020202020204" pitchFamily="34" charset="0"/>
                <a:cs typeface="Arial" panose="020B0604020202020204" pitchFamily="34" charset="0"/>
              </a:defRPr>
            </a:pPr>
            <a:r>
              <a:rPr lang="es-MX" sz="1000">
                <a:latin typeface="Arial" panose="020B0604020202020204" pitchFamily="34" charset="0"/>
                <a:cs typeface="Arial" panose="020B0604020202020204" pitchFamily="34" charset="0"/>
              </a:rPr>
              <a:t>Gráfica</a:t>
            </a:r>
            <a:r>
              <a:rPr lang="es-MX" sz="1000" baseline="0">
                <a:latin typeface="Arial" panose="020B0604020202020204" pitchFamily="34" charset="0"/>
                <a:cs typeface="Arial" panose="020B0604020202020204" pitchFamily="34" charset="0"/>
              </a:rPr>
              <a:t> 6.1.1</a:t>
            </a:r>
          </a:p>
          <a:p>
            <a:pPr>
              <a:defRPr sz="1000">
                <a:latin typeface="Arial" panose="020B0604020202020204" pitchFamily="34" charset="0"/>
                <a:cs typeface="Arial" panose="020B0604020202020204" pitchFamily="34" charset="0"/>
              </a:defRPr>
            </a:pPr>
            <a:r>
              <a:rPr lang="es-MX" sz="1000">
                <a:latin typeface="Arial" panose="020B0604020202020204" pitchFamily="34" charset="0"/>
                <a:cs typeface="Arial" panose="020B0604020202020204" pitchFamily="34" charset="0"/>
              </a:rPr>
              <a:t>Asistencia de representantes de partidos políticos nacionales a las sesiones de los consejos locales</a:t>
            </a:r>
          </a:p>
        </c:rich>
      </c:tx>
      <c:overlay val="0"/>
    </c:title>
    <c:autoTitleDeleted val="0"/>
    <c:plotArea>
      <c:layout>
        <c:manualLayout>
          <c:layoutTarget val="inner"/>
          <c:xMode val="edge"/>
          <c:yMode val="edge"/>
          <c:x val="2.4297611911856247E-2"/>
          <c:y val="0.17672336047689446"/>
          <c:w val="0.95171467096494811"/>
          <c:h val="0.64886925337134671"/>
        </c:manualLayout>
      </c:layout>
      <c:barChart>
        <c:barDir val="col"/>
        <c:grouping val="clustered"/>
        <c:varyColors val="0"/>
        <c:ser>
          <c:idx val="0"/>
          <c:order val="0"/>
          <c:invertIfNegative val="0"/>
          <c:cat>
            <c:strRef>
              <c:f>'Anexo 6.1'!$B$42:$H$42</c:f>
              <c:strCache>
                <c:ptCount val="7"/>
                <c:pt idx="0">
                  <c:v>PAN</c:v>
                </c:pt>
                <c:pt idx="1">
                  <c:v>PRI</c:v>
                </c:pt>
                <c:pt idx="2">
                  <c:v>PRD</c:v>
                </c:pt>
                <c:pt idx="3">
                  <c:v>PVEM</c:v>
                </c:pt>
                <c:pt idx="4">
                  <c:v>PT</c:v>
                </c:pt>
                <c:pt idx="5">
                  <c:v>Movimiento Ciudadano</c:v>
                </c:pt>
                <c:pt idx="6">
                  <c:v>MORENA</c:v>
                </c:pt>
              </c:strCache>
            </c:strRef>
          </c:cat>
          <c:val>
            <c:numRef>
              <c:f>'Anexo 6.1'!$B$43:$H$43</c:f>
              <c:numCache>
                <c:formatCode>General</c:formatCode>
                <c:ptCount val="7"/>
              </c:numCache>
            </c:numRef>
          </c:val>
          <c:extLst>
            <c:ext xmlns:c16="http://schemas.microsoft.com/office/drawing/2014/chart" uri="{C3380CC4-5D6E-409C-BE32-E72D297353CC}">
              <c16:uniqueId val="{00000000-C37F-439B-924F-F9E0DD65AE47}"/>
            </c:ext>
          </c:extLst>
        </c:ser>
        <c:ser>
          <c:idx val="1"/>
          <c:order val="1"/>
          <c:spPr>
            <a:scene3d>
              <a:camera prst="orthographicFront"/>
              <a:lightRig rig="threePt" dir="t"/>
            </a:scene3d>
            <a:sp3d prstMaterial="matte">
              <a:bevelT w="63500" h="63500" prst="artDeco"/>
              <a:contourClr>
                <a:srgbClr val="000000"/>
              </a:contourClr>
            </a:sp3d>
          </c:spPr>
          <c:invertIfNegative val="0"/>
          <c:dPt>
            <c:idx val="0"/>
            <c:invertIfNegative val="0"/>
            <c:bubble3D val="0"/>
            <c:spPr>
              <a:solidFill>
                <a:schemeClr val="bg1">
                  <a:lumMod val="85000"/>
                </a:schemeClr>
              </a:solidFill>
              <a:scene3d>
                <a:camera prst="orthographicFront"/>
                <a:lightRig rig="threePt" dir="t"/>
              </a:scene3d>
              <a:sp3d prstMaterial="matte">
                <a:bevelT w="63500" h="63500" prst="artDeco"/>
                <a:contourClr>
                  <a:srgbClr val="000000"/>
                </a:contourClr>
              </a:sp3d>
            </c:spPr>
            <c:extLst>
              <c:ext xmlns:c16="http://schemas.microsoft.com/office/drawing/2014/chart" uri="{C3380CC4-5D6E-409C-BE32-E72D297353CC}">
                <c16:uniqueId val="{00000002-C37F-439B-924F-F9E0DD65AE47}"/>
              </c:ext>
            </c:extLst>
          </c:dPt>
          <c:dPt>
            <c:idx val="1"/>
            <c:invertIfNegative val="0"/>
            <c:bubble3D val="0"/>
            <c:spPr>
              <a:solidFill>
                <a:schemeClr val="bg1">
                  <a:lumMod val="75000"/>
                </a:schemeClr>
              </a:solidFill>
              <a:scene3d>
                <a:camera prst="orthographicFront"/>
                <a:lightRig rig="threePt" dir="t"/>
              </a:scene3d>
              <a:sp3d prstMaterial="matte">
                <a:bevelT w="63500" h="63500" prst="artDeco"/>
                <a:contourClr>
                  <a:srgbClr val="000000"/>
                </a:contourClr>
              </a:sp3d>
            </c:spPr>
            <c:extLst>
              <c:ext xmlns:c16="http://schemas.microsoft.com/office/drawing/2014/chart" uri="{C3380CC4-5D6E-409C-BE32-E72D297353CC}">
                <c16:uniqueId val="{00000004-C37F-439B-924F-F9E0DD65AE47}"/>
              </c:ext>
            </c:extLst>
          </c:dPt>
          <c:dPt>
            <c:idx val="2"/>
            <c:invertIfNegative val="0"/>
            <c:bubble3D val="0"/>
            <c:spPr>
              <a:solidFill>
                <a:schemeClr val="bg1">
                  <a:lumMod val="65000"/>
                </a:schemeClr>
              </a:solidFill>
              <a:scene3d>
                <a:camera prst="orthographicFront"/>
                <a:lightRig rig="threePt" dir="t"/>
              </a:scene3d>
              <a:sp3d prstMaterial="matte">
                <a:bevelT w="63500" h="63500" prst="artDeco"/>
                <a:contourClr>
                  <a:srgbClr val="000000"/>
                </a:contourClr>
              </a:sp3d>
            </c:spPr>
            <c:extLst>
              <c:ext xmlns:c16="http://schemas.microsoft.com/office/drawing/2014/chart" uri="{C3380CC4-5D6E-409C-BE32-E72D297353CC}">
                <c16:uniqueId val="{00000006-C37F-439B-924F-F9E0DD65AE47}"/>
              </c:ext>
            </c:extLst>
          </c:dPt>
          <c:dPt>
            <c:idx val="3"/>
            <c:invertIfNegative val="0"/>
            <c:bubble3D val="0"/>
            <c:spPr>
              <a:solidFill>
                <a:schemeClr val="bg1">
                  <a:lumMod val="50000"/>
                </a:schemeClr>
              </a:solidFill>
              <a:scene3d>
                <a:camera prst="orthographicFront"/>
                <a:lightRig rig="threePt" dir="t"/>
              </a:scene3d>
              <a:sp3d prstMaterial="matte">
                <a:bevelT w="63500" h="63500" prst="artDeco"/>
                <a:contourClr>
                  <a:srgbClr val="000000"/>
                </a:contourClr>
              </a:sp3d>
            </c:spPr>
            <c:extLst>
              <c:ext xmlns:c16="http://schemas.microsoft.com/office/drawing/2014/chart" uri="{C3380CC4-5D6E-409C-BE32-E72D297353CC}">
                <c16:uniqueId val="{00000008-C37F-439B-924F-F9E0DD65AE47}"/>
              </c:ext>
            </c:extLst>
          </c:dPt>
          <c:dPt>
            <c:idx val="4"/>
            <c:invertIfNegative val="0"/>
            <c:bubble3D val="0"/>
            <c:spPr>
              <a:solidFill>
                <a:schemeClr val="bg1">
                  <a:lumMod val="65000"/>
                </a:schemeClr>
              </a:solidFill>
              <a:scene3d>
                <a:camera prst="orthographicFront"/>
                <a:lightRig rig="threePt" dir="t"/>
              </a:scene3d>
              <a:sp3d prstMaterial="matte">
                <a:bevelT w="63500" h="63500" prst="artDeco"/>
                <a:contourClr>
                  <a:srgbClr val="000000"/>
                </a:contourClr>
              </a:sp3d>
            </c:spPr>
            <c:extLst>
              <c:ext xmlns:c16="http://schemas.microsoft.com/office/drawing/2014/chart" uri="{C3380CC4-5D6E-409C-BE32-E72D297353CC}">
                <c16:uniqueId val="{0000000A-C37F-439B-924F-F9E0DD65AE47}"/>
              </c:ext>
            </c:extLst>
          </c:dPt>
          <c:dPt>
            <c:idx val="5"/>
            <c:invertIfNegative val="0"/>
            <c:bubble3D val="0"/>
            <c:spPr>
              <a:solidFill>
                <a:schemeClr val="bg1">
                  <a:lumMod val="75000"/>
                </a:schemeClr>
              </a:solidFill>
              <a:scene3d>
                <a:camera prst="orthographicFront"/>
                <a:lightRig rig="threePt" dir="t"/>
              </a:scene3d>
              <a:sp3d prstMaterial="matte">
                <a:bevelT w="63500" h="63500" prst="artDeco"/>
                <a:contourClr>
                  <a:srgbClr val="000000"/>
                </a:contourClr>
              </a:sp3d>
            </c:spPr>
            <c:extLst>
              <c:ext xmlns:c16="http://schemas.microsoft.com/office/drawing/2014/chart" uri="{C3380CC4-5D6E-409C-BE32-E72D297353CC}">
                <c16:uniqueId val="{0000000C-C37F-439B-924F-F9E0DD65AE47}"/>
              </c:ext>
            </c:extLst>
          </c:dPt>
          <c:dPt>
            <c:idx val="6"/>
            <c:invertIfNegative val="0"/>
            <c:bubble3D val="0"/>
            <c:spPr>
              <a:solidFill>
                <a:schemeClr val="bg1">
                  <a:lumMod val="85000"/>
                </a:schemeClr>
              </a:solidFill>
              <a:scene3d>
                <a:camera prst="orthographicFront"/>
                <a:lightRig rig="threePt" dir="t"/>
              </a:scene3d>
              <a:sp3d prstMaterial="matte">
                <a:bevelT w="63500" h="63500" prst="artDeco"/>
                <a:contourClr>
                  <a:srgbClr val="000000"/>
                </a:contourClr>
              </a:sp3d>
            </c:spPr>
            <c:extLst>
              <c:ext xmlns:c16="http://schemas.microsoft.com/office/drawing/2014/chart" uri="{C3380CC4-5D6E-409C-BE32-E72D297353CC}">
                <c16:uniqueId val="{0000000E-C37F-439B-924F-F9E0DD65AE47}"/>
              </c:ext>
            </c:extLst>
          </c:dPt>
          <c:dPt>
            <c:idx val="8"/>
            <c:invertIfNegative val="0"/>
            <c:bubble3D val="0"/>
            <c:spPr>
              <a:solidFill>
                <a:schemeClr val="accent4">
                  <a:lumMod val="60000"/>
                  <a:lumOff val="40000"/>
                </a:schemeClr>
              </a:solidFill>
              <a:scene3d>
                <a:camera prst="orthographicFront"/>
                <a:lightRig rig="threePt" dir="t"/>
              </a:scene3d>
              <a:sp3d prstMaterial="matte">
                <a:bevelT w="63500" h="63500" prst="artDeco"/>
                <a:contourClr>
                  <a:srgbClr val="000000"/>
                </a:contourClr>
              </a:sp3d>
            </c:spPr>
            <c:extLst>
              <c:ext xmlns:c16="http://schemas.microsoft.com/office/drawing/2014/chart" uri="{C3380CC4-5D6E-409C-BE32-E72D297353CC}">
                <c16:uniqueId val="{00000010-C37F-439B-924F-F9E0DD65AE47}"/>
              </c:ext>
            </c:extLst>
          </c:dPt>
          <c:dLbls>
            <c:spPr>
              <a:noFill/>
              <a:ln>
                <a:noFill/>
              </a:ln>
              <a:effectLst/>
            </c:spPr>
            <c:txPr>
              <a:bodyPr wrap="square" lIns="38100" tIns="19050" rIns="38100" bIns="19050" anchor="ctr">
                <a:spAutoFit/>
              </a:bodyPr>
              <a:lstStyle/>
              <a:p>
                <a:pPr>
                  <a:defRPr sz="800" b="1">
                    <a:latin typeface="Arial" panose="020B0604020202020204" pitchFamily="34" charset="0"/>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'Anexo 6.1'!$B$42:$H$42</c:f>
              <c:strCache>
                <c:ptCount val="7"/>
                <c:pt idx="0">
                  <c:v>PAN</c:v>
                </c:pt>
                <c:pt idx="1">
                  <c:v>PRI</c:v>
                </c:pt>
                <c:pt idx="2">
                  <c:v>PRD</c:v>
                </c:pt>
                <c:pt idx="3">
                  <c:v>PVEM</c:v>
                </c:pt>
                <c:pt idx="4">
                  <c:v>PT</c:v>
                </c:pt>
                <c:pt idx="5">
                  <c:v>Movimiento Ciudadano</c:v>
                </c:pt>
                <c:pt idx="6">
                  <c:v>MORENA</c:v>
                </c:pt>
              </c:strCache>
            </c:strRef>
          </c:cat>
          <c:val>
            <c:numRef>
              <c:f>'Anexo 6.1'!$B$44:$H$44</c:f>
              <c:numCache>
                <c:formatCode>General</c:formatCode>
                <c:ptCount val="7"/>
                <c:pt idx="0">
                  <c:v>2</c:v>
                </c:pt>
                <c:pt idx="1">
                  <c:v>2</c:v>
                </c:pt>
                <c:pt idx="2">
                  <c:v>1</c:v>
                </c:pt>
                <c:pt idx="3">
                  <c:v>2</c:v>
                </c:pt>
                <c:pt idx="4">
                  <c:v>2</c:v>
                </c:pt>
                <c:pt idx="5">
                  <c:v>2</c:v>
                </c:pt>
                <c:pt idx="6">
                  <c:v>1</c:v>
                </c:pt>
              </c:numCache>
            </c:numRef>
          </c:val>
          <c:extLst>
            <c:ext xmlns:c16="http://schemas.microsoft.com/office/drawing/2014/chart" uri="{C3380CC4-5D6E-409C-BE32-E72D297353CC}">
              <c16:uniqueId val="{00000011-C37F-439B-924F-F9E0DD65AE47}"/>
            </c:ext>
          </c:extLst>
        </c:ser>
        <c:dLbls>
          <c:showLegendKey val="0"/>
          <c:showVal val="0"/>
          <c:showCatName val="0"/>
          <c:showSerName val="0"/>
          <c:showPercent val="0"/>
          <c:showBubbleSize val="0"/>
        </c:dLbls>
        <c:gapWidth val="150"/>
        <c:axId val="278625200"/>
        <c:axId val="278623568"/>
      </c:barChart>
      <c:catAx>
        <c:axId val="278625200"/>
        <c:scaling>
          <c:orientation val="minMax"/>
        </c:scaling>
        <c:delete val="0"/>
        <c:axPos val="b"/>
        <c:numFmt formatCode="General" sourceLinked="0"/>
        <c:majorTickMark val="out"/>
        <c:minorTickMark val="none"/>
        <c:tickLblPos val="nextTo"/>
        <c:txPr>
          <a:bodyPr/>
          <a:lstStyle/>
          <a:p>
            <a:pPr>
              <a:defRPr sz="800" b="1">
                <a:latin typeface="Arial" panose="020B0604020202020204" pitchFamily="34" charset="0"/>
                <a:cs typeface="Arial" panose="020B0604020202020204" pitchFamily="34" charset="0"/>
              </a:defRPr>
            </a:pPr>
            <a:endParaRPr lang="es-MX"/>
          </a:p>
        </c:txPr>
        <c:crossAx val="278623568"/>
        <c:crosses val="autoZero"/>
        <c:auto val="1"/>
        <c:lblAlgn val="ctr"/>
        <c:lblOffset val="100"/>
        <c:noMultiLvlLbl val="0"/>
      </c:catAx>
      <c:valAx>
        <c:axId val="278623568"/>
        <c:scaling>
          <c:orientation val="minMax"/>
        </c:scaling>
        <c:delete val="1"/>
        <c:axPos val="l"/>
        <c:numFmt formatCode="General" sourceLinked="1"/>
        <c:majorTickMark val="out"/>
        <c:minorTickMark val="none"/>
        <c:tickLblPos val="nextTo"/>
        <c:crossAx val="278625200"/>
        <c:crosses val="autoZero"/>
        <c:crossBetween val="between"/>
      </c:valAx>
      <c:spPr>
        <a:noFill/>
      </c:spPr>
    </c:plotArea>
    <c:plotVisOnly val="1"/>
    <c:dispBlanksAs val="gap"/>
    <c:showDLblsOverMax val="0"/>
  </c:chart>
  <c:spPr>
    <a:noFill/>
    <a:ln>
      <a:noFill/>
    </a:ln>
  </c:spPr>
  <c:printSettings>
    <c:headerFooter/>
    <c:pageMargins b="0.75" l="0.7" r="0.7" t="0.75" header="0.3" footer="0.3"/>
    <c:pageSetup orientation="portrait"/>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es-MX" sz="1000" b="1" i="0" baseline="0">
                <a:effectLst/>
              </a:rPr>
              <a:t>Gráfica 3</a:t>
            </a:r>
            <a:endParaRPr lang="es-MX" sz="1000">
              <a:effectLst/>
            </a:endParaRPr>
          </a:p>
          <a:p>
            <a:pPr>
              <a:defRPr sz="1000"/>
            </a:pPr>
            <a:r>
              <a:rPr lang="es-MX" sz="1000" b="1" i="0" baseline="0">
                <a:effectLst/>
              </a:rPr>
              <a:t>Cobertura de asistencia (%) de los representantes de los partidos políticos nacionales a la sesión ordinaria de los consejos locales</a:t>
            </a:r>
            <a:endParaRPr lang="es-MX" sz="1000">
              <a:effectLst/>
            </a:endParaRPr>
          </a:p>
        </c:rich>
      </c:tx>
      <c:overlay val="0"/>
      <c:spPr>
        <a:noFill/>
        <a:ln>
          <a:noFill/>
        </a:ln>
        <a:effectLst/>
      </c:spPr>
      <c:txPr>
        <a:bodyPr rot="0" spcFirstLastPara="1" vertOverflow="ellipsis" vert="horz" wrap="square" anchor="ctr" anchorCtr="1"/>
        <a:lstStyle/>
        <a:p>
          <a:pPr>
            <a:defRPr sz="10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es-MX"/>
        </a:p>
      </c:txPr>
    </c:title>
    <c:autoTitleDeleted val="0"/>
    <c:view3D>
      <c:rotX val="10"/>
      <c:rotY val="10"/>
      <c:rAngAx val="1"/>
    </c:view3D>
    <c:floor>
      <c:thickness val="0"/>
      <c:spPr>
        <a:noFill/>
        <a:ln>
          <a:noFill/>
        </a:ln>
        <a:effectLst/>
        <a:sp3d/>
      </c:spPr>
    </c:floor>
    <c:sideWall>
      <c:thickness val="0"/>
      <c:spPr>
        <a:noFill/>
        <a:ln w="25400">
          <a:noFill/>
        </a:ln>
        <a:effectLst/>
        <a:scene3d>
          <a:camera prst="orthographicFront"/>
          <a:lightRig rig="threePt" dir="t"/>
        </a:scene3d>
        <a:sp3d/>
      </c:spPr>
    </c:sideWall>
    <c:backWall>
      <c:thickness val="0"/>
      <c:spPr>
        <a:noFill/>
        <a:ln w="25400">
          <a:noFill/>
        </a:ln>
        <a:effectLst/>
        <a:scene3d>
          <a:camera prst="orthographicFront"/>
          <a:lightRig rig="threePt" dir="t"/>
        </a:scene3d>
        <a:sp3d/>
      </c:spPr>
    </c:backWall>
    <c:plotArea>
      <c:layout>
        <c:manualLayout>
          <c:layoutTarget val="inner"/>
          <c:xMode val="edge"/>
          <c:yMode val="edge"/>
          <c:x val="0"/>
          <c:y val="0.22867987035944626"/>
          <c:w val="1"/>
          <c:h val="0.69046141361777302"/>
        </c:manualLayout>
      </c:layout>
      <c:bar3DChart>
        <c:barDir val="col"/>
        <c:grouping val="clustered"/>
        <c:varyColors val="0"/>
        <c:ser>
          <c:idx val="1"/>
          <c:order val="0"/>
          <c:spPr>
            <a:solidFill>
              <a:schemeClr val="accent2"/>
            </a:solidFill>
            <a:ln>
              <a:noFill/>
            </a:ln>
            <a:effectLst/>
            <a:scene3d>
              <a:camera prst="orthographicFront"/>
              <a:lightRig rig="threePt" dir="t"/>
            </a:scene3d>
            <a:sp3d>
              <a:bevelT/>
            </a:sp3d>
          </c:spPr>
          <c:invertIfNegative val="0"/>
          <c:dPt>
            <c:idx val="0"/>
            <c:invertIfNegative val="0"/>
            <c:bubble3D val="0"/>
            <c:spPr>
              <a:solidFill>
                <a:schemeClr val="bg1">
                  <a:lumMod val="95000"/>
                </a:schemeClr>
              </a:solidFill>
              <a:ln>
                <a:noFill/>
              </a:ln>
              <a:effectLst/>
              <a:scene3d>
                <a:camera prst="orthographicFront"/>
                <a:lightRig rig="threePt" dir="t"/>
              </a:scene3d>
              <a:sp3d>
                <a:bevelT/>
              </a:sp3d>
            </c:spPr>
            <c:extLst>
              <c:ext xmlns:c16="http://schemas.microsoft.com/office/drawing/2014/chart" uri="{C3380CC4-5D6E-409C-BE32-E72D297353CC}">
                <c16:uniqueId val="{00000002-CC82-4493-ADE4-FF7785EDEA78}"/>
              </c:ext>
            </c:extLst>
          </c:dPt>
          <c:dPt>
            <c:idx val="1"/>
            <c:invertIfNegative val="0"/>
            <c:bubble3D val="0"/>
            <c:spPr>
              <a:solidFill>
                <a:schemeClr val="bg1">
                  <a:lumMod val="85000"/>
                </a:schemeClr>
              </a:solidFill>
              <a:ln>
                <a:noFill/>
              </a:ln>
              <a:effectLst/>
              <a:scene3d>
                <a:camera prst="orthographicFront"/>
                <a:lightRig rig="threePt" dir="t"/>
              </a:scene3d>
              <a:sp3d>
                <a:bevelT/>
              </a:sp3d>
            </c:spPr>
            <c:extLst>
              <c:ext xmlns:c16="http://schemas.microsoft.com/office/drawing/2014/chart" uri="{C3380CC4-5D6E-409C-BE32-E72D297353CC}">
                <c16:uniqueId val="{00000004-CC82-4493-ADE4-FF7785EDEA78}"/>
              </c:ext>
            </c:extLst>
          </c:dPt>
          <c:dPt>
            <c:idx val="2"/>
            <c:invertIfNegative val="0"/>
            <c:bubble3D val="0"/>
            <c:spPr>
              <a:solidFill>
                <a:schemeClr val="bg1">
                  <a:lumMod val="75000"/>
                </a:schemeClr>
              </a:solidFill>
              <a:ln>
                <a:noFill/>
              </a:ln>
              <a:effectLst/>
              <a:scene3d>
                <a:camera prst="orthographicFront"/>
                <a:lightRig rig="threePt" dir="t"/>
              </a:scene3d>
              <a:sp3d>
                <a:bevelT/>
              </a:sp3d>
            </c:spPr>
            <c:extLst>
              <c:ext xmlns:c16="http://schemas.microsoft.com/office/drawing/2014/chart" uri="{C3380CC4-5D6E-409C-BE32-E72D297353CC}">
                <c16:uniqueId val="{00000006-CC82-4493-ADE4-FF7785EDEA78}"/>
              </c:ext>
            </c:extLst>
          </c:dPt>
          <c:dPt>
            <c:idx val="3"/>
            <c:invertIfNegative val="0"/>
            <c:bubble3D val="0"/>
            <c:spPr>
              <a:solidFill>
                <a:schemeClr val="bg1">
                  <a:lumMod val="65000"/>
                </a:schemeClr>
              </a:solidFill>
              <a:ln>
                <a:noFill/>
              </a:ln>
              <a:effectLst/>
              <a:scene3d>
                <a:camera prst="orthographicFront"/>
                <a:lightRig rig="threePt" dir="t"/>
              </a:scene3d>
              <a:sp3d>
                <a:bevelT/>
              </a:sp3d>
            </c:spPr>
            <c:extLst>
              <c:ext xmlns:c16="http://schemas.microsoft.com/office/drawing/2014/chart" uri="{C3380CC4-5D6E-409C-BE32-E72D297353CC}">
                <c16:uniqueId val="{00000008-CC82-4493-ADE4-FF7785EDEA78}"/>
              </c:ext>
            </c:extLst>
          </c:dPt>
          <c:dPt>
            <c:idx val="4"/>
            <c:invertIfNegative val="0"/>
            <c:bubble3D val="0"/>
            <c:spPr>
              <a:solidFill>
                <a:schemeClr val="bg1">
                  <a:lumMod val="50000"/>
                </a:schemeClr>
              </a:solidFill>
              <a:ln>
                <a:noFill/>
              </a:ln>
              <a:effectLst/>
              <a:scene3d>
                <a:camera prst="orthographicFront"/>
                <a:lightRig rig="threePt" dir="t"/>
              </a:scene3d>
              <a:sp3d>
                <a:bevelT/>
              </a:sp3d>
            </c:spPr>
            <c:extLst>
              <c:ext xmlns:c16="http://schemas.microsoft.com/office/drawing/2014/chart" uri="{C3380CC4-5D6E-409C-BE32-E72D297353CC}">
                <c16:uniqueId val="{0000000A-CC82-4493-ADE4-FF7785EDEA78}"/>
              </c:ext>
            </c:extLst>
          </c:dPt>
          <c:dPt>
            <c:idx val="5"/>
            <c:invertIfNegative val="0"/>
            <c:bubble3D val="0"/>
            <c:spPr>
              <a:solidFill>
                <a:schemeClr val="bg1">
                  <a:lumMod val="65000"/>
                </a:schemeClr>
              </a:solidFill>
              <a:ln>
                <a:noFill/>
              </a:ln>
              <a:effectLst/>
              <a:scene3d>
                <a:camera prst="orthographicFront"/>
                <a:lightRig rig="threePt" dir="t"/>
              </a:scene3d>
              <a:sp3d>
                <a:bevelT/>
              </a:sp3d>
            </c:spPr>
            <c:extLst>
              <c:ext xmlns:c16="http://schemas.microsoft.com/office/drawing/2014/chart" uri="{C3380CC4-5D6E-409C-BE32-E72D297353CC}">
                <c16:uniqueId val="{0000000C-CC82-4493-ADE4-FF7785EDEA78}"/>
              </c:ext>
            </c:extLst>
          </c:dPt>
          <c:dPt>
            <c:idx val="6"/>
            <c:invertIfNegative val="0"/>
            <c:bubble3D val="0"/>
            <c:spPr>
              <a:solidFill>
                <a:schemeClr val="bg1">
                  <a:lumMod val="75000"/>
                </a:schemeClr>
              </a:solidFill>
              <a:ln>
                <a:noFill/>
              </a:ln>
              <a:effectLst/>
              <a:scene3d>
                <a:camera prst="orthographicFront"/>
                <a:lightRig rig="threePt" dir="t"/>
              </a:scene3d>
              <a:sp3d>
                <a:bevelT/>
              </a:sp3d>
            </c:spPr>
            <c:extLst>
              <c:ext xmlns:c16="http://schemas.microsoft.com/office/drawing/2014/chart" uri="{C3380CC4-5D6E-409C-BE32-E72D297353CC}">
                <c16:uniqueId val="{0000000E-CC82-4493-ADE4-FF7785EDEA78}"/>
              </c:ext>
            </c:extLst>
          </c:dPt>
          <c:dPt>
            <c:idx val="7"/>
            <c:invertIfNegative val="0"/>
            <c:bubble3D val="0"/>
            <c:spPr>
              <a:solidFill>
                <a:srgbClr val="C00000"/>
              </a:solidFill>
              <a:ln>
                <a:noFill/>
              </a:ln>
              <a:effectLst/>
              <a:scene3d>
                <a:camera prst="orthographicFront"/>
                <a:lightRig rig="threePt" dir="t"/>
              </a:scene3d>
              <a:sp3d>
                <a:bevelT/>
              </a:sp3d>
            </c:spPr>
            <c:extLst>
              <c:ext xmlns:c16="http://schemas.microsoft.com/office/drawing/2014/chart" uri="{C3380CC4-5D6E-409C-BE32-E72D297353CC}">
                <c16:uniqueId val="{00000010-CC82-4493-ADE4-FF7785EDEA78}"/>
              </c:ext>
            </c:extLst>
          </c:dPt>
          <c:dPt>
            <c:idx val="8"/>
            <c:invertIfNegative val="0"/>
            <c:bubble3D val="0"/>
            <c:spPr>
              <a:gradFill>
                <a:gsLst>
                  <a:gs pos="100000">
                    <a:srgbClr val="00B0F0"/>
                  </a:gs>
                  <a:gs pos="52000">
                    <a:srgbClr val="7030A0">
                      <a:lumMod val="68000"/>
                      <a:lumOff val="32000"/>
                    </a:srgbClr>
                  </a:gs>
                  <a:gs pos="0">
                    <a:srgbClr val="FF0000"/>
                  </a:gs>
                </a:gsLst>
                <a:path path="circle">
                  <a:fillToRect l="100000" t="100000"/>
                </a:path>
              </a:gradFill>
              <a:ln>
                <a:noFill/>
              </a:ln>
              <a:effectLst/>
              <a:scene3d>
                <a:camera prst="orthographicFront"/>
                <a:lightRig rig="threePt" dir="t"/>
              </a:scene3d>
              <a:sp3d>
                <a:bevelT/>
              </a:sp3d>
            </c:spPr>
            <c:extLst>
              <c:ext xmlns:c16="http://schemas.microsoft.com/office/drawing/2014/chart" uri="{C3380CC4-5D6E-409C-BE32-E72D297353CC}">
                <c16:uniqueId val="{00000012-CC82-4493-ADE4-FF7785EDEA78}"/>
              </c:ext>
            </c:extLst>
          </c:dPt>
          <c:dLbls>
            <c:dLbl>
              <c:idx val="0"/>
              <c:layout>
                <c:manualLayout>
                  <c:x val="-1.8546113231176862E-2"/>
                  <c:y val="-1.250710295118389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CC82-4493-ADE4-FF7785EDEA78}"/>
                </c:ext>
              </c:extLst>
            </c:dLbl>
            <c:dLbl>
              <c:idx val="1"/>
              <c:layout>
                <c:manualLayout>
                  <c:x val="-1.1122363219016298E-2"/>
                  <c:y val="-5.1462830970331677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C82-4493-ADE4-FF7785EDEA78}"/>
                </c:ext>
              </c:extLst>
            </c:dLbl>
            <c:dLbl>
              <c:idx val="2"/>
              <c:layout>
                <c:manualLayout>
                  <c:x val="-1.1122363219016298E-2"/>
                  <c:y val="-7.7194246455497516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C82-4493-ADE4-FF7785EDEA78}"/>
                </c:ext>
              </c:extLst>
            </c:dLbl>
            <c:dLbl>
              <c:idx val="3"/>
              <c:layout>
                <c:manualLayout>
                  <c:x val="-7.4149088126775091E-3"/>
                  <c:y val="-1.029256619406638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C82-4493-ADE4-FF7785EDEA78}"/>
                </c:ext>
              </c:extLst>
            </c:dLbl>
            <c:dLbl>
              <c:idx val="4"/>
              <c:layout>
                <c:manualLayout>
                  <c:x val="-1.1122363219016263E-2"/>
                  <c:y val="-5.1462830970331209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C82-4493-ADE4-FF7785EDEA78}"/>
                </c:ext>
              </c:extLst>
            </c:dLbl>
            <c:dLbl>
              <c:idx val="5"/>
              <c:layout>
                <c:manualLayout>
                  <c:x val="-1.1122363219016331E-2"/>
                  <c:y val="-2.5731415485165839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CC82-4493-ADE4-FF7785EDEA78}"/>
                </c:ext>
              </c:extLst>
            </c:dLbl>
            <c:dLbl>
              <c:idx val="6"/>
              <c:layout>
                <c:manualLayout>
                  <c:x val="-1.1122363219016263E-2"/>
                  <c:y val="-1.029256619406638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CC82-4493-ADE4-FF7785EDEA78}"/>
                </c:ext>
              </c:extLst>
            </c:dLbl>
            <c:dLbl>
              <c:idx val="7"/>
              <c:layout>
                <c:manualLayout>
                  <c:x val="-9.2686360158468865E-3"/>
                  <c:y val="-5.1462830970332146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CC82-4493-ADE4-FF7785EDEA78}"/>
                </c:ext>
              </c:extLst>
            </c:dLbl>
            <c:dLbl>
              <c:idx val="8"/>
              <c:layout>
                <c:manualLayout>
                  <c:x val="-1.2976090422185642E-2"/>
                  <c:y val="-5.1462830970331209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CC82-4493-ADE4-FF7785EDEA78}"/>
                </c:ext>
              </c:extLst>
            </c:dLbl>
            <c:numFmt formatCode="0%" sourceLinked="0"/>
            <c:spPr>
              <a:noFill/>
              <a:ln>
                <a:noFill/>
              </a:ln>
              <a:effectLst/>
            </c:spPr>
            <c:txPr>
              <a:bodyPr rot="0" spcFirstLastPara="1" vertOverflow="ellipsis" vert="horz" wrap="square" anchor="ctr" anchorCtr="0"/>
              <a:lstStyle/>
              <a:p>
                <a:pPr algn="ctr">
                  <a:defRPr sz="8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'Anexo 6.1'!$B$31:$H$31</c:f>
              <c:strCache>
                <c:ptCount val="7"/>
                <c:pt idx="0">
                  <c:v>PAN</c:v>
                </c:pt>
                <c:pt idx="1">
                  <c:v>PRI</c:v>
                </c:pt>
                <c:pt idx="2">
                  <c:v>PRD</c:v>
                </c:pt>
                <c:pt idx="3">
                  <c:v>PVEM</c:v>
                </c:pt>
                <c:pt idx="4">
                  <c:v>PT</c:v>
                </c:pt>
                <c:pt idx="5">
                  <c:v>Movimiento Ciudadano</c:v>
                </c:pt>
                <c:pt idx="6">
                  <c:v>MORENA</c:v>
                </c:pt>
              </c:strCache>
            </c:strRef>
          </c:cat>
          <c:val>
            <c:numRef>
              <c:f>'Anexo 6.1'!$B$32:$H$32</c:f>
              <c:numCache>
                <c:formatCode>0%</c:formatCode>
                <c:ptCount val="7"/>
                <c:pt idx="0">
                  <c:v>1</c:v>
                </c:pt>
                <c:pt idx="1">
                  <c:v>1</c:v>
                </c:pt>
                <c:pt idx="2">
                  <c:v>0.5</c:v>
                </c:pt>
                <c:pt idx="3">
                  <c:v>1</c:v>
                </c:pt>
                <c:pt idx="4">
                  <c:v>1</c:v>
                </c:pt>
                <c:pt idx="5">
                  <c:v>1</c:v>
                </c:pt>
                <c:pt idx="6">
                  <c:v>0.5</c:v>
                </c:pt>
              </c:numCache>
            </c:numRef>
          </c:val>
          <c:shape val="cylinder"/>
          <c:extLst>
            <c:ext xmlns:c16="http://schemas.microsoft.com/office/drawing/2014/chart" uri="{C3380CC4-5D6E-409C-BE32-E72D297353CC}">
              <c16:uniqueId val="{00000013-CC82-4493-ADE4-FF7785EDEA78}"/>
            </c:ext>
          </c:extLst>
        </c:ser>
        <c:dLbls>
          <c:showLegendKey val="0"/>
          <c:showVal val="0"/>
          <c:showCatName val="0"/>
          <c:showSerName val="0"/>
          <c:showPercent val="0"/>
          <c:showBubbleSize val="0"/>
        </c:dLbls>
        <c:gapWidth val="80"/>
        <c:gapDepth val="142"/>
        <c:shape val="box"/>
        <c:axId val="1467362847"/>
        <c:axId val="1467387391"/>
        <c:axId val="0"/>
        <c:extLst/>
      </c:bar3DChart>
      <c:catAx>
        <c:axId val="1467362847"/>
        <c:scaling>
          <c:orientation val="minMax"/>
        </c:scaling>
        <c:delete val="0"/>
        <c:axPos val="b"/>
        <c:numFmt formatCode="0.00%" sourceLinked="0"/>
        <c:majorTickMark val="out"/>
        <c:minorTickMark val="none"/>
        <c:tickLblPos val="nextTo"/>
        <c:spPr>
          <a:noFill/>
          <a:ln w="6350" cap="flat" cmpd="sng" algn="ctr">
            <a:solidFill>
              <a:schemeClr val="bg2">
                <a:lumMod val="50000"/>
              </a:schemeClr>
            </a:solidFill>
            <a:round/>
          </a:ln>
          <a:effectLst/>
        </c:spPr>
        <c:txPr>
          <a:bodyPr rot="-60000000" spcFirstLastPara="1" vertOverflow="ellipsis" vert="horz" wrap="square" anchor="ctr" anchorCtr="1"/>
          <a:lstStyle/>
          <a:p>
            <a:pPr>
              <a:defRPr sz="8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crossAx val="1467387391"/>
        <c:crosses val="autoZero"/>
        <c:auto val="0"/>
        <c:lblAlgn val="ctr"/>
        <c:lblOffset val="100"/>
        <c:noMultiLvlLbl val="0"/>
      </c:catAx>
      <c:valAx>
        <c:axId val="1467387391"/>
        <c:scaling>
          <c:orientation val="minMax"/>
          <c:max val="1"/>
        </c:scaling>
        <c:delete val="1"/>
        <c:axPos val="l"/>
        <c:numFmt formatCode="0.00%" sourceLinked="0"/>
        <c:majorTickMark val="out"/>
        <c:minorTickMark val="none"/>
        <c:tickLblPos val="nextTo"/>
        <c:crossAx val="1467362847"/>
        <c:crosses val="autoZero"/>
        <c:crossBetween val="between"/>
      </c:valAx>
      <c:spPr>
        <a:noFill/>
        <a:ln>
          <a:noFill/>
        </a:ln>
        <a:effectLst/>
      </c:spPr>
    </c:plotArea>
    <c:plotVisOnly val="1"/>
    <c:dispBlanksAs val="gap"/>
    <c:showDLblsOverMax val="0"/>
  </c:chart>
  <c:spPr>
    <a:noFill/>
    <a:ln w="6350" cap="flat" cmpd="sng" algn="ctr">
      <a:noFill/>
      <a:round/>
    </a:ln>
    <a:effectLst/>
  </c:spPr>
  <c:txPr>
    <a:bodyPr/>
    <a:lstStyle/>
    <a:p>
      <a:pPr>
        <a:defRPr sz="900" b="1">
          <a:solidFill>
            <a:sysClr val="windowText" lastClr="000000"/>
          </a:solidFill>
          <a:latin typeface="Arial" panose="020B0604020202020204" pitchFamily="34" charset="0"/>
          <a:cs typeface="Arial" panose="020B0604020202020204" pitchFamily="34" charset="0"/>
        </a:defRPr>
      </a:pPr>
      <a:endParaRPr lang="es-MX"/>
    </a:p>
  </c:txPr>
  <c:printSettings>
    <c:headerFooter/>
    <c:pageMargins b="0.75" l="0.7" r="0.7" t="0.75" header="0.3" footer="0.3"/>
    <c:pageSetup orientation="landscape"/>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1" i="0" u="none" strike="noStrike" kern="1200" spc="0" baseline="0">
                <a:solidFill>
                  <a:schemeClr val="tx1"/>
                </a:solidFill>
                <a:latin typeface="Arial" panose="020B0604020202020204" pitchFamily="34" charset="0"/>
                <a:ea typeface="+mn-ea"/>
                <a:cs typeface="Arial" panose="020B0604020202020204" pitchFamily="34" charset="0"/>
              </a:defRPr>
            </a:pPr>
            <a:r>
              <a:rPr lang="es-MX" sz="1000" b="1" i="0" baseline="0">
                <a:solidFill>
                  <a:schemeClr val="tx1"/>
                </a:solidFill>
                <a:effectLst/>
                <a:latin typeface="Arial" panose="020B0604020202020204" pitchFamily="34" charset="0"/>
                <a:cs typeface="Arial" panose="020B0604020202020204" pitchFamily="34" charset="0"/>
              </a:rPr>
              <a:t>Gráfica 10</a:t>
            </a:r>
            <a:endParaRPr lang="es-MX" sz="1000" b="1">
              <a:solidFill>
                <a:schemeClr val="tx1"/>
              </a:solidFill>
              <a:effectLst/>
              <a:latin typeface="Arial" panose="020B0604020202020204" pitchFamily="34" charset="0"/>
              <a:cs typeface="Arial" panose="020B0604020202020204" pitchFamily="34" charset="0"/>
            </a:endParaRPr>
          </a:p>
          <a:p>
            <a:pPr>
              <a:defRPr sz="1000" b="1">
                <a:solidFill>
                  <a:schemeClr val="tx1"/>
                </a:solidFill>
                <a:latin typeface="Arial" panose="020B0604020202020204" pitchFamily="34" charset="0"/>
                <a:cs typeface="Arial" panose="020B0604020202020204" pitchFamily="34" charset="0"/>
              </a:defRPr>
            </a:pPr>
            <a:r>
              <a:rPr lang="es-MX" sz="1000" b="1" i="0" baseline="0">
                <a:solidFill>
                  <a:schemeClr val="tx1"/>
                </a:solidFill>
                <a:effectLst/>
                <a:latin typeface="Arial" panose="020B0604020202020204" pitchFamily="34" charset="0"/>
                <a:cs typeface="Arial" panose="020B0604020202020204" pitchFamily="34" charset="0"/>
              </a:rPr>
              <a:t>Porcentaje de asistencias e inasistencia de representantes de partidos políticos nacionales a las sesiones de los consejos locales</a:t>
            </a:r>
            <a:endParaRPr lang="es-MX" sz="1000" b="1">
              <a:solidFill>
                <a:schemeClr val="tx1"/>
              </a:solidFill>
              <a:effectLst/>
              <a:latin typeface="Arial" panose="020B0604020202020204" pitchFamily="34" charset="0"/>
              <a:cs typeface="Arial" panose="020B0604020202020204" pitchFamily="34" charset="0"/>
            </a:endParaRPr>
          </a:p>
        </c:rich>
      </c:tx>
      <c:layout>
        <c:manualLayout>
          <c:xMode val="edge"/>
          <c:yMode val="edge"/>
          <c:x val="0.11051987431958639"/>
          <c:y val="0"/>
        </c:manualLayout>
      </c:layout>
      <c:overlay val="0"/>
      <c:spPr>
        <a:noFill/>
        <a:ln>
          <a:noFill/>
        </a:ln>
        <a:effectLst/>
      </c:spPr>
      <c:txPr>
        <a:bodyPr rot="0" spcFirstLastPara="1" vertOverflow="ellipsis" vert="horz" wrap="square" anchor="ctr" anchorCtr="1"/>
        <a:lstStyle/>
        <a:p>
          <a:pPr>
            <a:defRPr sz="1000" b="1" i="0" u="none" strike="noStrike" kern="1200" spc="0" baseline="0">
              <a:solidFill>
                <a:schemeClr val="tx1"/>
              </a:solidFill>
              <a:latin typeface="Arial" panose="020B0604020202020204" pitchFamily="34" charset="0"/>
              <a:ea typeface="+mn-ea"/>
              <a:cs typeface="Arial" panose="020B0604020202020204" pitchFamily="34" charset="0"/>
            </a:defRPr>
          </a:pPr>
          <a:endParaRPr lang="es-MX"/>
        </a:p>
      </c:txPr>
    </c:title>
    <c:autoTitleDeleted val="0"/>
    <c:plotArea>
      <c:layout>
        <c:manualLayout>
          <c:layoutTarget val="inner"/>
          <c:xMode val="edge"/>
          <c:yMode val="edge"/>
          <c:x val="2.9139072341188711E-2"/>
          <c:y val="0.19548128745787866"/>
          <c:w val="0.96758313333067325"/>
          <c:h val="0.63444861164334176"/>
        </c:manualLayout>
      </c:layout>
      <c:barChart>
        <c:barDir val="col"/>
        <c:grouping val="percentStacked"/>
        <c:varyColors val="0"/>
        <c:ser>
          <c:idx val="0"/>
          <c:order val="0"/>
          <c:tx>
            <c:strRef>
              <c:f>'Anexo 6.1'!$A$32</c:f>
              <c:strCache>
                <c:ptCount val="1"/>
                <c:pt idx="0">
                  <c:v>Asistencia</c:v>
                </c:pt>
              </c:strCache>
            </c:strRef>
          </c:tx>
          <c:spPr>
            <a:solidFill>
              <a:srgbClr val="D5007F"/>
            </a:solidFill>
            <a:ln>
              <a:noFill/>
            </a:ln>
            <a:effectLst/>
          </c:spPr>
          <c:invertIfNegative val="0"/>
          <c:dLbls>
            <c:dLbl>
              <c:idx val="0"/>
              <c:tx>
                <c:rich>
                  <a:bodyPr/>
                  <a:lstStyle/>
                  <a:p>
                    <a:fld id="{9C77D188-15B7-4F4E-BDEB-BC84F615AE92}" type="CELLRANGE">
                      <a:rPr lang="en-US"/>
                      <a:pPr/>
                      <a:t>[CELLRANGE]</a:t>
                    </a:fld>
                    <a:endParaRPr lang="en-US" baseline="0"/>
                  </a:p>
                  <a:p>
                    <a:fld id="{BF6F5A9F-718C-4F12-AC90-4FD7FA372D9B}" type="VALUE">
                      <a:rPr lang="en-US"/>
                      <a:pPr/>
                      <a:t>[VALOR]</a:t>
                    </a:fld>
                    <a:endParaRPr lang="es-MX"/>
                  </a:p>
                </c:rich>
              </c:tx>
              <c:dLblPos val="ctr"/>
              <c:showLegendKey val="0"/>
              <c:showVal val="1"/>
              <c:showCatName val="0"/>
              <c:showSerName val="0"/>
              <c:showPercent val="0"/>
              <c:showBubbleSize val="0"/>
              <c:separator>
</c:separator>
              <c:extLst>
                <c:ext xmlns:c15="http://schemas.microsoft.com/office/drawing/2012/chart" uri="{CE6537A1-D6FC-4f65-9D91-7224C49458BB}">
                  <c15:dlblFieldTable/>
                  <c15:showDataLabelsRange val="1"/>
                </c:ext>
                <c:ext xmlns:c16="http://schemas.microsoft.com/office/drawing/2014/chart" uri="{C3380CC4-5D6E-409C-BE32-E72D297353CC}">
                  <c16:uniqueId val="{00000000-8189-4415-8DC4-CFF0A08910E6}"/>
                </c:ext>
              </c:extLst>
            </c:dLbl>
            <c:dLbl>
              <c:idx val="1"/>
              <c:tx>
                <c:rich>
                  <a:bodyPr/>
                  <a:lstStyle/>
                  <a:p>
                    <a:fld id="{1CC99324-81DB-4922-9613-78E8B7920C90}" type="CELLRANGE">
                      <a:rPr lang="en-US"/>
                      <a:pPr/>
                      <a:t>[CELLRANGE]</a:t>
                    </a:fld>
                    <a:endParaRPr lang="en-US" baseline="0"/>
                  </a:p>
                  <a:p>
                    <a:fld id="{463AE05C-A24F-4949-9A5C-E4DA0C5DCDCE}" type="VALUE">
                      <a:rPr lang="en-US"/>
                      <a:pPr/>
                      <a:t>[VALOR]</a:t>
                    </a:fld>
                    <a:endParaRPr lang="es-MX"/>
                  </a:p>
                </c:rich>
              </c:tx>
              <c:dLblPos val="ctr"/>
              <c:showLegendKey val="0"/>
              <c:showVal val="1"/>
              <c:showCatName val="0"/>
              <c:showSerName val="0"/>
              <c:showPercent val="0"/>
              <c:showBubbleSize val="0"/>
              <c:separator>
</c:separator>
              <c:extLst>
                <c:ext xmlns:c15="http://schemas.microsoft.com/office/drawing/2012/chart" uri="{CE6537A1-D6FC-4f65-9D91-7224C49458BB}">
                  <c15:dlblFieldTable/>
                  <c15:showDataLabelsRange val="1"/>
                </c:ext>
                <c:ext xmlns:c16="http://schemas.microsoft.com/office/drawing/2014/chart" uri="{C3380CC4-5D6E-409C-BE32-E72D297353CC}">
                  <c16:uniqueId val="{00000001-8189-4415-8DC4-CFF0A08910E6}"/>
                </c:ext>
              </c:extLst>
            </c:dLbl>
            <c:dLbl>
              <c:idx val="2"/>
              <c:tx>
                <c:rich>
                  <a:bodyPr/>
                  <a:lstStyle/>
                  <a:p>
                    <a:fld id="{027DAC76-C200-433D-902B-FC11B6E0061F}" type="CELLRANGE">
                      <a:rPr lang="en-US"/>
                      <a:pPr/>
                      <a:t>[CELLRANGE]</a:t>
                    </a:fld>
                    <a:endParaRPr lang="en-US" baseline="0"/>
                  </a:p>
                  <a:p>
                    <a:fld id="{164C6CF5-CFDB-45D9-8E5A-E6A6FE0F430A}" type="VALUE">
                      <a:rPr lang="en-US"/>
                      <a:pPr/>
                      <a:t>[VALOR]</a:t>
                    </a:fld>
                    <a:endParaRPr lang="es-MX"/>
                  </a:p>
                </c:rich>
              </c:tx>
              <c:dLblPos val="ctr"/>
              <c:showLegendKey val="0"/>
              <c:showVal val="1"/>
              <c:showCatName val="0"/>
              <c:showSerName val="0"/>
              <c:showPercent val="0"/>
              <c:showBubbleSize val="0"/>
              <c:separator>
</c:separator>
              <c:extLst>
                <c:ext xmlns:c15="http://schemas.microsoft.com/office/drawing/2012/chart" uri="{CE6537A1-D6FC-4f65-9D91-7224C49458BB}">
                  <c15:dlblFieldTable/>
                  <c15:showDataLabelsRange val="1"/>
                </c:ext>
                <c:ext xmlns:c16="http://schemas.microsoft.com/office/drawing/2014/chart" uri="{C3380CC4-5D6E-409C-BE32-E72D297353CC}">
                  <c16:uniqueId val="{00000002-8189-4415-8DC4-CFF0A08910E6}"/>
                </c:ext>
              </c:extLst>
            </c:dLbl>
            <c:dLbl>
              <c:idx val="3"/>
              <c:tx>
                <c:rich>
                  <a:bodyPr/>
                  <a:lstStyle/>
                  <a:p>
                    <a:fld id="{FFCBB318-29F9-42B6-ABC1-545D1308F70E}" type="CELLRANGE">
                      <a:rPr lang="en-US"/>
                      <a:pPr/>
                      <a:t>[CELLRANGE]</a:t>
                    </a:fld>
                    <a:endParaRPr lang="en-US" baseline="0"/>
                  </a:p>
                  <a:p>
                    <a:fld id="{BB337DC8-1A21-4183-9E9A-2DEFD34FC7B2}" type="VALUE">
                      <a:rPr lang="en-US"/>
                      <a:pPr/>
                      <a:t>[VALOR]</a:t>
                    </a:fld>
                    <a:endParaRPr lang="es-MX"/>
                  </a:p>
                </c:rich>
              </c:tx>
              <c:dLblPos val="ctr"/>
              <c:showLegendKey val="0"/>
              <c:showVal val="1"/>
              <c:showCatName val="0"/>
              <c:showSerName val="0"/>
              <c:showPercent val="0"/>
              <c:showBubbleSize val="0"/>
              <c:separator>
</c:separator>
              <c:extLst>
                <c:ext xmlns:c15="http://schemas.microsoft.com/office/drawing/2012/chart" uri="{CE6537A1-D6FC-4f65-9D91-7224C49458BB}">
                  <c15:dlblFieldTable/>
                  <c15:showDataLabelsRange val="1"/>
                </c:ext>
                <c:ext xmlns:c16="http://schemas.microsoft.com/office/drawing/2014/chart" uri="{C3380CC4-5D6E-409C-BE32-E72D297353CC}">
                  <c16:uniqueId val="{00000003-8189-4415-8DC4-CFF0A08910E6}"/>
                </c:ext>
              </c:extLst>
            </c:dLbl>
            <c:dLbl>
              <c:idx val="4"/>
              <c:tx>
                <c:rich>
                  <a:bodyPr/>
                  <a:lstStyle/>
                  <a:p>
                    <a:fld id="{D30DCFB9-2590-4926-9B72-6A1D2CB2C74F}" type="CELLRANGE">
                      <a:rPr lang="en-US"/>
                      <a:pPr/>
                      <a:t>[CELLRANGE]</a:t>
                    </a:fld>
                    <a:endParaRPr lang="en-US" baseline="0"/>
                  </a:p>
                  <a:p>
                    <a:fld id="{18CA5E32-4B22-453A-B6B8-FEDACF783F5F}" type="VALUE">
                      <a:rPr lang="en-US"/>
                      <a:pPr/>
                      <a:t>[VALOR]</a:t>
                    </a:fld>
                    <a:endParaRPr lang="es-MX"/>
                  </a:p>
                </c:rich>
              </c:tx>
              <c:dLblPos val="ctr"/>
              <c:showLegendKey val="0"/>
              <c:showVal val="1"/>
              <c:showCatName val="0"/>
              <c:showSerName val="0"/>
              <c:showPercent val="0"/>
              <c:showBubbleSize val="0"/>
              <c:separator>
</c:separator>
              <c:extLst>
                <c:ext xmlns:c15="http://schemas.microsoft.com/office/drawing/2012/chart" uri="{CE6537A1-D6FC-4f65-9D91-7224C49458BB}">
                  <c15:dlblFieldTable/>
                  <c15:showDataLabelsRange val="1"/>
                </c:ext>
                <c:ext xmlns:c16="http://schemas.microsoft.com/office/drawing/2014/chart" uri="{C3380CC4-5D6E-409C-BE32-E72D297353CC}">
                  <c16:uniqueId val="{00000004-8189-4415-8DC4-CFF0A08910E6}"/>
                </c:ext>
              </c:extLst>
            </c:dLbl>
            <c:dLbl>
              <c:idx val="5"/>
              <c:tx>
                <c:rich>
                  <a:bodyPr/>
                  <a:lstStyle/>
                  <a:p>
                    <a:fld id="{9537801D-7B3A-4863-A00E-3F8FFCB0083D}" type="CELLRANGE">
                      <a:rPr lang="en-US"/>
                      <a:pPr/>
                      <a:t>[CELLRANGE]</a:t>
                    </a:fld>
                    <a:endParaRPr lang="en-US" baseline="0"/>
                  </a:p>
                  <a:p>
                    <a:fld id="{02C36705-817A-47B9-9D2A-24432DF61604}" type="VALUE">
                      <a:rPr lang="en-US"/>
                      <a:pPr/>
                      <a:t>[VALOR]</a:t>
                    </a:fld>
                    <a:endParaRPr lang="es-MX"/>
                  </a:p>
                </c:rich>
              </c:tx>
              <c:dLblPos val="ctr"/>
              <c:showLegendKey val="0"/>
              <c:showVal val="1"/>
              <c:showCatName val="0"/>
              <c:showSerName val="0"/>
              <c:showPercent val="0"/>
              <c:showBubbleSize val="0"/>
              <c:separator>
</c:separator>
              <c:extLst>
                <c:ext xmlns:c15="http://schemas.microsoft.com/office/drawing/2012/chart" uri="{CE6537A1-D6FC-4f65-9D91-7224C49458BB}">
                  <c15:dlblFieldTable/>
                  <c15:showDataLabelsRange val="1"/>
                </c:ext>
                <c:ext xmlns:c16="http://schemas.microsoft.com/office/drawing/2014/chart" uri="{C3380CC4-5D6E-409C-BE32-E72D297353CC}">
                  <c16:uniqueId val="{00000005-8189-4415-8DC4-CFF0A08910E6}"/>
                </c:ext>
              </c:extLst>
            </c:dLbl>
            <c:dLbl>
              <c:idx val="6"/>
              <c:tx>
                <c:rich>
                  <a:bodyPr/>
                  <a:lstStyle/>
                  <a:p>
                    <a:fld id="{269EB021-5A7E-4D75-912B-12740E1CDB02}" type="CELLRANGE">
                      <a:rPr lang="en-US"/>
                      <a:pPr/>
                      <a:t>[CELLRANGE]</a:t>
                    </a:fld>
                    <a:endParaRPr lang="en-US" baseline="0"/>
                  </a:p>
                  <a:p>
                    <a:fld id="{AEAE2D22-DCF5-4FF6-9308-CA29D9693B17}" type="VALUE">
                      <a:rPr lang="en-US"/>
                      <a:pPr/>
                      <a:t>[VALOR]</a:t>
                    </a:fld>
                    <a:endParaRPr lang="es-MX"/>
                  </a:p>
                </c:rich>
              </c:tx>
              <c:dLblPos val="ctr"/>
              <c:showLegendKey val="0"/>
              <c:showVal val="1"/>
              <c:showCatName val="0"/>
              <c:showSerName val="0"/>
              <c:showPercent val="0"/>
              <c:showBubbleSize val="0"/>
              <c:separator>
</c:separator>
              <c:extLst>
                <c:ext xmlns:c15="http://schemas.microsoft.com/office/drawing/2012/chart" uri="{CE6537A1-D6FC-4f65-9D91-7224C49458BB}">
                  <c15:dlblFieldTable/>
                  <c15:showDataLabelsRange val="1"/>
                </c:ext>
                <c:ext xmlns:c16="http://schemas.microsoft.com/office/drawing/2014/chart" uri="{C3380CC4-5D6E-409C-BE32-E72D297353CC}">
                  <c16:uniqueId val="{00000006-8189-4415-8DC4-CFF0A08910E6}"/>
                </c:ext>
              </c:extLst>
            </c:dLbl>
            <c:spPr>
              <a:noFill/>
              <a:ln>
                <a:noFill/>
              </a:ln>
              <a:effectLst/>
            </c:spPr>
            <c:txPr>
              <a:bodyPr rot="0" spcFirstLastPara="1" vertOverflow="ellipsis" vert="horz" wrap="square" lIns="38100" tIns="19050" rIns="38100" bIns="19050" anchor="ctr" anchorCtr="1">
                <a:spAutoFit/>
              </a:bodyPr>
              <a:lstStyle/>
              <a:p>
                <a:pPr>
                  <a:defRPr sz="8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dLblPos val="ctr"/>
            <c:showLegendKey val="0"/>
            <c:showVal val="1"/>
            <c:showCatName val="0"/>
            <c:showSerName val="0"/>
            <c:showPercent val="0"/>
            <c:showBubbleSize val="0"/>
            <c:separator>
</c:separator>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cat>
            <c:strRef>
              <c:f>'Anexo 6.1'!$B$31:$H$31</c:f>
              <c:strCache>
                <c:ptCount val="7"/>
                <c:pt idx="0">
                  <c:v>PAN</c:v>
                </c:pt>
                <c:pt idx="1">
                  <c:v>PRI</c:v>
                </c:pt>
                <c:pt idx="2">
                  <c:v>PRD</c:v>
                </c:pt>
                <c:pt idx="3">
                  <c:v>PVEM</c:v>
                </c:pt>
                <c:pt idx="4">
                  <c:v>PT</c:v>
                </c:pt>
                <c:pt idx="5">
                  <c:v>Movimiento Ciudadano</c:v>
                </c:pt>
                <c:pt idx="6">
                  <c:v>MORENA</c:v>
                </c:pt>
              </c:strCache>
            </c:strRef>
          </c:cat>
          <c:val>
            <c:numRef>
              <c:f>'Anexo 6.1'!$B$32:$H$32</c:f>
              <c:numCache>
                <c:formatCode>0%</c:formatCode>
                <c:ptCount val="7"/>
                <c:pt idx="0">
                  <c:v>1</c:v>
                </c:pt>
                <c:pt idx="1">
                  <c:v>1</c:v>
                </c:pt>
                <c:pt idx="2">
                  <c:v>0.5</c:v>
                </c:pt>
                <c:pt idx="3">
                  <c:v>1</c:v>
                </c:pt>
                <c:pt idx="4">
                  <c:v>1</c:v>
                </c:pt>
                <c:pt idx="5">
                  <c:v>1</c:v>
                </c:pt>
                <c:pt idx="6">
                  <c:v>0.5</c:v>
                </c:pt>
              </c:numCache>
            </c:numRef>
          </c:val>
          <c:extLst>
            <c:ext xmlns:c15="http://schemas.microsoft.com/office/drawing/2012/chart" uri="{02D57815-91ED-43cb-92C2-25804820EDAC}">
              <c15:datalabelsRange>
                <c15:f>'Anexo 6.1'!$B$9:$H$9</c15:f>
                <c15:dlblRangeCache>
                  <c:ptCount val="7"/>
                  <c:pt idx="0">
                    <c:v>2</c:v>
                  </c:pt>
                  <c:pt idx="1">
                    <c:v>2</c:v>
                  </c:pt>
                  <c:pt idx="2">
                    <c:v>1</c:v>
                  </c:pt>
                  <c:pt idx="3">
                    <c:v>2</c:v>
                  </c:pt>
                  <c:pt idx="4">
                    <c:v>2</c:v>
                  </c:pt>
                  <c:pt idx="5">
                    <c:v>2</c:v>
                  </c:pt>
                  <c:pt idx="6">
                    <c:v>1</c:v>
                  </c:pt>
                </c15:dlblRangeCache>
              </c15:datalabelsRange>
            </c:ext>
            <c:ext xmlns:c16="http://schemas.microsoft.com/office/drawing/2014/chart" uri="{C3380CC4-5D6E-409C-BE32-E72D297353CC}">
              <c16:uniqueId val="{00000000-4595-4D2A-9978-2F6DBC5C47B6}"/>
            </c:ext>
          </c:extLst>
        </c:ser>
        <c:ser>
          <c:idx val="1"/>
          <c:order val="1"/>
          <c:tx>
            <c:strRef>
              <c:f>'Anexo 6.1'!$A$33</c:f>
              <c:strCache>
                <c:ptCount val="1"/>
                <c:pt idx="0">
                  <c:v>Inasistencia</c:v>
                </c:pt>
              </c:strCache>
            </c:strRef>
          </c:tx>
          <c:spPr>
            <a:solidFill>
              <a:schemeClr val="bg1">
                <a:lumMod val="85000"/>
              </a:schemeClr>
            </a:solidFill>
            <a:ln>
              <a:noFill/>
            </a:ln>
            <a:effectLst/>
          </c:spPr>
          <c:invertIfNegative val="0"/>
          <c:dLbls>
            <c:dLbl>
              <c:idx val="0"/>
              <c:tx>
                <c:rich>
                  <a:bodyPr/>
                  <a:lstStyle/>
                  <a:p>
                    <a:fld id="{30856F71-30E7-4FC6-BE3A-30EDB313D834}" type="CELLRANGE">
                      <a:rPr lang="en-US"/>
                      <a:pPr/>
                      <a:t>[CELLRANGE]</a:t>
                    </a:fld>
                    <a:endParaRPr lang="en-US" baseline="0"/>
                  </a:p>
                  <a:p>
                    <a:fld id="{EE9342FD-5585-424C-9647-8B2DCD1E0860}" type="VALUE">
                      <a:rPr lang="en-US"/>
                      <a:pPr/>
                      <a:t>[VALOR]</a:t>
                    </a:fld>
                    <a:endParaRPr lang="es-MX"/>
                  </a:p>
                </c:rich>
              </c:tx>
              <c:dLblPos val="inEnd"/>
              <c:showLegendKey val="0"/>
              <c:showVal val="1"/>
              <c:showCatName val="0"/>
              <c:showSerName val="0"/>
              <c:showPercent val="0"/>
              <c:showBubbleSize val="0"/>
              <c:separator>
</c:separator>
              <c:extLst>
                <c:ext xmlns:c15="http://schemas.microsoft.com/office/drawing/2012/chart" uri="{CE6537A1-D6FC-4f65-9D91-7224C49458BB}">
                  <c15:dlblFieldTable/>
                  <c15:showDataLabelsRange val="1"/>
                </c:ext>
                <c:ext xmlns:c16="http://schemas.microsoft.com/office/drawing/2014/chart" uri="{C3380CC4-5D6E-409C-BE32-E72D297353CC}">
                  <c16:uniqueId val="{0000000A-8189-4415-8DC4-CFF0A08910E6}"/>
                </c:ext>
              </c:extLst>
            </c:dLbl>
            <c:dLbl>
              <c:idx val="1"/>
              <c:tx>
                <c:rich>
                  <a:bodyPr/>
                  <a:lstStyle/>
                  <a:p>
                    <a:fld id="{1FAE32DA-7E24-4B94-A6AD-741E947241CC}" type="CELLRANGE">
                      <a:rPr lang="en-US"/>
                      <a:pPr/>
                      <a:t>[CELLRANGE]</a:t>
                    </a:fld>
                    <a:endParaRPr lang="en-US" baseline="0"/>
                  </a:p>
                  <a:p>
                    <a:fld id="{FD43E8AE-34ED-400A-98FB-FC693679A1E1}" type="VALUE">
                      <a:rPr lang="en-US"/>
                      <a:pPr/>
                      <a:t>[VALOR]</a:t>
                    </a:fld>
                    <a:endParaRPr lang="es-MX"/>
                  </a:p>
                </c:rich>
              </c:tx>
              <c:dLblPos val="inEnd"/>
              <c:showLegendKey val="0"/>
              <c:showVal val="1"/>
              <c:showCatName val="0"/>
              <c:showSerName val="0"/>
              <c:showPercent val="0"/>
              <c:showBubbleSize val="0"/>
              <c:separator>
</c:separator>
              <c:extLst>
                <c:ext xmlns:c15="http://schemas.microsoft.com/office/drawing/2012/chart" uri="{CE6537A1-D6FC-4f65-9D91-7224C49458BB}">
                  <c15:dlblFieldTable/>
                  <c15:showDataLabelsRange val="1"/>
                </c:ext>
                <c:ext xmlns:c16="http://schemas.microsoft.com/office/drawing/2014/chart" uri="{C3380CC4-5D6E-409C-BE32-E72D297353CC}">
                  <c16:uniqueId val="{0000000B-8189-4415-8DC4-CFF0A08910E6}"/>
                </c:ext>
              </c:extLst>
            </c:dLbl>
            <c:dLbl>
              <c:idx val="2"/>
              <c:tx>
                <c:rich>
                  <a:bodyPr/>
                  <a:lstStyle/>
                  <a:p>
                    <a:fld id="{B571714E-D407-4EBD-906A-B3CF304CD9E3}" type="CELLRANGE">
                      <a:rPr lang="en-US"/>
                      <a:pPr/>
                      <a:t>[CELLRANGE]</a:t>
                    </a:fld>
                    <a:endParaRPr lang="en-US" baseline="0"/>
                  </a:p>
                  <a:p>
                    <a:fld id="{48F129B5-39CE-435F-9001-B6CF90EFF50F}" type="VALUE">
                      <a:rPr lang="en-US"/>
                      <a:pPr/>
                      <a:t>[VALOR]</a:t>
                    </a:fld>
                    <a:endParaRPr lang="es-MX"/>
                  </a:p>
                </c:rich>
              </c:tx>
              <c:dLblPos val="inEnd"/>
              <c:showLegendKey val="0"/>
              <c:showVal val="1"/>
              <c:showCatName val="0"/>
              <c:showSerName val="0"/>
              <c:showPercent val="0"/>
              <c:showBubbleSize val="0"/>
              <c:separator>
</c:separator>
              <c:extLst>
                <c:ext xmlns:c15="http://schemas.microsoft.com/office/drawing/2012/chart" uri="{CE6537A1-D6FC-4f65-9D91-7224C49458BB}">
                  <c15:dlblFieldTable/>
                  <c15:showDataLabelsRange val="1"/>
                </c:ext>
                <c:ext xmlns:c16="http://schemas.microsoft.com/office/drawing/2014/chart" uri="{C3380CC4-5D6E-409C-BE32-E72D297353CC}">
                  <c16:uniqueId val="{0000000C-8189-4415-8DC4-CFF0A08910E6}"/>
                </c:ext>
              </c:extLst>
            </c:dLbl>
            <c:dLbl>
              <c:idx val="3"/>
              <c:tx>
                <c:rich>
                  <a:bodyPr/>
                  <a:lstStyle/>
                  <a:p>
                    <a:fld id="{53EBFB05-6BAE-4A7F-BC56-FF6E4D2B17AD}" type="CELLRANGE">
                      <a:rPr lang="en-US"/>
                      <a:pPr/>
                      <a:t>[CELLRANGE]</a:t>
                    </a:fld>
                    <a:endParaRPr lang="en-US" baseline="0"/>
                  </a:p>
                  <a:p>
                    <a:fld id="{0FE78FF7-F258-410E-BB51-4341E2A6733B}" type="VALUE">
                      <a:rPr lang="en-US"/>
                      <a:pPr/>
                      <a:t>[VALOR]</a:t>
                    </a:fld>
                    <a:endParaRPr lang="es-MX"/>
                  </a:p>
                </c:rich>
              </c:tx>
              <c:dLblPos val="inEnd"/>
              <c:showLegendKey val="0"/>
              <c:showVal val="1"/>
              <c:showCatName val="0"/>
              <c:showSerName val="0"/>
              <c:showPercent val="0"/>
              <c:showBubbleSize val="0"/>
              <c:separator>
</c:separator>
              <c:extLst>
                <c:ext xmlns:c15="http://schemas.microsoft.com/office/drawing/2012/chart" uri="{CE6537A1-D6FC-4f65-9D91-7224C49458BB}">
                  <c15:dlblFieldTable/>
                  <c15:showDataLabelsRange val="1"/>
                </c:ext>
                <c:ext xmlns:c16="http://schemas.microsoft.com/office/drawing/2014/chart" uri="{C3380CC4-5D6E-409C-BE32-E72D297353CC}">
                  <c16:uniqueId val="{00000009-8189-4415-8DC4-CFF0A08910E6}"/>
                </c:ext>
              </c:extLst>
            </c:dLbl>
            <c:dLbl>
              <c:idx val="4"/>
              <c:tx>
                <c:rich>
                  <a:bodyPr/>
                  <a:lstStyle/>
                  <a:p>
                    <a:fld id="{51FC85C9-0A21-45AC-865E-498E25DC7A32}" type="CELLRANGE">
                      <a:rPr lang="en-US"/>
                      <a:pPr/>
                      <a:t>[CELLRANGE]</a:t>
                    </a:fld>
                    <a:endParaRPr lang="en-US" baseline="0"/>
                  </a:p>
                  <a:p>
                    <a:fld id="{94C1C137-8010-4FEA-BDE7-93DBB3C90162}" type="VALUE">
                      <a:rPr lang="en-US"/>
                      <a:pPr/>
                      <a:t>[VALOR]</a:t>
                    </a:fld>
                    <a:endParaRPr lang="es-MX"/>
                  </a:p>
                </c:rich>
              </c:tx>
              <c:dLblPos val="inEnd"/>
              <c:showLegendKey val="0"/>
              <c:showVal val="1"/>
              <c:showCatName val="0"/>
              <c:showSerName val="0"/>
              <c:showPercent val="0"/>
              <c:showBubbleSize val="0"/>
              <c:separator>
</c:separator>
              <c:extLst>
                <c:ext xmlns:c15="http://schemas.microsoft.com/office/drawing/2012/chart" uri="{CE6537A1-D6FC-4f65-9D91-7224C49458BB}">
                  <c15:dlblFieldTable/>
                  <c15:showDataLabelsRange val="1"/>
                </c:ext>
                <c:ext xmlns:c16="http://schemas.microsoft.com/office/drawing/2014/chart" uri="{C3380CC4-5D6E-409C-BE32-E72D297353CC}">
                  <c16:uniqueId val="{00000008-8189-4415-8DC4-CFF0A08910E6}"/>
                </c:ext>
              </c:extLst>
            </c:dLbl>
            <c:dLbl>
              <c:idx val="5"/>
              <c:tx>
                <c:rich>
                  <a:bodyPr/>
                  <a:lstStyle/>
                  <a:p>
                    <a:fld id="{5877A862-6FC8-4447-9B36-95D50061ADCB}" type="CELLRANGE">
                      <a:rPr lang="en-US"/>
                      <a:pPr/>
                      <a:t>[CELLRANGE]</a:t>
                    </a:fld>
                    <a:endParaRPr lang="en-US" baseline="0"/>
                  </a:p>
                  <a:p>
                    <a:fld id="{8B8602CC-2FC9-4424-9BD6-60CDB05CDD95}" type="VALUE">
                      <a:rPr lang="en-US"/>
                      <a:pPr/>
                      <a:t>[VALOR]</a:t>
                    </a:fld>
                    <a:endParaRPr lang="es-MX"/>
                  </a:p>
                </c:rich>
              </c:tx>
              <c:dLblPos val="inEnd"/>
              <c:showLegendKey val="0"/>
              <c:showVal val="1"/>
              <c:showCatName val="0"/>
              <c:showSerName val="0"/>
              <c:showPercent val="0"/>
              <c:showBubbleSize val="0"/>
              <c:separator>
</c:separator>
              <c:extLst>
                <c:ext xmlns:c15="http://schemas.microsoft.com/office/drawing/2012/chart" uri="{CE6537A1-D6FC-4f65-9D91-7224C49458BB}">
                  <c15:dlblFieldTable/>
                  <c15:showDataLabelsRange val="1"/>
                </c:ext>
                <c:ext xmlns:c16="http://schemas.microsoft.com/office/drawing/2014/chart" uri="{C3380CC4-5D6E-409C-BE32-E72D297353CC}">
                  <c16:uniqueId val="{0000000D-8189-4415-8DC4-CFF0A08910E6}"/>
                </c:ext>
              </c:extLst>
            </c:dLbl>
            <c:dLbl>
              <c:idx val="6"/>
              <c:tx>
                <c:rich>
                  <a:bodyPr/>
                  <a:lstStyle/>
                  <a:p>
                    <a:fld id="{2B6635A8-0C90-4805-8A8D-045594D943BF}" type="CELLRANGE">
                      <a:rPr lang="en-US"/>
                      <a:pPr/>
                      <a:t>[CELLRANGE]</a:t>
                    </a:fld>
                    <a:endParaRPr lang="en-US" baseline="0"/>
                  </a:p>
                  <a:p>
                    <a:fld id="{9E5DDE40-128F-41F5-ADAB-30C4114D37B6}" type="VALUE">
                      <a:rPr lang="en-US"/>
                      <a:pPr/>
                      <a:t>[VALOR]</a:t>
                    </a:fld>
                    <a:endParaRPr lang="es-MX"/>
                  </a:p>
                </c:rich>
              </c:tx>
              <c:dLblPos val="inEnd"/>
              <c:showLegendKey val="0"/>
              <c:showVal val="1"/>
              <c:showCatName val="0"/>
              <c:showSerName val="0"/>
              <c:showPercent val="0"/>
              <c:showBubbleSize val="0"/>
              <c:separator>
</c:separator>
              <c:extLst>
                <c:ext xmlns:c15="http://schemas.microsoft.com/office/drawing/2012/chart" uri="{CE6537A1-D6FC-4f65-9D91-7224C49458BB}">
                  <c15:dlblFieldTable/>
                  <c15:showDataLabelsRange val="1"/>
                </c:ext>
                <c:ext xmlns:c16="http://schemas.microsoft.com/office/drawing/2014/chart" uri="{C3380CC4-5D6E-409C-BE32-E72D297353CC}">
                  <c16:uniqueId val="{00000007-8189-4415-8DC4-CFF0A08910E6}"/>
                </c:ext>
              </c:extLst>
            </c:dLbl>
            <c:spPr>
              <a:noFill/>
              <a:ln>
                <a:noFill/>
              </a:ln>
              <a:effectLst/>
            </c:spPr>
            <c:txPr>
              <a:bodyPr rot="0" spcFirstLastPara="1" vertOverflow="ellipsis" vert="horz" wrap="square" lIns="38100" tIns="19050" rIns="38100" bIns="19050" anchor="ctr" anchorCtr="1">
                <a:spAutoFit/>
              </a:bodyPr>
              <a:lstStyle/>
              <a:p>
                <a:pPr>
                  <a:defRPr sz="8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dLblPos val="inEnd"/>
            <c:showLegendKey val="0"/>
            <c:showVal val="1"/>
            <c:showCatName val="0"/>
            <c:showSerName val="0"/>
            <c:showPercent val="0"/>
            <c:showBubbleSize val="0"/>
            <c:separator>
</c:separator>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cat>
            <c:strRef>
              <c:f>'Anexo 6.1'!$B$31:$H$31</c:f>
              <c:strCache>
                <c:ptCount val="7"/>
                <c:pt idx="0">
                  <c:v>PAN</c:v>
                </c:pt>
                <c:pt idx="1">
                  <c:v>PRI</c:v>
                </c:pt>
                <c:pt idx="2">
                  <c:v>PRD</c:v>
                </c:pt>
                <c:pt idx="3">
                  <c:v>PVEM</c:v>
                </c:pt>
                <c:pt idx="4">
                  <c:v>PT</c:v>
                </c:pt>
                <c:pt idx="5">
                  <c:v>Movimiento Ciudadano</c:v>
                </c:pt>
                <c:pt idx="6">
                  <c:v>MORENA</c:v>
                </c:pt>
              </c:strCache>
            </c:strRef>
          </c:cat>
          <c:val>
            <c:numRef>
              <c:f>'Anexo 6.1'!$B$33:$H$33</c:f>
              <c:numCache>
                <c:formatCode>0%</c:formatCode>
                <c:ptCount val="7"/>
                <c:pt idx="0">
                  <c:v>0</c:v>
                </c:pt>
                <c:pt idx="1">
                  <c:v>0</c:v>
                </c:pt>
                <c:pt idx="2">
                  <c:v>0.5</c:v>
                </c:pt>
                <c:pt idx="3">
                  <c:v>0</c:v>
                </c:pt>
                <c:pt idx="4">
                  <c:v>0</c:v>
                </c:pt>
                <c:pt idx="5">
                  <c:v>0</c:v>
                </c:pt>
                <c:pt idx="6">
                  <c:v>0.5</c:v>
                </c:pt>
              </c:numCache>
            </c:numRef>
          </c:val>
          <c:extLst>
            <c:ext xmlns:c15="http://schemas.microsoft.com/office/drawing/2012/chart" uri="{02D57815-91ED-43cb-92C2-25804820EDAC}">
              <c15:datalabelsRange>
                <c15:f>'Anexo 6.1'!$B$10:$H$10</c15:f>
                <c15:dlblRangeCache>
                  <c:ptCount val="7"/>
                  <c:pt idx="0">
                    <c:v>0</c:v>
                  </c:pt>
                  <c:pt idx="1">
                    <c:v>0</c:v>
                  </c:pt>
                  <c:pt idx="2">
                    <c:v>1</c:v>
                  </c:pt>
                  <c:pt idx="3">
                    <c:v>0</c:v>
                  </c:pt>
                  <c:pt idx="4">
                    <c:v>0</c:v>
                  </c:pt>
                  <c:pt idx="5">
                    <c:v>0</c:v>
                  </c:pt>
                  <c:pt idx="6">
                    <c:v>1</c:v>
                  </c:pt>
                </c15:dlblRangeCache>
              </c15:datalabelsRange>
            </c:ext>
            <c:ext xmlns:c16="http://schemas.microsoft.com/office/drawing/2014/chart" uri="{C3380CC4-5D6E-409C-BE32-E72D297353CC}">
              <c16:uniqueId val="{00000001-4595-4D2A-9978-2F6DBC5C47B6}"/>
            </c:ext>
          </c:extLst>
        </c:ser>
        <c:dLbls>
          <c:showLegendKey val="0"/>
          <c:showVal val="1"/>
          <c:showCatName val="0"/>
          <c:showSerName val="0"/>
          <c:showPercent val="0"/>
          <c:showBubbleSize val="0"/>
        </c:dLbls>
        <c:gapWidth val="95"/>
        <c:overlap val="100"/>
        <c:axId val="1849746864"/>
        <c:axId val="1849745616"/>
      </c:barChart>
      <c:catAx>
        <c:axId val="1849746864"/>
        <c:scaling>
          <c:orientation val="minMax"/>
        </c:scaling>
        <c:delete val="0"/>
        <c:axPos val="b"/>
        <c:numFmt formatCode="General" sourceLinked="1"/>
        <c:majorTickMark val="out"/>
        <c:minorTickMark val="none"/>
        <c:tickLblPos val="nextTo"/>
        <c:spPr>
          <a:noFill/>
          <a:ln>
            <a:solidFill>
              <a:schemeClr val="tx1"/>
            </a:solidFill>
          </a:ln>
          <a:effectLst/>
        </c:spPr>
        <c:txPr>
          <a:bodyPr rot="-60000000" spcFirstLastPara="1" vertOverflow="ellipsis" vert="horz" wrap="square" anchor="ctr" anchorCtr="1"/>
          <a:lstStyle/>
          <a:p>
            <a:pPr>
              <a:defRPr sz="800" b="1"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crossAx val="1849745616"/>
        <c:crosses val="autoZero"/>
        <c:auto val="1"/>
        <c:lblAlgn val="ctr"/>
        <c:lblOffset val="100"/>
        <c:noMultiLvlLbl val="0"/>
      </c:catAx>
      <c:valAx>
        <c:axId val="1849745616"/>
        <c:scaling>
          <c:orientation val="minMax"/>
        </c:scaling>
        <c:delete val="1"/>
        <c:axPos val="l"/>
        <c:numFmt formatCode="0%" sourceLinked="1"/>
        <c:majorTickMark val="none"/>
        <c:minorTickMark val="none"/>
        <c:tickLblPos val="nextTo"/>
        <c:crossAx val="1849746864"/>
        <c:crosses val="autoZero"/>
        <c:crossBetween val="between"/>
      </c:valAx>
      <c:spPr>
        <a:noFill/>
        <a:ln>
          <a:noFill/>
        </a:ln>
        <a:effectLst/>
      </c:spPr>
    </c:plotArea>
    <c:legend>
      <c:legendPos val="t"/>
      <c:layout>
        <c:manualLayout>
          <c:xMode val="edge"/>
          <c:yMode val="edge"/>
          <c:x val="0.39415700415155303"/>
          <c:y val="0.92732154804505551"/>
          <c:w val="0.32111430614599612"/>
          <c:h val="4.8522031265401271E-2"/>
        </c:manualLayout>
      </c:layout>
      <c:overlay val="0"/>
      <c:spPr>
        <a:noFill/>
        <a:ln>
          <a:noFill/>
        </a:ln>
        <a:effectLst/>
      </c:spPr>
      <c:txPr>
        <a:bodyPr rot="0" spcFirstLastPara="1" vertOverflow="ellipsis" vert="horz" wrap="square" anchor="ctr" anchorCtr="1"/>
        <a:lstStyle/>
        <a:p>
          <a:pPr>
            <a:defRPr sz="800" b="1"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legend>
    <c:plotVisOnly val="1"/>
    <c:dispBlanksAs val="gap"/>
    <c:showDLblsOverMax val="0"/>
  </c:chart>
  <c:spPr>
    <a:noFill/>
    <a:ln w="9525" cap="flat" cmpd="sng" algn="ctr">
      <a:noFill/>
      <a:round/>
    </a:ln>
    <a:effectLst/>
  </c:spPr>
  <c:txPr>
    <a:bodyPr/>
    <a:lstStyle/>
    <a:p>
      <a:pPr>
        <a:defRPr/>
      </a:pPr>
      <a:endParaRPr lang="es-MX"/>
    </a:p>
  </c:txPr>
  <c:printSettings>
    <c:headerFooter/>
    <c:pageMargins b="0.75" l="0.7" r="0.7" t="0.75" header="0.3" footer="0.3"/>
    <c:pageSetup orientation="portrait"/>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cap="all" baseline="0">
                <a:solidFill>
                  <a:sysClr val="windowText" lastClr="000000"/>
                </a:solidFill>
                <a:latin typeface="+mn-lt"/>
                <a:ea typeface="+mn-ea"/>
                <a:cs typeface="+mn-cs"/>
              </a:defRPr>
            </a:pPr>
            <a:r>
              <a:rPr lang="en-US" sz="1000">
                <a:solidFill>
                  <a:sysClr val="windowText" lastClr="000000"/>
                </a:solidFill>
                <a:latin typeface="Arial" panose="020B0604020202020204" pitchFamily="34" charset="0"/>
                <a:cs typeface="Arial" panose="020B0604020202020204" pitchFamily="34" charset="0"/>
              </a:rPr>
              <a:t>Gráfica 4</a:t>
            </a:r>
            <a:endParaRPr lang="es-MX" sz="1000">
              <a:solidFill>
                <a:sysClr val="windowText" lastClr="000000"/>
              </a:solidFill>
              <a:latin typeface="Arial" panose="020B0604020202020204" pitchFamily="34" charset="0"/>
              <a:cs typeface="Arial" panose="020B0604020202020204" pitchFamily="34" charset="0"/>
            </a:endParaRPr>
          </a:p>
          <a:p>
            <a:pPr>
              <a:defRPr>
                <a:solidFill>
                  <a:sysClr val="windowText" lastClr="000000"/>
                </a:solidFill>
              </a:defRPr>
            </a:pPr>
            <a:r>
              <a:rPr lang="en-US" sz="1000">
                <a:solidFill>
                  <a:sysClr val="windowText" lastClr="000000"/>
                </a:solidFill>
                <a:latin typeface="Arial" panose="020B0604020202020204" pitchFamily="34" charset="0"/>
                <a:cs typeface="Arial" panose="020B0604020202020204" pitchFamily="34" charset="0"/>
              </a:rPr>
              <a:t>Proceso Electoral Local 2019-2020</a:t>
            </a:r>
          </a:p>
          <a:p>
            <a:pPr>
              <a:defRPr>
                <a:solidFill>
                  <a:sysClr val="windowText" lastClr="000000"/>
                </a:solidFill>
              </a:defRPr>
            </a:pPr>
            <a:r>
              <a:rPr lang="en-US" sz="1000">
                <a:solidFill>
                  <a:sysClr val="windowText" lastClr="000000"/>
                </a:solidFill>
                <a:latin typeface="Arial" panose="020B0604020202020204" pitchFamily="34" charset="0"/>
                <a:cs typeface="Arial" panose="020B0604020202020204" pitchFamily="34" charset="0"/>
              </a:rPr>
              <a:t>Cobertura de asistencia e inasistencia de las representaciones de los partidos políticos locales a la sesión de los consejos locales </a:t>
            </a:r>
            <a:endParaRPr lang="es-MX" sz="1000">
              <a:solidFill>
                <a:sysClr val="windowText" lastClr="000000"/>
              </a:solidFill>
              <a:latin typeface="Arial" panose="020B0604020202020204" pitchFamily="34" charset="0"/>
              <a:cs typeface="Arial" panose="020B0604020202020204" pitchFamily="34" charset="0"/>
            </a:endParaRPr>
          </a:p>
        </c:rich>
      </c:tx>
      <c:layout>
        <c:manualLayout>
          <c:xMode val="edge"/>
          <c:yMode val="edge"/>
          <c:x val="0.10645644559897322"/>
          <c:y val="0"/>
        </c:manualLayout>
      </c:layout>
      <c:overlay val="0"/>
      <c:spPr>
        <a:noFill/>
        <a:ln>
          <a:noFill/>
        </a:ln>
        <a:effectLst/>
      </c:spPr>
      <c:txPr>
        <a:bodyPr rot="0" spcFirstLastPara="1" vertOverflow="ellipsis" vert="horz" wrap="square" anchor="ctr" anchorCtr="1"/>
        <a:lstStyle/>
        <a:p>
          <a:pPr>
            <a:defRPr sz="1600" b="1" i="0" u="none" strike="noStrike" kern="1200" cap="all" baseline="0">
              <a:solidFill>
                <a:sysClr val="windowText" lastClr="000000"/>
              </a:solidFill>
              <a:latin typeface="+mn-lt"/>
              <a:ea typeface="+mn-ea"/>
              <a:cs typeface="+mn-cs"/>
            </a:defRPr>
          </a:pPr>
          <a:endParaRPr lang="es-MX"/>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0.17516112379228746"/>
          <c:y val="0.40469901755887649"/>
          <c:w val="0.8247169525815039"/>
          <c:h val="0.59275597121044965"/>
        </c:manualLayout>
      </c:layout>
      <c:pie3DChart>
        <c:varyColors val="1"/>
        <c:ser>
          <c:idx val="0"/>
          <c:order val="0"/>
          <c:dPt>
            <c:idx val="0"/>
            <c:bubble3D val="0"/>
            <c:spPr>
              <a:solidFill>
                <a:schemeClr val="bg1">
                  <a:lumMod val="65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1-3EC3-4EF4-AF6D-42181C921FA9}"/>
              </c:ext>
            </c:extLst>
          </c:dPt>
          <c:dPt>
            <c:idx val="1"/>
            <c:bubble3D val="0"/>
            <c:spPr>
              <a:solidFill>
                <a:schemeClr val="bg1">
                  <a:lumMod val="85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3-3EC3-4EF4-AF6D-42181C921FA9}"/>
              </c:ext>
            </c:extLst>
          </c:dPt>
          <c:dPt>
            <c:idx val="2"/>
            <c:bubble3D val="0"/>
            <c:spPr>
              <a:solidFill>
                <a:schemeClr val="bg1">
                  <a:lumMod val="75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5-3EC3-4EF4-AF6D-42181C921FA9}"/>
              </c:ext>
            </c:extLst>
          </c:dPt>
          <c:dLbls>
            <c:dLbl>
              <c:idx val="0"/>
              <c:layout>
                <c:manualLayout>
                  <c:x val="-9.1964347039880188E-17"/>
                  <c:y val="-0.19971348807608416"/>
                </c:manualLayout>
              </c:layout>
              <c:spPr>
                <a:noFill/>
                <a:ln>
                  <a:noFill/>
                </a:ln>
                <a:effectLst/>
              </c:spPr>
              <c:txPr>
                <a:bodyPr rot="0" spcFirstLastPara="1" vertOverflow="ellipsis" vert="horz" wrap="square" lIns="38100" tIns="19050" rIns="38100" bIns="19050" anchor="ctr" anchorCtr="1">
                  <a:spAutoFit/>
                </a:bodyPr>
                <a:lstStyle/>
                <a:p>
                  <a:pPr>
                    <a:defRPr sz="8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es-MX"/>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3EC3-4EF4-AF6D-42181C921FA9}"/>
                </c:ext>
              </c:extLst>
            </c:dLbl>
            <c:dLbl>
              <c:idx val="1"/>
              <c:spPr>
                <a:noFill/>
                <a:ln>
                  <a:noFill/>
                </a:ln>
                <a:effectLst/>
              </c:spPr>
              <c:txPr>
                <a:bodyPr rot="0" spcFirstLastPara="1" vertOverflow="ellipsis" vert="horz" wrap="square" lIns="38100" tIns="19050" rIns="38100" bIns="19050" anchor="ctr" anchorCtr="1">
                  <a:spAutoFit/>
                </a:bodyPr>
                <a:lstStyle/>
                <a:p>
                  <a:pPr>
                    <a:defRPr sz="8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es-MX"/>
                </a:p>
              </c:txPr>
              <c:dLblPos val="outEnd"/>
              <c:showLegendKey val="0"/>
              <c:showVal val="0"/>
              <c:showCatName val="1"/>
              <c:showSerName val="0"/>
              <c:showPercent val="1"/>
              <c:showBubbleSize val="0"/>
              <c:extLst>
                <c:ext xmlns:c16="http://schemas.microsoft.com/office/drawing/2014/chart" uri="{C3380CC4-5D6E-409C-BE32-E72D297353CC}">
                  <c16:uniqueId val="{00000003-3EC3-4EF4-AF6D-42181C921FA9}"/>
                </c:ext>
              </c:extLst>
            </c:dLbl>
            <c:dLbl>
              <c:idx val="2"/>
              <c:layout>
                <c:manualLayout>
                  <c:x val="0.18058662213355273"/>
                  <c:y val="1.9579753732949425E-2"/>
                </c:manualLayout>
              </c:layout>
              <c:spPr>
                <a:noFill/>
                <a:ln>
                  <a:noFill/>
                </a:ln>
                <a:effectLst/>
              </c:spPr>
              <c:txPr>
                <a:bodyPr rot="0" spcFirstLastPara="1" vertOverflow="ellipsis" vert="horz" wrap="square" lIns="38100" tIns="19050" rIns="38100" bIns="19050" anchor="ctr" anchorCtr="1">
                  <a:spAutoFit/>
                </a:bodyPr>
                <a:lstStyle/>
                <a:p>
                  <a:pPr>
                    <a:defRPr sz="8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es-MX"/>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3EC3-4EF4-AF6D-42181C921FA9}"/>
                </c:ext>
              </c:extLst>
            </c:dLbl>
            <c:spPr>
              <a:noFill/>
              <a:ln>
                <a:noFill/>
              </a:ln>
              <a:effectLst/>
            </c:spPr>
            <c:txPr>
              <a:bodyPr rot="0" spcFirstLastPara="1" vertOverflow="ellipsis" vert="horz" wrap="square" lIns="38100" tIns="19050" rIns="38100" bIns="19050" anchor="ctr" anchorCtr="1">
                <a:spAutoFit/>
              </a:bodyPr>
              <a:lstStyle/>
              <a:p>
                <a:pPr>
                  <a:defRPr sz="8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es-MX"/>
              </a:p>
            </c:txPr>
            <c:dLblPos val="outEnd"/>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'Anexo 6.2'!$Q$25:$Q$27</c:f>
              <c:strCache>
                <c:ptCount val="3"/>
                <c:pt idx="0">
                  <c:v>Asistencia</c:v>
                </c:pt>
                <c:pt idx="1">
                  <c:v>Inasistencias</c:v>
                </c:pt>
                <c:pt idx="2">
                  <c:v>Inasistencias Justificadas</c:v>
                </c:pt>
              </c:strCache>
            </c:strRef>
          </c:cat>
          <c:val>
            <c:numRef>
              <c:f>'Anexo 6.2'!$R$25:$R$27</c:f>
              <c:numCache>
                <c:formatCode>General</c:formatCode>
                <c:ptCount val="3"/>
                <c:pt idx="0" formatCode="0">
                  <c:v>5</c:v>
                </c:pt>
                <c:pt idx="1">
                  <c:v>3</c:v>
                </c:pt>
                <c:pt idx="2">
                  <c:v>0</c:v>
                </c:pt>
              </c:numCache>
            </c:numRef>
          </c:val>
          <c:extLst>
            <c:ext xmlns:c16="http://schemas.microsoft.com/office/drawing/2014/chart" uri="{C3380CC4-5D6E-409C-BE32-E72D297353CC}">
              <c16:uniqueId val="{00000006-3EC3-4EF4-AF6D-42181C921FA9}"/>
            </c:ext>
          </c:extLst>
        </c:ser>
        <c:dLbls>
          <c:dLblPos val="outEnd"/>
          <c:showLegendKey val="0"/>
          <c:showVal val="0"/>
          <c:showCatName val="1"/>
          <c:showSerName val="0"/>
          <c:showPercent val="0"/>
          <c:showBubbleSize val="0"/>
          <c:showLeaderLines val="1"/>
        </c:dLbls>
      </c:pie3DChart>
      <c:spPr>
        <a:noFill/>
        <a:ln>
          <a:noFill/>
        </a:ln>
        <a:effectLst/>
      </c:spPr>
    </c:plotArea>
    <c:plotVisOnly val="1"/>
    <c:dispBlanksAs val="gap"/>
    <c:showDLblsOverMax val="0"/>
  </c:chart>
  <c:spPr>
    <a:noFill/>
    <a:ln w="9525" cap="flat" cmpd="sng" algn="ctr">
      <a:noFill/>
      <a:round/>
    </a:ln>
    <a:effectLst/>
  </c:spPr>
  <c:txPr>
    <a:bodyPr/>
    <a:lstStyle/>
    <a:p>
      <a:pPr>
        <a:defRPr/>
      </a:pPr>
      <a:endParaRPr lang="es-MX"/>
    </a:p>
  </c:txPr>
  <c:printSettings>
    <c:headerFooter/>
    <c:pageMargins b="0.75" l="0.7" r="0.7" t="0.75" header="0.3" footer="0.3"/>
    <c:pageSetup orientation="portrait"/>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'Anexo 7.1'!$A$8:$U$8</c:f>
          <c:strCache>
            <c:ptCount val="21"/>
            <c:pt idx="0">
              <c:v> Acuerdo por el que se aprueban las acreditaciones de la ciudadanía que presentó solicitud para actuar como observadora electoral.</c:v>
            </c:pt>
          </c:strCache>
        </c:strRef>
      </c:tx>
      <c:overlay val="0"/>
      <c:txPr>
        <a:bodyPr/>
        <a:lstStyle/>
        <a:p>
          <a:pPr>
            <a:defRPr sz="1000" b="1">
              <a:latin typeface="Arial" panose="020B0604020202020204" pitchFamily="34" charset="0"/>
              <a:cs typeface="Arial" panose="020B0604020202020204" pitchFamily="34" charset="0"/>
            </a:defRPr>
          </a:pPr>
          <a:endParaRPr lang="es-MX"/>
        </a:p>
      </c:txPr>
    </c:title>
    <c:autoTitleDeleted val="0"/>
    <c:plotArea>
      <c:layout/>
      <c:pieChart>
        <c:varyColors val="1"/>
        <c:ser>
          <c:idx val="0"/>
          <c:order val="0"/>
          <c:spPr>
            <a:scene3d>
              <a:camera prst="orthographicFront"/>
              <a:lightRig rig="threePt" dir="t"/>
            </a:scene3d>
            <a:sp3d prstMaterial="matte">
              <a:bevelT w="127000" h="63500"/>
            </a:sp3d>
          </c:spPr>
          <c:dPt>
            <c:idx val="0"/>
            <c:bubble3D val="0"/>
            <c:spPr>
              <a:solidFill>
                <a:schemeClr val="bg1">
                  <a:lumMod val="65000"/>
                </a:schemeClr>
              </a:solidFill>
              <a:scene3d>
                <a:camera prst="orthographicFront"/>
                <a:lightRig rig="threePt" dir="t"/>
              </a:scene3d>
              <a:sp3d prstMaterial="matte">
                <a:bevelT w="127000" h="63500" prst="coolSlant"/>
                <a:bevelB w="114300" prst="artDeco"/>
              </a:sp3d>
            </c:spPr>
            <c:extLst>
              <c:ext xmlns:c16="http://schemas.microsoft.com/office/drawing/2014/chart" uri="{C3380CC4-5D6E-409C-BE32-E72D297353CC}">
                <c16:uniqueId val="{00000001-DF6C-457A-8B2E-420653CD6034}"/>
              </c:ext>
            </c:extLst>
          </c:dPt>
          <c:dPt>
            <c:idx val="1"/>
            <c:bubble3D val="0"/>
            <c:spPr>
              <a:solidFill>
                <a:schemeClr val="bg1">
                  <a:lumMod val="85000"/>
                </a:schemeClr>
              </a:solidFill>
              <a:scene3d>
                <a:camera prst="orthographicFront"/>
                <a:lightRig rig="threePt" dir="t"/>
              </a:scene3d>
              <a:sp3d prstMaterial="matte">
                <a:bevelT w="127000" h="63500"/>
              </a:sp3d>
            </c:spPr>
            <c:extLst>
              <c:ext xmlns:c16="http://schemas.microsoft.com/office/drawing/2014/chart" uri="{C3380CC4-5D6E-409C-BE32-E72D297353CC}">
                <c16:uniqueId val="{00000003-DF6C-457A-8B2E-420653CD6034}"/>
              </c:ext>
            </c:extLst>
          </c:dPt>
          <c:dLbls>
            <c:spPr>
              <a:noFill/>
              <a:ln>
                <a:noFill/>
              </a:ln>
              <a:effectLst/>
            </c:spPr>
            <c:txPr>
              <a:bodyPr/>
              <a:lstStyle/>
              <a:p>
                <a:pPr>
                  <a:defRPr sz="800" b="1">
                    <a:solidFill>
                      <a:sysClr val="windowText" lastClr="000000"/>
                    </a:solidFill>
                    <a:latin typeface="Arial" panose="020B0604020202020204" pitchFamily="34" charset="0"/>
                    <a:cs typeface="Arial" panose="020B0604020202020204" pitchFamily="34" charset="0"/>
                  </a:defRPr>
                </a:pPr>
                <a:endParaRPr lang="es-MX"/>
              </a:p>
            </c:txPr>
            <c:showLegendKey val="0"/>
            <c:showVal val="1"/>
            <c:showCatName val="1"/>
            <c:showSerName val="0"/>
            <c:showPercent val="0"/>
            <c:showBubbleSize val="0"/>
            <c:separator>
</c:separator>
            <c:showLeaderLines val="1"/>
            <c:extLst>
              <c:ext xmlns:c15="http://schemas.microsoft.com/office/drawing/2012/chart" uri="{CE6537A1-D6FC-4f65-9D91-7224C49458BB}"/>
            </c:extLst>
          </c:dLbls>
          <c:cat>
            <c:strRef>
              <c:f>'Anexo 7.1'!$C$25:$D$25</c:f>
              <c:strCache>
                <c:ptCount val="2"/>
                <c:pt idx="0">
                  <c:v>Unanimidad</c:v>
                </c:pt>
                <c:pt idx="1">
                  <c:v>Mayoría</c:v>
                </c:pt>
              </c:strCache>
            </c:strRef>
          </c:cat>
          <c:val>
            <c:numRef>
              <c:f>'Anexo 7.1'!$C$26:$D$26</c:f>
              <c:numCache>
                <c:formatCode>General</c:formatCode>
                <c:ptCount val="2"/>
                <c:pt idx="0">
                  <c:v>2</c:v>
                </c:pt>
                <c:pt idx="1">
                  <c:v>0</c:v>
                </c:pt>
              </c:numCache>
            </c:numRef>
          </c:val>
          <c:extLst>
            <c:ext xmlns:c16="http://schemas.microsoft.com/office/drawing/2014/chart" uri="{C3380CC4-5D6E-409C-BE32-E72D297353CC}">
              <c16:uniqueId val="{00000004-DF6C-457A-8B2E-420653CD6034}"/>
            </c:ext>
          </c:extLst>
        </c:ser>
        <c:dLbls>
          <c:showLegendKey val="0"/>
          <c:showVal val="0"/>
          <c:showCatName val="0"/>
          <c:showSerName val="0"/>
          <c:showPercent val="0"/>
          <c:showBubbleSize val="0"/>
          <c:showLeaderLines val="1"/>
        </c:dLbls>
        <c:firstSliceAng val="0"/>
      </c:pieChart>
    </c:plotArea>
    <c:plotVisOnly val="1"/>
    <c:dispBlanksAs val="gap"/>
    <c:showDLblsOverMax val="0"/>
  </c:chart>
  <c:spPr>
    <a:noFill/>
    <a:ln>
      <a:noFill/>
    </a:ln>
  </c:spPr>
  <c:printSettings>
    <c:headerFooter/>
    <c:pageMargins b="0.75" l="0.7" r="0.7" t="0.75"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1"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sz="1000" b="1" i="0" u="none" strike="noStrike" kern="1200" baseline="0">
                <a:solidFill>
                  <a:sysClr val="windowText" lastClr="000000"/>
                </a:solidFill>
                <a:latin typeface="Arial" panose="020B0604020202020204" pitchFamily="34" charset="0"/>
                <a:ea typeface="+mn-ea"/>
                <a:cs typeface="Arial" panose="020B0604020202020204" pitchFamily="34" charset="0"/>
              </a:rPr>
              <a:t>Gráfica 1
Vacantes de consejeras/os electorales de los consejos locales
Proceso Electoral  2019-2020 (acumulado, propietarios más suplentes)</a:t>
            </a:r>
          </a:p>
        </c:rich>
      </c:tx>
      <c:layout>
        <c:manualLayout>
          <c:xMode val="edge"/>
          <c:yMode val="edge"/>
          <c:x val="0.16158336867527748"/>
          <c:y val="1.6399405738668055E-3"/>
        </c:manualLayout>
      </c:layout>
      <c:overlay val="0"/>
      <c:spPr>
        <a:noFill/>
        <a:ln>
          <a:noFill/>
        </a:ln>
        <a:effectLst/>
      </c:spPr>
      <c:txPr>
        <a:bodyPr rot="0" spcFirstLastPara="1" vertOverflow="ellipsis" vert="horz" wrap="square" anchor="ctr" anchorCtr="1"/>
        <a:lstStyle/>
        <a:p>
          <a:pPr>
            <a:defRPr sz="1000" b="1"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8.3233832728309864E-2"/>
          <c:y val="0.24345326526983915"/>
          <c:w val="0.90318236286814857"/>
          <c:h val="0.58496118296423605"/>
        </c:manualLayout>
      </c:layout>
      <c:bar3DChart>
        <c:barDir val="col"/>
        <c:grouping val="stacked"/>
        <c:varyColors val="0"/>
        <c:ser>
          <c:idx val="1"/>
          <c:order val="0"/>
          <c:tx>
            <c:strRef>
              <c:f>'Anexo 1'!$V$19</c:f>
              <c:strCache>
                <c:ptCount val="1"/>
                <c:pt idx="0">
                  <c:v>Plazas cubiertas</c:v>
                </c:pt>
              </c:strCache>
            </c:strRef>
          </c:tx>
          <c:spPr>
            <a:solidFill>
              <a:srgbClr val="D5007F"/>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dLbl>
              <c:idx val="0"/>
              <c:layout>
                <c:manualLayout>
                  <c:x val="4.0962621607782898E-3"/>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CBA-4CD8-B820-C89DBE4CBC30}"/>
                </c:ext>
              </c:extLst>
            </c:dLbl>
            <c:dLbl>
              <c:idx val="1"/>
              <c:layout>
                <c:manualLayout>
                  <c:x val="8.1925243215565415E-3"/>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9CBA-4CD8-B820-C89DBE4CBC30}"/>
                </c:ext>
              </c:extLst>
            </c:dLbl>
            <c:dLbl>
              <c:idx val="2"/>
              <c:layout>
                <c:manualLayout>
                  <c:x val="1.2909515342840209E-2"/>
                  <c:y val="-4.7585924035933244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0003-495C-90AD-9EB8522C55BA}"/>
                </c:ext>
              </c:extLst>
            </c:dLbl>
            <c:dLbl>
              <c:idx val="3"/>
              <c:layout>
                <c:manualLayout>
                  <c:x val="6.7650685242846018E-3"/>
                  <c:y val="-5.245118967661472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0003-495C-90AD-9EB8522C55BA}"/>
                </c:ext>
              </c:extLst>
            </c:dLbl>
            <c:dLbl>
              <c:idx val="4"/>
              <c:layout>
                <c:manualLayout>
                  <c:x val="1.1275114207141071E-2"/>
                  <c:y val="-3.278199354788417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0003-495C-90AD-9EB8522C55BA}"/>
                </c:ext>
              </c:extLst>
            </c:dLbl>
            <c:dLbl>
              <c:idx val="5"/>
              <c:layout>
                <c:manualLayout>
                  <c:x val="1.3530137048569285E-2"/>
                  <c:y val="-3.606019290267258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0003-495C-90AD-9EB8522C55BA}"/>
                </c:ext>
              </c:extLst>
            </c:dLbl>
            <c:dLbl>
              <c:idx val="6"/>
              <c:layout>
                <c:manualLayout>
                  <c:x val="6.7650685242845602E-3"/>
                  <c:y val="-4.917299032182630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0003-495C-90AD-9EB8522C55BA}"/>
                </c:ext>
              </c:extLst>
            </c:dLbl>
            <c:dLbl>
              <c:idx val="7"/>
              <c:layout>
                <c:manualLayout>
                  <c:x val="6.7650685242844778E-3"/>
                  <c:y val="-5.572938903140308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0003-495C-90AD-9EB8522C55BA}"/>
                </c:ext>
              </c:extLst>
            </c:dLbl>
            <c:spPr>
              <a:noFill/>
              <a:ln>
                <a:noFill/>
              </a:ln>
              <a:effectLst/>
            </c:spPr>
            <c:txPr>
              <a:bodyPr rot="0" spcFirstLastPara="1" vertOverflow="ellipsis" vert="horz" wrap="square" lIns="38100" tIns="19050" rIns="38100" bIns="19050" anchor="ctr" anchorCtr="1">
                <a:spAutoFit/>
              </a:bodyPr>
              <a:lstStyle/>
              <a:p>
                <a:pPr>
                  <a:defRPr sz="8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'Anexo 1'!$Y$17:$AD$17</c:f>
              <c:strCache>
                <c:ptCount val="6"/>
                <c:pt idx="0">
                  <c:v>F1</c:v>
                </c:pt>
                <c:pt idx="1">
                  <c:v>F2</c:v>
                </c:pt>
                <c:pt idx="2">
                  <c:v>F3</c:v>
                </c:pt>
                <c:pt idx="3">
                  <c:v>F4</c:v>
                </c:pt>
                <c:pt idx="4">
                  <c:v>F5</c:v>
                </c:pt>
                <c:pt idx="5">
                  <c:v>F6</c:v>
                </c:pt>
              </c:strCache>
            </c:strRef>
          </c:cat>
          <c:val>
            <c:numRef>
              <c:f>'Anexo 1'!$Y$19:$AD$19</c:f>
              <c:numCache>
                <c:formatCode>0.0%</c:formatCode>
                <c:ptCount val="6"/>
                <c:pt idx="0">
                  <c:v>1</c:v>
                </c:pt>
                <c:pt idx="1">
                  <c:v>1</c:v>
                </c:pt>
                <c:pt idx="2">
                  <c:v>1</c:v>
                </c:pt>
                <c:pt idx="3">
                  <c:v>0.75</c:v>
                </c:pt>
                <c:pt idx="4">
                  <c:v>0.75</c:v>
                </c:pt>
                <c:pt idx="5">
                  <c:v>1</c:v>
                </c:pt>
              </c:numCache>
            </c:numRef>
          </c:val>
          <c:extLst>
            <c:ext xmlns:c16="http://schemas.microsoft.com/office/drawing/2014/chart" uri="{C3380CC4-5D6E-409C-BE32-E72D297353CC}">
              <c16:uniqueId val="{00000000-F843-46CA-93A4-09C1A33CCDB3}"/>
            </c:ext>
          </c:extLst>
        </c:ser>
        <c:ser>
          <c:idx val="0"/>
          <c:order val="1"/>
          <c:tx>
            <c:strRef>
              <c:f>'Anexo 1'!$V$18</c:f>
              <c:strCache>
                <c:ptCount val="1"/>
                <c:pt idx="0">
                  <c:v>Vacantes</c:v>
                </c:pt>
              </c:strCache>
            </c:strRef>
          </c:tx>
          <c:spPr>
            <a:solidFill>
              <a:schemeClr val="bg1">
                <a:lumMod val="85000"/>
              </a:schemeClr>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dLbl>
              <c:idx val="0"/>
              <c:layout>
                <c:manualLayout>
                  <c:x val="8.9701175014761433E-3"/>
                  <c:y val="-2.6462881641115401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00-ABAE-4829-80A3-6B990E9476FD}"/>
                </c:ext>
              </c:extLst>
            </c:dLbl>
            <c:dLbl>
              <c:idx val="1"/>
              <c:layout>
                <c:manualLayout>
                  <c:x val="8.7756772338941497E-3"/>
                  <c:y val="-2.7838423161568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BAE-4829-80A3-6B990E9476FD}"/>
                </c:ext>
              </c:extLst>
            </c:dLbl>
            <c:dLbl>
              <c:idx val="2"/>
              <c:layout>
                <c:manualLayout>
                  <c:x val="1.1237627554620114E-2"/>
                  <c:y val="-3.094741241491379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F843-46CA-93A4-09C1A33CCDB3}"/>
                </c:ext>
              </c:extLst>
            </c:dLbl>
            <c:dLbl>
              <c:idx val="3"/>
              <c:layout>
                <c:manualLayout>
                  <c:x val="6.7025492781144294E-3"/>
                  <c:y val="-9.416498856749273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F843-46CA-93A4-09C1A33CCDB3}"/>
                </c:ext>
              </c:extLst>
            </c:dLbl>
            <c:dLbl>
              <c:idx val="4"/>
              <c:layout>
                <c:manualLayout>
                  <c:x val="8.7880950365075341E-3"/>
                  <c:y val="-9.256628857070764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F843-46CA-93A4-09C1A33CCDB3}"/>
                </c:ext>
              </c:extLst>
            </c:dLbl>
            <c:dLbl>
              <c:idx val="5"/>
              <c:layout>
                <c:manualLayout>
                  <c:x val="8.9701967658355041E-3"/>
                  <c:y val="-4.288349382743458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F843-46CA-93A4-09C1A33CCDB3}"/>
                </c:ext>
              </c:extLst>
            </c:dLbl>
            <c:dLbl>
              <c:idx val="6"/>
              <c:layout>
                <c:manualLayout>
                  <c:x val="1.1275114207141071E-2"/>
                  <c:y val="-6.884218645055675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0003-495C-90AD-9EB8522C55BA}"/>
                </c:ext>
              </c:extLst>
            </c:dLbl>
            <c:dLbl>
              <c:idx val="7"/>
              <c:layout>
                <c:manualLayout>
                  <c:x val="6.7650685242846426E-3"/>
                  <c:y val="-6.884218645055675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0003-495C-90AD-9EB8522C55BA}"/>
                </c:ext>
              </c:extLst>
            </c:dLbl>
            <c:spPr>
              <a:noFill/>
              <a:ln>
                <a:noFill/>
              </a:ln>
              <a:effectLst/>
            </c:spPr>
            <c:txPr>
              <a:bodyPr rot="0" spcFirstLastPara="1" vertOverflow="ellipsis" vert="horz" wrap="square" lIns="38100" tIns="19050" rIns="38100" bIns="19050" anchor="ctr" anchorCtr="1">
                <a:spAutoFit/>
              </a:bodyPr>
              <a:lstStyle/>
              <a:p>
                <a:pPr>
                  <a:defRPr sz="8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'Anexo 1'!$Y$17:$AD$17</c:f>
              <c:strCache>
                <c:ptCount val="6"/>
                <c:pt idx="0">
                  <c:v>F1</c:v>
                </c:pt>
                <c:pt idx="1">
                  <c:v>F2</c:v>
                </c:pt>
                <c:pt idx="2">
                  <c:v>F3</c:v>
                </c:pt>
                <c:pt idx="3">
                  <c:v>F4</c:v>
                </c:pt>
                <c:pt idx="4">
                  <c:v>F5</c:v>
                </c:pt>
                <c:pt idx="5">
                  <c:v>F6</c:v>
                </c:pt>
              </c:strCache>
            </c:strRef>
          </c:cat>
          <c:val>
            <c:numRef>
              <c:f>'Anexo 1'!$Y$18:$AD$18</c:f>
              <c:numCache>
                <c:formatCode>0.0%</c:formatCode>
                <c:ptCount val="6"/>
                <c:pt idx="0">
                  <c:v>0</c:v>
                </c:pt>
                <c:pt idx="1">
                  <c:v>0</c:v>
                </c:pt>
                <c:pt idx="2">
                  <c:v>0</c:v>
                </c:pt>
                <c:pt idx="3">
                  <c:v>0.25</c:v>
                </c:pt>
                <c:pt idx="4">
                  <c:v>0.25</c:v>
                </c:pt>
                <c:pt idx="5">
                  <c:v>0</c:v>
                </c:pt>
              </c:numCache>
            </c:numRef>
          </c:val>
          <c:extLst>
            <c:ext xmlns:c16="http://schemas.microsoft.com/office/drawing/2014/chart" uri="{C3380CC4-5D6E-409C-BE32-E72D297353CC}">
              <c16:uniqueId val="{00000007-F843-46CA-93A4-09C1A33CCDB3}"/>
            </c:ext>
          </c:extLst>
        </c:ser>
        <c:dLbls>
          <c:showLegendKey val="0"/>
          <c:showVal val="1"/>
          <c:showCatName val="0"/>
          <c:showSerName val="0"/>
          <c:showPercent val="0"/>
          <c:showBubbleSize val="0"/>
        </c:dLbls>
        <c:gapWidth val="150"/>
        <c:shape val="cylinder"/>
        <c:axId val="1481254352"/>
        <c:axId val="1481273904"/>
        <c:axId val="0"/>
      </c:bar3DChart>
      <c:catAx>
        <c:axId val="1481254352"/>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MX"/>
          </a:p>
        </c:txPr>
        <c:crossAx val="1481273904"/>
        <c:crosses val="autoZero"/>
        <c:auto val="1"/>
        <c:lblAlgn val="ctr"/>
        <c:lblOffset val="100"/>
        <c:noMultiLvlLbl val="0"/>
      </c:catAx>
      <c:valAx>
        <c:axId val="1481273904"/>
        <c:scaling>
          <c:orientation val="minMax"/>
          <c:min val="0"/>
        </c:scaling>
        <c:delete val="0"/>
        <c:axPos val="l"/>
        <c:numFmt formatCode="0%" sourceLinked="0"/>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MX"/>
          </a:p>
        </c:txPr>
        <c:crossAx val="1481254352"/>
        <c:crosses val="autoZero"/>
        <c:crossBetween val="between"/>
        <c:majorUnit val="0.2"/>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1"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legend>
    <c:plotVisOnly val="1"/>
    <c:dispBlanksAs val="gap"/>
    <c:showDLblsOverMax val="0"/>
  </c:chart>
  <c:spPr>
    <a:noFill/>
    <a:ln w="9525" cap="flat" cmpd="sng" algn="ctr">
      <a:noFill/>
      <a:round/>
    </a:ln>
    <a:effectLst/>
  </c:spPr>
  <c:txPr>
    <a:bodyPr/>
    <a:lstStyle/>
    <a:p>
      <a:pPr>
        <a:defRPr/>
      </a:pPr>
      <a:endParaRPr lang="es-MX"/>
    </a:p>
  </c:txPr>
  <c:printSettings>
    <c:headerFooter/>
    <c:pageMargins b="0.75" l="0.7" r="0.7" t="0.75" header="0.3" footer="0.3"/>
    <c:pageSetup orientation="landscape"/>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1" i="0" u="none" strike="noStrike" kern="1200" cap="all" baseline="0">
                <a:solidFill>
                  <a:sysClr val="windowText" lastClr="000000"/>
                </a:solidFill>
                <a:latin typeface="+mn-lt"/>
                <a:ea typeface="+mn-ea"/>
                <a:cs typeface="+mn-cs"/>
              </a:defRPr>
            </a:pPr>
            <a:r>
              <a:rPr lang="es-MX" sz="1000">
                <a:solidFill>
                  <a:sysClr val="windowText" lastClr="000000"/>
                </a:solidFill>
                <a:latin typeface="Arial" panose="020B0604020202020204" pitchFamily="34" charset="0"/>
                <a:cs typeface="Arial" panose="020B0604020202020204" pitchFamily="34" charset="0"/>
              </a:rPr>
              <a:t>Gráfica 5.2</a:t>
            </a:r>
          </a:p>
          <a:p>
            <a:pPr>
              <a:defRPr sz="1000">
                <a:solidFill>
                  <a:sysClr val="windowText" lastClr="000000"/>
                </a:solidFill>
              </a:defRPr>
            </a:pPr>
            <a:r>
              <a:rPr lang="es-MX" sz="1000">
                <a:solidFill>
                  <a:sysClr val="windowText" lastClr="000000"/>
                </a:solidFill>
                <a:latin typeface="Arial" panose="020B0604020202020204" pitchFamily="34" charset="0"/>
                <a:cs typeface="Arial" panose="020B0604020202020204" pitchFamily="34" charset="0"/>
              </a:rPr>
              <a:t>Porcentaje de asistencia de consejeras/os a las sesiones de los consejos locales</a:t>
            </a:r>
          </a:p>
          <a:p>
            <a:pPr>
              <a:defRPr sz="1000">
                <a:solidFill>
                  <a:sysClr val="windowText" lastClr="000000"/>
                </a:solidFill>
              </a:defRPr>
            </a:pPr>
            <a:r>
              <a:rPr lang="es-MX" sz="1000">
                <a:solidFill>
                  <a:sysClr val="windowText" lastClr="000000"/>
                </a:solidFill>
                <a:latin typeface="Arial" panose="020B0604020202020204" pitchFamily="34" charset="0"/>
                <a:cs typeface="Arial" panose="020B0604020202020204" pitchFamily="34" charset="0"/>
              </a:rPr>
              <a:t>Proceso Electoral Local 2019-2020</a:t>
            </a:r>
            <a:endParaRPr lang="es-MX" sz="1000">
              <a:solidFill>
                <a:sysClr val="windowText" lastClr="000000"/>
              </a:solidFill>
            </a:endParaRPr>
          </a:p>
        </c:rich>
      </c:tx>
      <c:layout>
        <c:manualLayout>
          <c:xMode val="edge"/>
          <c:yMode val="edge"/>
          <c:x val="0.15525288653131619"/>
          <c:y val="0"/>
        </c:manualLayout>
      </c:layout>
      <c:overlay val="0"/>
      <c:spPr>
        <a:noFill/>
        <a:ln>
          <a:noFill/>
        </a:ln>
        <a:effectLst/>
      </c:spPr>
      <c:txPr>
        <a:bodyPr rot="0" spcFirstLastPara="1" vertOverflow="ellipsis" vert="horz" wrap="square" anchor="ctr" anchorCtr="1"/>
        <a:lstStyle/>
        <a:p>
          <a:pPr>
            <a:defRPr sz="1000" b="1" i="0" u="none" strike="noStrike" kern="1200" cap="all" baseline="0">
              <a:solidFill>
                <a:sysClr val="windowText" lastClr="000000"/>
              </a:solidFill>
              <a:latin typeface="+mn-lt"/>
              <a:ea typeface="+mn-ea"/>
              <a:cs typeface="+mn-cs"/>
            </a:defRPr>
          </a:pPr>
          <a:endParaRPr lang="es-MX"/>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0.17033420201844388"/>
          <c:y val="0.2526356758306002"/>
          <c:w val="0.71315441482212105"/>
          <c:h val="0.53310540772178139"/>
        </c:manualLayout>
      </c:layout>
      <c:pie3DChart>
        <c:varyColors val="1"/>
        <c:ser>
          <c:idx val="0"/>
          <c:order val="0"/>
          <c:spPr>
            <a:effectLst>
              <a:outerShdw blurRad="152400" sx="102000" sy="102000" algn="ctr" rotWithShape="0">
                <a:prstClr val="black">
                  <a:alpha val="58000"/>
                </a:prstClr>
              </a:outerShdw>
            </a:effectLst>
          </c:spPr>
          <c:dPt>
            <c:idx val="0"/>
            <c:bubble3D val="0"/>
            <c:spPr>
              <a:solidFill>
                <a:schemeClr val="bg1">
                  <a:lumMod val="65000"/>
                </a:schemeClr>
              </a:solidFill>
              <a:ln>
                <a:noFill/>
              </a:ln>
              <a:effectLst>
                <a:outerShdw blurRad="152400" sx="102000" sy="102000" algn="ctr" rotWithShape="0">
                  <a:prstClr val="black">
                    <a:alpha val="58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1-B2DE-4DB1-BCB7-8F747F231217}"/>
              </c:ext>
            </c:extLst>
          </c:dPt>
          <c:dPt>
            <c:idx val="1"/>
            <c:bubble3D val="0"/>
            <c:spPr>
              <a:solidFill>
                <a:schemeClr val="bg1">
                  <a:lumMod val="85000"/>
                </a:schemeClr>
              </a:solidFill>
              <a:ln>
                <a:noFill/>
              </a:ln>
              <a:effectLst>
                <a:outerShdw blurRad="152400" sx="102000" sy="102000" algn="ctr" rotWithShape="0">
                  <a:prstClr val="black">
                    <a:alpha val="58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3-B2DE-4DB1-BCB7-8F747F231217}"/>
              </c:ext>
            </c:extLst>
          </c:dPt>
          <c:dPt>
            <c:idx val="2"/>
            <c:bubble3D val="0"/>
            <c:spPr>
              <a:solidFill>
                <a:schemeClr val="bg1">
                  <a:lumMod val="75000"/>
                </a:schemeClr>
              </a:solidFill>
              <a:ln>
                <a:noFill/>
              </a:ln>
              <a:effectLst>
                <a:outerShdw blurRad="152400" sx="102000" sy="102000" algn="ctr" rotWithShape="0">
                  <a:prstClr val="black">
                    <a:alpha val="58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5-B2DE-4DB1-BCB7-8F747F231217}"/>
              </c:ext>
            </c:extLst>
          </c:dPt>
          <c:dPt>
            <c:idx val="3"/>
            <c:bubble3D val="0"/>
            <c:spPr>
              <a:solidFill>
                <a:schemeClr val="accent4"/>
              </a:solidFill>
              <a:ln>
                <a:noFill/>
              </a:ln>
              <a:effectLst>
                <a:outerShdw blurRad="152400" sx="102000" sy="102000" algn="ctr" rotWithShape="0">
                  <a:prstClr val="black">
                    <a:alpha val="58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7-B2DE-4DB1-BCB7-8F747F231217}"/>
              </c:ext>
            </c:extLst>
          </c:dPt>
          <c:dLbls>
            <c:dLbl>
              <c:idx val="0"/>
              <c:layout>
                <c:manualLayout>
                  <c:x val="-0.18790885817063613"/>
                  <c:y val="-0.24086716792338173"/>
                </c:manualLayout>
              </c:layout>
              <c:spPr>
                <a:noFill/>
                <a:ln>
                  <a:noFill/>
                </a:ln>
                <a:effectLst/>
              </c:spPr>
              <c:txPr>
                <a:bodyPr rot="0" spcFirstLastPara="1" vertOverflow="ellipsis" vert="horz" wrap="square" lIns="38100" tIns="19050" rIns="38100" bIns="19050" anchor="ctr" anchorCtr="1">
                  <a:spAutoFit/>
                </a:bodyPr>
                <a:lstStyle/>
                <a:p>
                  <a:pPr>
                    <a:defRPr sz="8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es-MX"/>
                </a:p>
              </c:txPr>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1-B2DE-4DB1-BCB7-8F747F231217}"/>
                </c:ext>
              </c:extLst>
            </c:dLbl>
            <c:dLbl>
              <c:idx val="1"/>
              <c:layout>
                <c:manualLayout>
                  <c:x val="5.8989367355986077E-3"/>
                  <c:y val="-4.7484616613403606E-2"/>
                </c:manualLayout>
              </c:layout>
              <c:spPr>
                <a:noFill/>
                <a:ln>
                  <a:noFill/>
                </a:ln>
                <a:effectLst/>
              </c:spPr>
              <c:txPr>
                <a:bodyPr rot="0" spcFirstLastPara="1" vertOverflow="ellipsis" vert="horz" wrap="square" lIns="38100" tIns="19050" rIns="38100" bIns="19050" anchor="ctr" anchorCtr="1">
                  <a:spAutoFit/>
                </a:bodyPr>
                <a:lstStyle/>
                <a:p>
                  <a:pPr>
                    <a:defRPr sz="8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es-MX"/>
                </a:p>
              </c:txPr>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3-B2DE-4DB1-BCB7-8F747F231217}"/>
                </c:ext>
              </c:extLst>
            </c:dLbl>
            <c:dLbl>
              <c:idx val="2"/>
              <c:layout>
                <c:manualLayout>
                  <c:x val="-0.26256450591020414"/>
                  <c:y val="-2.5403022775913078E-2"/>
                </c:manualLayout>
              </c:layout>
              <c:spPr>
                <a:noFill/>
                <a:ln>
                  <a:noFill/>
                </a:ln>
                <a:effectLst/>
              </c:spPr>
              <c:txPr>
                <a:bodyPr rot="0" spcFirstLastPara="1" vertOverflow="ellipsis" vert="horz" wrap="square" lIns="38100" tIns="19050" rIns="38100" bIns="19050" anchor="ctr" anchorCtr="1">
                  <a:spAutoFit/>
                </a:bodyPr>
                <a:lstStyle/>
                <a:p>
                  <a:pPr>
                    <a:defRPr sz="8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es-MX"/>
                </a:p>
              </c:txPr>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5-B2DE-4DB1-BCB7-8F747F231217}"/>
                </c:ext>
              </c:extLst>
            </c:dLbl>
            <c:dLbl>
              <c:idx val="3"/>
              <c:layout>
                <c:manualLayout>
                  <c:x val="0.17955652738694997"/>
                  <c:y val="-3.1834160780914222E-2"/>
                </c:manualLayout>
              </c:layout>
              <c:spPr>
                <a:noFill/>
                <a:ln>
                  <a:noFill/>
                </a:ln>
                <a:effectLst/>
              </c:spPr>
              <c:txPr>
                <a:bodyPr rot="0" spcFirstLastPara="1" vertOverflow="ellipsis" vert="horz" wrap="square" lIns="38100" tIns="19050" rIns="38100" bIns="19050" anchor="ctr" anchorCtr="1">
                  <a:spAutoFit/>
                </a:bodyPr>
                <a:lstStyle/>
                <a:p>
                  <a:pPr>
                    <a:defRPr sz="8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es-MX"/>
                </a:p>
              </c:txPr>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7-B2DE-4DB1-BCB7-8F747F231217}"/>
                </c:ext>
              </c:extLst>
            </c:dLbl>
            <c:spPr>
              <a:noFill/>
              <a:ln>
                <a:noFill/>
              </a:ln>
              <a:effectLst/>
            </c:spPr>
            <c:txPr>
              <a:bodyPr rot="0" spcFirstLastPara="1" vertOverflow="ellipsis" vert="horz" wrap="square" lIns="38100" tIns="19050" rIns="38100" bIns="19050" anchor="ctr" anchorCtr="1">
                <a:spAutoFit/>
              </a:bodyPr>
              <a:lstStyle/>
              <a:p>
                <a:pPr>
                  <a:defRPr sz="8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es-MX"/>
              </a:p>
            </c:txPr>
            <c:dLblPos val="bestFit"/>
            <c:showLegendKey val="0"/>
            <c:showVal val="1"/>
            <c:showCatName val="1"/>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'Anexo 5'!$AF$17:$AF$20</c:f>
              <c:strCache>
                <c:ptCount val="4"/>
                <c:pt idx="0">
                  <c:v>Asistencias</c:v>
                </c:pt>
                <c:pt idx="1">
                  <c:v>Inasistencia</c:v>
                </c:pt>
                <c:pt idx="2">
                  <c:v>Inasistencia Justificadas</c:v>
                </c:pt>
                <c:pt idx="3">
                  <c:v>Vacantes</c:v>
                </c:pt>
              </c:strCache>
            </c:strRef>
          </c:cat>
          <c:val>
            <c:numRef>
              <c:f>'Anexo 5'!$AH$17:$AH$20</c:f>
              <c:numCache>
                <c:formatCode>General</c:formatCode>
                <c:ptCount val="4"/>
                <c:pt idx="0">
                  <c:v>100</c:v>
                </c:pt>
                <c:pt idx="1">
                  <c:v>0</c:v>
                </c:pt>
                <c:pt idx="2">
                  <c:v>0</c:v>
                </c:pt>
                <c:pt idx="3">
                  <c:v>0</c:v>
                </c:pt>
              </c:numCache>
            </c:numRef>
          </c:val>
          <c:extLst>
            <c:ext xmlns:c16="http://schemas.microsoft.com/office/drawing/2014/chart" uri="{C3380CC4-5D6E-409C-BE32-E72D297353CC}">
              <c16:uniqueId val="{00000008-B2DE-4DB1-BCB7-8F747F231217}"/>
            </c:ext>
          </c:extLst>
        </c:ser>
        <c:dLbls>
          <c:dLblPos val="bestFit"/>
          <c:showLegendKey val="0"/>
          <c:showVal val="1"/>
          <c:showCatName val="0"/>
          <c:showSerName val="0"/>
          <c:showPercent val="0"/>
          <c:showBubbleSize val="0"/>
          <c:showLeaderLines val="1"/>
        </c:dLbls>
      </c:pie3DChart>
      <c:spPr>
        <a:noFill/>
        <a:ln>
          <a:noFill/>
        </a:ln>
        <a:effectLst/>
      </c:spPr>
    </c:plotArea>
    <c:plotVisOnly val="1"/>
    <c:dispBlanksAs val="gap"/>
    <c:showDLblsOverMax val="0"/>
  </c:chart>
  <c:spPr>
    <a:noFill/>
    <a:ln w="9525" cap="flat" cmpd="sng" algn="ctr">
      <a:noFill/>
      <a:round/>
    </a:ln>
    <a:effectLst/>
  </c:spPr>
  <c:txPr>
    <a:bodyPr/>
    <a:lstStyle/>
    <a:p>
      <a:pPr>
        <a:defRPr/>
      </a:pPr>
      <a:endParaRPr lang="es-MX"/>
    </a:p>
  </c:txPr>
  <c:printSettings>
    <c:headerFooter/>
    <c:pageMargins b="0.75" l="0.7" r="0.7" t="0.75" header="0.3" footer="0.3"/>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8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es-MX" sz="800" b="1">
                <a:solidFill>
                  <a:sysClr val="windowText" lastClr="000000"/>
                </a:solidFill>
                <a:latin typeface="Arial" panose="020B0604020202020204" pitchFamily="34" charset="0"/>
                <a:cs typeface="Arial" panose="020B0604020202020204" pitchFamily="34" charset="0"/>
              </a:rPr>
              <a:t>Gráfica 5.4</a:t>
            </a:r>
          </a:p>
          <a:p>
            <a:pPr>
              <a:defRPr sz="8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es-MX" sz="800" b="1">
                <a:solidFill>
                  <a:sysClr val="windowText" lastClr="000000"/>
                </a:solidFill>
                <a:latin typeface="Arial" panose="020B0604020202020204" pitchFamily="34" charset="0"/>
                <a:cs typeface="Arial" panose="020B0604020202020204" pitchFamily="34" charset="0"/>
              </a:rPr>
              <a:t>Porcentaje de asistencia </a:t>
            </a:r>
            <a:r>
              <a:rPr lang="es-MX" sz="800" b="1" i="0" baseline="0">
                <a:solidFill>
                  <a:sysClr val="windowText" lastClr="000000"/>
                </a:solidFill>
                <a:effectLst/>
                <a:latin typeface="Arial" panose="020B0604020202020204" pitchFamily="34" charset="0"/>
                <a:cs typeface="Arial" panose="020B0604020202020204" pitchFamily="34" charset="0"/>
              </a:rPr>
              <a:t>presidentas/es y secretarias/os  a las sesiones de los consejos locales</a:t>
            </a:r>
            <a:endParaRPr lang="es-MX" sz="800" b="1">
              <a:solidFill>
                <a:sysClr val="windowText" lastClr="000000"/>
              </a:solidFill>
              <a:effectLst/>
              <a:latin typeface="Arial" panose="020B0604020202020204" pitchFamily="34" charset="0"/>
              <a:cs typeface="Arial" panose="020B0604020202020204" pitchFamily="34" charset="0"/>
            </a:endParaRPr>
          </a:p>
          <a:p>
            <a:pPr>
              <a:defRPr sz="8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es-MX" sz="800" b="1" i="0" baseline="0">
                <a:solidFill>
                  <a:sysClr val="windowText" lastClr="000000"/>
                </a:solidFill>
                <a:effectLst/>
                <a:latin typeface="Arial" panose="020B0604020202020204" pitchFamily="34" charset="0"/>
                <a:cs typeface="Arial" panose="020B0604020202020204" pitchFamily="34" charset="0"/>
              </a:rPr>
              <a:t>Proceso Electoral Local 2019-2020</a:t>
            </a:r>
            <a:endParaRPr lang="es-MX" sz="800" b="1">
              <a:solidFill>
                <a:sysClr val="windowText" lastClr="000000"/>
              </a:solidFill>
              <a:effectLst/>
            </a:endParaRPr>
          </a:p>
        </c:rich>
      </c:tx>
      <c:overlay val="0"/>
      <c:spPr>
        <a:noFill/>
        <a:ln>
          <a:noFill/>
        </a:ln>
        <a:effectLst/>
      </c:sp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0.17033420201844388"/>
          <c:y val="0.2526356758306002"/>
          <c:w val="0.71315441482212105"/>
          <c:h val="0.53310540772178139"/>
        </c:manualLayout>
      </c:layout>
      <c:pie3DChart>
        <c:varyColors val="1"/>
        <c:ser>
          <c:idx val="0"/>
          <c:order val="0"/>
          <c:spPr>
            <a:effectLst>
              <a:outerShdw blurRad="152400" dist="50800" dir="5400000" algn="ctr" rotWithShape="0">
                <a:srgbClr val="000000">
                  <a:alpha val="41000"/>
                </a:srgbClr>
              </a:outerShdw>
            </a:effectLst>
            <a:scene3d>
              <a:camera prst="orthographicFront"/>
              <a:lightRig rig="threePt" dir="t"/>
            </a:scene3d>
            <a:sp3d>
              <a:bevelT prst="slope"/>
              <a:bevelB w="114300" prst="artDeco"/>
            </a:sp3d>
          </c:spPr>
          <c:dPt>
            <c:idx val="0"/>
            <c:bubble3D val="0"/>
            <c:spPr>
              <a:solidFill>
                <a:schemeClr val="bg1">
                  <a:lumMod val="65000"/>
                </a:schemeClr>
              </a:solidFill>
              <a:ln w="25400">
                <a:solidFill>
                  <a:schemeClr val="lt1"/>
                </a:solidFill>
              </a:ln>
              <a:effectLst>
                <a:outerShdw blurRad="152400" dist="50800" dir="5400000" algn="ctr" rotWithShape="0">
                  <a:srgbClr val="000000">
                    <a:alpha val="41000"/>
                  </a:srgbClr>
                </a:outerShdw>
              </a:effectLst>
              <a:scene3d>
                <a:camera prst="orthographicFront"/>
                <a:lightRig rig="threePt" dir="t"/>
              </a:scene3d>
              <a:sp3d>
                <a:bevelT prst="slope"/>
                <a:bevelB w="114300" prst="artDeco"/>
              </a:sp3d>
            </c:spPr>
            <c:extLst>
              <c:ext xmlns:c16="http://schemas.microsoft.com/office/drawing/2014/chart" uri="{C3380CC4-5D6E-409C-BE32-E72D297353CC}">
                <c16:uniqueId val="{00000001-57D7-454E-8C5B-E802751C4B09}"/>
              </c:ext>
            </c:extLst>
          </c:dPt>
          <c:dPt>
            <c:idx val="1"/>
            <c:bubble3D val="0"/>
            <c:spPr>
              <a:solidFill>
                <a:schemeClr val="bg1">
                  <a:lumMod val="85000"/>
                </a:schemeClr>
              </a:solidFill>
              <a:ln w="25400">
                <a:solidFill>
                  <a:schemeClr val="lt1"/>
                </a:solidFill>
              </a:ln>
              <a:effectLst>
                <a:outerShdw blurRad="152400" dist="50800" dir="5400000" algn="ctr" rotWithShape="0">
                  <a:srgbClr val="000000">
                    <a:alpha val="41000"/>
                  </a:srgbClr>
                </a:outerShdw>
              </a:effectLst>
              <a:scene3d>
                <a:camera prst="orthographicFront"/>
                <a:lightRig rig="threePt" dir="t"/>
              </a:scene3d>
              <a:sp3d>
                <a:bevelT prst="slope"/>
                <a:bevelB w="114300" prst="artDeco"/>
              </a:sp3d>
            </c:spPr>
            <c:extLst>
              <c:ext xmlns:c16="http://schemas.microsoft.com/office/drawing/2014/chart" uri="{C3380CC4-5D6E-409C-BE32-E72D297353CC}">
                <c16:uniqueId val="{00000003-57D7-454E-8C5B-E802751C4B09}"/>
              </c:ext>
            </c:extLst>
          </c:dPt>
          <c:dPt>
            <c:idx val="2"/>
            <c:bubble3D val="0"/>
            <c:spPr>
              <a:solidFill>
                <a:schemeClr val="accent3"/>
              </a:solidFill>
              <a:ln w="25400">
                <a:solidFill>
                  <a:schemeClr val="lt1"/>
                </a:solidFill>
              </a:ln>
              <a:effectLst>
                <a:outerShdw blurRad="152400" dist="50800" dir="5400000" algn="ctr" rotWithShape="0">
                  <a:srgbClr val="000000">
                    <a:alpha val="41000"/>
                  </a:srgbClr>
                </a:outerShdw>
              </a:effectLst>
              <a:scene3d>
                <a:camera prst="orthographicFront"/>
                <a:lightRig rig="threePt" dir="t"/>
              </a:scene3d>
              <a:sp3d>
                <a:bevelT prst="slope"/>
                <a:bevelB w="114300" prst="artDeco"/>
              </a:sp3d>
            </c:spPr>
            <c:extLst>
              <c:ext xmlns:c16="http://schemas.microsoft.com/office/drawing/2014/chart" uri="{C3380CC4-5D6E-409C-BE32-E72D297353CC}">
                <c16:uniqueId val="{00000005-57D7-454E-8C5B-E802751C4B09}"/>
              </c:ext>
            </c:extLst>
          </c:dPt>
          <c:dPt>
            <c:idx val="3"/>
            <c:bubble3D val="0"/>
            <c:spPr>
              <a:solidFill>
                <a:schemeClr val="accent4"/>
              </a:solidFill>
              <a:ln w="25400">
                <a:solidFill>
                  <a:schemeClr val="lt1"/>
                </a:solidFill>
              </a:ln>
              <a:effectLst>
                <a:outerShdw blurRad="152400" dist="50800" dir="5400000" algn="ctr" rotWithShape="0">
                  <a:srgbClr val="000000">
                    <a:alpha val="41000"/>
                  </a:srgbClr>
                </a:outerShdw>
              </a:effectLst>
              <a:scene3d>
                <a:camera prst="orthographicFront"/>
                <a:lightRig rig="threePt" dir="t"/>
              </a:scene3d>
              <a:sp3d>
                <a:bevelT prst="slope"/>
                <a:bevelB w="114300" prst="artDeco"/>
              </a:sp3d>
            </c:spPr>
            <c:extLst>
              <c:ext xmlns:c16="http://schemas.microsoft.com/office/drawing/2014/chart" uri="{C3380CC4-5D6E-409C-BE32-E72D297353CC}">
                <c16:uniqueId val="{00000007-57D7-454E-8C5B-E802751C4B09}"/>
              </c:ext>
            </c:extLst>
          </c:dPt>
          <c:dLbls>
            <c:dLbl>
              <c:idx val="1"/>
              <c:layout>
                <c:manualLayout>
                  <c:x val="0.2066380950245538"/>
                  <c:y val="-1.5338146125639196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3-57D7-454E-8C5B-E802751C4B09}"/>
                </c:ext>
              </c:extLst>
            </c:dLbl>
            <c:dLbl>
              <c:idx val="2"/>
              <c:layout>
                <c:manualLayout>
                  <c:x val="-0.16379848995848784"/>
                  <c:y val="-8.719985535625023E-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5-57D7-454E-8C5B-E802751C4B09}"/>
                </c:ext>
              </c:extLst>
            </c:dLbl>
            <c:dLbl>
              <c:idx val="3"/>
              <c:layout>
                <c:manualLayout>
                  <c:x val="1.5119860611552724E-2"/>
                  <c:y val="-3.3347711048111801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7-57D7-454E-8C5B-E802751C4B09}"/>
                </c:ext>
              </c:extLst>
            </c:dLbl>
            <c:spPr>
              <a:noFill/>
              <a:ln>
                <a:noFill/>
              </a:ln>
              <a:effectLst/>
            </c:spPr>
            <c:txPr>
              <a:bodyPr wrap="square" lIns="38100" tIns="19050" rIns="38100" bIns="19050" anchor="ctr">
                <a:spAutoFit/>
              </a:bodyPr>
              <a:lstStyle/>
              <a:p>
                <a:pPr>
                  <a:defRPr sz="800" b="1">
                    <a:solidFill>
                      <a:sysClr val="windowText" lastClr="000000"/>
                    </a:solidFill>
                    <a:latin typeface="Arial" panose="020B0604020202020204" pitchFamily="34" charset="0"/>
                    <a:cs typeface="Arial" panose="020B0604020202020204" pitchFamily="34" charset="0"/>
                  </a:defRPr>
                </a:pPr>
                <a:endParaRPr lang="es-MX"/>
              </a:p>
            </c:txPr>
            <c:dLblPos val="inEnd"/>
            <c:showLegendKey val="0"/>
            <c:showVal val="1"/>
            <c:showCatName val="1"/>
            <c:showSerName val="0"/>
            <c:showPercent val="0"/>
            <c:showBubbleSize val="0"/>
            <c:showLeaderLines val="1"/>
            <c:extLst>
              <c:ext xmlns:c15="http://schemas.microsoft.com/office/drawing/2012/chart" uri="{CE6537A1-D6FC-4f65-9D91-7224C49458BB}"/>
            </c:extLst>
          </c:dLbls>
          <c:cat>
            <c:strRef>
              <c:f>'Anexo 5'!$AF$41:$AF$44</c:f>
              <c:strCache>
                <c:ptCount val="4"/>
                <c:pt idx="0">
                  <c:v>Asistencias</c:v>
                </c:pt>
                <c:pt idx="1">
                  <c:v>Inasistencia</c:v>
                </c:pt>
                <c:pt idx="2">
                  <c:v>Inasistencia Justificadas</c:v>
                </c:pt>
                <c:pt idx="3">
                  <c:v>Vacantes</c:v>
                </c:pt>
              </c:strCache>
            </c:strRef>
          </c:cat>
          <c:val>
            <c:numRef>
              <c:f>'Anexo 5'!$AH$41:$AH$44</c:f>
              <c:numCache>
                <c:formatCode>General</c:formatCode>
                <c:ptCount val="4"/>
                <c:pt idx="0">
                  <c:v>100</c:v>
                </c:pt>
                <c:pt idx="1">
                  <c:v>0</c:v>
                </c:pt>
                <c:pt idx="2">
                  <c:v>0</c:v>
                </c:pt>
                <c:pt idx="3">
                  <c:v>0</c:v>
                </c:pt>
              </c:numCache>
            </c:numRef>
          </c:val>
          <c:extLst>
            <c:ext xmlns:c16="http://schemas.microsoft.com/office/drawing/2014/chart" uri="{C3380CC4-5D6E-409C-BE32-E72D297353CC}">
              <c16:uniqueId val="{00000008-57D7-454E-8C5B-E802751C4B09}"/>
            </c:ext>
          </c:extLst>
        </c:ser>
        <c:dLbls>
          <c:dLblPos val="inEnd"/>
          <c:showLegendKey val="0"/>
          <c:showVal val="1"/>
          <c:showCatName val="0"/>
          <c:showSerName val="0"/>
          <c:showPercent val="0"/>
          <c:showBubbleSize val="0"/>
          <c:showLeaderLines val="1"/>
        </c:dLbls>
      </c:pie3DChart>
      <c:spPr>
        <a:noFill/>
        <a:ln>
          <a:noFill/>
        </a:ln>
        <a:effectLst/>
      </c:spPr>
    </c:plotArea>
    <c:plotVisOnly val="1"/>
    <c:dispBlanksAs val="gap"/>
    <c:showDLblsOverMax val="0"/>
  </c:chart>
  <c:spPr>
    <a:noFill/>
    <a:ln w="9525" cap="flat" cmpd="sng" algn="ctr">
      <a:noFill/>
      <a:round/>
    </a:ln>
    <a:effectLst/>
  </c:spPr>
  <c:txPr>
    <a:bodyPr/>
    <a:lstStyle/>
    <a:p>
      <a:pPr>
        <a:defRPr/>
      </a:pPr>
      <a:endParaRPr lang="es-MX"/>
    </a:p>
  </c:txPr>
  <c:printSettings>
    <c:headerFooter/>
    <c:pageMargins b="0.75" l="0.7" r="0.7" t="0.75" header="0.3" footer="0.3"/>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0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es-MX" sz="1000" b="1">
                <a:solidFill>
                  <a:sysClr val="windowText" lastClr="000000"/>
                </a:solidFill>
                <a:latin typeface="Arial" panose="020B0604020202020204" pitchFamily="34" charset="0"/>
                <a:cs typeface="Arial" panose="020B0604020202020204" pitchFamily="34" charset="0"/>
              </a:rPr>
              <a:t>Gráfica 5.6</a:t>
            </a:r>
          </a:p>
          <a:p>
            <a:pPr marL="0" marR="0" indent="0" algn="ctr" defTabSz="914400" rtl="0" eaLnBrk="1" fontAlgn="auto" latinLnBrk="0" hangingPunct="1">
              <a:lnSpc>
                <a:spcPct val="100000"/>
              </a:lnSpc>
              <a:spcBef>
                <a:spcPts val="0"/>
              </a:spcBef>
              <a:spcAft>
                <a:spcPts val="0"/>
              </a:spcAft>
              <a:buClrTx/>
              <a:buSzTx/>
              <a:buFontTx/>
              <a:buNone/>
              <a:tabLst/>
              <a:defRPr sz="10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es-MX" sz="1000" b="1">
                <a:solidFill>
                  <a:sysClr val="windowText" lastClr="000000"/>
                </a:solidFill>
                <a:latin typeface="Arial" panose="020B0604020202020204" pitchFamily="34" charset="0"/>
                <a:cs typeface="Arial" panose="020B0604020202020204" pitchFamily="34" charset="0"/>
              </a:rPr>
              <a:t>Porcentaje de asistencia de </a:t>
            </a:r>
            <a:r>
              <a:rPr lang="es-MX" sz="1000" b="1" baseline="0">
                <a:solidFill>
                  <a:sysClr val="windowText" lastClr="000000"/>
                </a:solidFill>
                <a:latin typeface="Arial" panose="020B0604020202020204" pitchFamily="34" charset="0"/>
                <a:cs typeface="Arial" panose="020B0604020202020204" pitchFamily="34" charset="0"/>
              </a:rPr>
              <a:t>vocales</a:t>
            </a:r>
            <a:r>
              <a:rPr lang="es-MX" sz="1000" b="1">
                <a:solidFill>
                  <a:sysClr val="windowText" lastClr="000000"/>
                </a:solidFill>
                <a:latin typeface="Arial" panose="020B0604020202020204" pitchFamily="34" charset="0"/>
                <a:cs typeface="Arial" panose="020B0604020202020204" pitchFamily="34" charset="0"/>
              </a:rPr>
              <a:t> a las sesiones de los consejos locales</a:t>
            </a:r>
          </a:p>
          <a:p>
            <a:pPr marL="0" marR="0" indent="0" algn="ctr" defTabSz="914400" rtl="0" eaLnBrk="1" fontAlgn="auto" latinLnBrk="0" hangingPunct="1">
              <a:lnSpc>
                <a:spcPct val="100000"/>
              </a:lnSpc>
              <a:spcBef>
                <a:spcPts val="0"/>
              </a:spcBef>
              <a:spcAft>
                <a:spcPts val="0"/>
              </a:spcAft>
              <a:buClrTx/>
              <a:buSzTx/>
              <a:buFontTx/>
              <a:buNone/>
              <a:tabLst/>
              <a:defRPr sz="10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es-MX" sz="1000" b="1" i="0" baseline="0">
                <a:solidFill>
                  <a:sysClr val="windowText" lastClr="000000"/>
                </a:solidFill>
                <a:effectLst/>
              </a:rPr>
              <a:t>Proceso Electoral Local 2019-2020</a:t>
            </a:r>
            <a:endParaRPr lang="es-MX" sz="1000">
              <a:solidFill>
                <a:sysClr val="windowText" lastClr="000000"/>
              </a:solidFill>
              <a:effectLst/>
            </a:endParaRPr>
          </a:p>
        </c:rich>
      </c:tx>
      <c:overlay val="0"/>
      <c:spPr>
        <a:noFill/>
        <a:ln>
          <a:noFill/>
        </a:ln>
        <a:effectLst/>
      </c:sp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0.17033420201844388"/>
          <c:y val="0.2526356758306002"/>
          <c:w val="0.71315441482212105"/>
          <c:h val="0.53310540772178139"/>
        </c:manualLayout>
      </c:layout>
      <c:pie3DChart>
        <c:varyColors val="1"/>
        <c:ser>
          <c:idx val="0"/>
          <c:order val="0"/>
          <c:spPr>
            <a:effectLst>
              <a:outerShdw blurRad="152400" dist="50800" dir="5400000" algn="ctr" rotWithShape="0">
                <a:srgbClr val="000000">
                  <a:alpha val="55000"/>
                </a:srgbClr>
              </a:outerShdw>
            </a:effectLst>
            <a:scene3d>
              <a:camera prst="orthographicFront"/>
              <a:lightRig rig="threePt" dir="t"/>
            </a:scene3d>
            <a:sp3d>
              <a:bevelT prst="slope"/>
              <a:bevelB w="114300" prst="artDeco"/>
            </a:sp3d>
          </c:spPr>
          <c:dPt>
            <c:idx val="0"/>
            <c:bubble3D val="0"/>
            <c:spPr>
              <a:solidFill>
                <a:schemeClr val="bg1">
                  <a:lumMod val="65000"/>
                </a:schemeClr>
              </a:solidFill>
              <a:ln w="25400">
                <a:solidFill>
                  <a:schemeClr val="lt1"/>
                </a:solidFill>
              </a:ln>
              <a:effectLst>
                <a:outerShdw blurRad="152400" dist="50800" dir="5400000" algn="ctr" rotWithShape="0">
                  <a:srgbClr val="000000">
                    <a:alpha val="55000"/>
                  </a:srgbClr>
                </a:outerShdw>
              </a:effectLst>
              <a:scene3d>
                <a:camera prst="orthographicFront"/>
                <a:lightRig rig="threePt" dir="t"/>
              </a:scene3d>
              <a:sp3d>
                <a:bevelT prst="slope"/>
                <a:bevelB w="114300" prst="artDeco"/>
              </a:sp3d>
            </c:spPr>
            <c:extLst>
              <c:ext xmlns:c16="http://schemas.microsoft.com/office/drawing/2014/chart" uri="{C3380CC4-5D6E-409C-BE32-E72D297353CC}">
                <c16:uniqueId val="{00000001-EDE2-4F43-B031-EF67D58EC84A}"/>
              </c:ext>
            </c:extLst>
          </c:dPt>
          <c:dPt>
            <c:idx val="1"/>
            <c:bubble3D val="0"/>
            <c:spPr>
              <a:solidFill>
                <a:schemeClr val="bg1">
                  <a:lumMod val="85000"/>
                </a:schemeClr>
              </a:solidFill>
              <a:ln w="25400">
                <a:solidFill>
                  <a:schemeClr val="lt1"/>
                </a:solidFill>
              </a:ln>
              <a:effectLst>
                <a:outerShdw blurRad="152400" dist="50800" dir="5400000" algn="ctr" rotWithShape="0">
                  <a:srgbClr val="000000">
                    <a:alpha val="55000"/>
                  </a:srgbClr>
                </a:outerShdw>
              </a:effectLst>
              <a:scene3d>
                <a:camera prst="orthographicFront"/>
                <a:lightRig rig="threePt" dir="t"/>
              </a:scene3d>
              <a:sp3d>
                <a:bevelT prst="slope"/>
                <a:bevelB w="114300" prst="artDeco"/>
              </a:sp3d>
            </c:spPr>
            <c:extLst>
              <c:ext xmlns:c16="http://schemas.microsoft.com/office/drawing/2014/chart" uri="{C3380CC4-5D6E-409C-BE32-E72D297353CC}">
                <c16:uniqueId val="{00000003-EDE2-4F43-B031-EF67D58EC84A}"/>
              </c:ext>
            </c:extLst>
          </c:dPt>
          <c:dPt>
            <c:idx val="2"/>
            <c:bubble3D val="0"/>
            <c:spPr>
              <a:solidFill>
                <a:schemeClr val="bg1">
                  <a:lumMod val="75000"/>
                </a:schemeClr>
              </a:solidFill>
              <a:ln w="25400">
                <a:solidFill>
                  <a:schemeClr val="lt1"/>
                </a:solidFill>
              </a:ln>
              <a:effectLst>
                <a:outerShdw blurRad="152400" dist="50800" dir="5400000" algn="ctr" rotWithShape="0">
                  <a:srgbClr val="000000">
                    <a:alpha val="55000"/>
                  </a:srgbClr>
                </a:outerShdw>
              </a:effectLst>
              <a:scene3d>
                <a:camera prst="orthographicFront"/>
                <a:lightRig rig="threePt" dir="t"/>
              </a:scene3d>
              <a:sp3d>
                <a:bevelT prst="slope"/>
                <a:bevelB w="114300" prst="artDeco"/>
              </a:sp3d>
            </c:spPr>
            <c:extLst>
              <c:ext xmlns:c16="http://schemas.microsoft.com/office/drawing/2014/chart" uri="{C3380CC4-5D6E-409C-BE32-E72D297353CC}">
                <c16:uniqueId val="{00000005-EDE2-4F43-B031-EF67D58EC84A}"/>
              </c:ext>
            </c:extLst>
          </c:dPt>
          <c:dPt>
            <c:idx val="3"/>
            <c:bubble3D val="0"/>
            <c:spPr>
              <a:solidFill>
                <a:schemeClr val="accent4"/>
              </a:solidFill>
              <a:ln w="25400">
                <a:solidFill>
                  <a:schemeClr val="lt1"/>
                </a:solidFill>
              </a:ln>
              <a:effectLst>
                <a:outerShdw blurRad="152400" dist="50800" dir="5400000" algn="ctr" rotWithShape="0">
                  <a:srgbClr val="000000">
                    <a:alpha val="55000"/>
                  </a:srgbClr>
                </a:outerShdw>
              </a:effectLst>
              <a:scene3d>
                <a:camera prst="orthographicFront"/>
                <a:lightRig rig="threePt" dir="t"/>
              </a:scene3d>
              <a:sp3d>
                <a:bevelT prst="slope"/>
                <a:bevelB w="114300" prst="artDeco"/>
              </a:sp3d>
            </c:spPr>
            <c:extLst>
              <c:ext xmlns:c16="http://schemas.microsoft.com/office/drawing/2014/chart" uri="{C3380CC4-5D6E-409C-BE32-E72D297353CC}">
                <c16:uniqueId val="{00000007-EDE2-4F43-B031-EF67D58EC84A}"/>
              </c:ext>
            </c:extLst>
          </c:dPt>
          <c:dLbls>
            <c:dLbl>
              <c:idx val="1"/>
              <c:layout>
                <c:manualLayout>
                  <c:x val="-0.21111828300117011"/>
                  <c:y val="4.960386946327934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3-EDE2-4F43-B031-EF67D58EC84A}"/>
                </c:ext>
              </c:extLst>
            </c:dLbl>
            <c:dLbl>
              <c:idx val="2"/>
              <c:layout>
                <c:manualLayout>
                  <c:x val="0.27328789256025193"/>
                  <c:y val="-3.5923899055278305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5-EDE2-4F43-B031-EF67D58EC84A}"/>
                </c:ext>
              </c:extLst>
            </c:dLbl>
            <c:dLbl>
              <c:idx val="3"/>
              <c:layout>
                <c:manualLayout>
                  <c:x val="-0.20468090730050059"/>
                  <c:y val="-2.164876003804956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7-EDE2-4F43-B031-EF67D58EC84A}"/>
                </c:ext>
              </c:extLst>
            </c:dLbl>
            <c:spPr>
              <a:noFill/>
              <a:ln>
                <a:noFill/>
              </a:ln>
              <a:effectLst/>
            </c:spPr>
            <c:txPr>
              <a:bodyPr wrap="square" lIns="38100" tIns="19050" rIns="38100" bIns="19050" anchor="ctr">
                <a:spAutoFit/>
              </a:bodyPr>
              <a:lstStyle/>
              <a:p>
                <a:pPr>
                  <a:defRPr sz="800" b="1">
                    <a:latin typeface="Arial" panose="020B0604020202020204" pitchFamily="34" charset="0"/>
                    <a:cs typeface="Arial" panose="020B0604020202020204" pitchFamily="34" charset="0"/>
                  </a:defRPr>
                </a:pPr>
                <a:endParaRPr lang="es-MX"/>
              </a:p>
            </c:txPr>
            <c:dLblPos val="inEnd"/>
            <c:showLegendKey val="0"/>
            <c:showVal val="1"/>
            <c:showCatName val="1"/>
            <c:showSerName val="0"/>
            <c:showPercent val="0"/>
            <c:showBubbleSize val="0"/>
            <c:showLeaderLines val="1"/>
            <c:extLst>
              <c:ext xmlns:c15="http://schemas.microsoft.com/office/drawing/2012/chart" uri="{CE6537A1-D6FC-4f65-9D91-7224C49458BB}"/>
            </c:extLst>
          </c:dLbls>
          <c:cat>
            <c:strRef>
              <c:f>'Anexo 5'!$AF$60:$AF$63</c:f>
              <c:strCache>
                <c:ptCount val="4"/>
                <c:pt idx="0">
                  <c:v>Asistencias</c:v>
                </c:pt>
                <c:pt idx="1">
                  <c:v>Inasistencia</c:v>
                </c:pt>
                <c:pt idx="2">
                  <c:v>Inasistencia Justificadas</c:v>
                </c:pt>
                <c:pt idx="3">
                  <c:v>Vacantes</c:v>
                </c:pt>
              </c:strCache>
            </c:strRef>
          </c:cat>
          <c:val>
            <c:numRef>
              <c:f>'Anexo 5'!$AH$60:$AH$63</c:f>
              <c:numCache>
                <c:formatCode>General</c:formatCode>
                <c:ptCount val="4"/>
                <c:pt idx="0">
                  <c:v>100</c:v>
                </c:pt>
                <c:pt idx="1">
                  <c:v>0</c:v>
                </c:pt>
                <c:pt idx="2">
                  <c:v>0</c:v>
                </c:pt>
                <c:pt idx="3">
                  <c:v>0</c:v>
                </c:pt>
              </c:numCache>
            </c:numRef>
          </c:val>
          <c:extLst>
            <c:ext xmlns:c16="http://schemas.microsoft.com/office/drawing/2014/chart" uri="{C3380CC4-5D6E-409C-BE32-E72D297353CC}">
              <c16:uniqueId val="{00000008-EDE2-4F43-B031-EF67D58EC84A}"/>
            </c:ext>
          </c:extLst>
        </c:ser>
        <c:dLbls>
          <c:dLblPos val="inEnd"/>
          <c:showLegendKey val="0"/>
          <c:showVal val="1"/>
          <c:showCatName val="0"/>
          <c:showSerName val="0"/>
          <c:showPercent val="0"/>
          <c:showBubbleSize val="0"/>
          <c:showLeaderLines val="1"/>
        </c:dLbls>
      </c:pie3DChart>
      <c:spPr>
        <a:noFill/>
        <a:ln>
          <a:noFill/>
        </a:ln>
        <a:effectLst/>
      </c:spPr>
    </c:plotArea>
    <c:plotVisOnly val="1"/>
    <c:dispBlanksAs val="gap"/>
    <c:showDLblsOverMax val="0"/>
  </c:chart>
  <c:spPr>
    <a:noFill/>
    <a:ln w="9525" cap="flat" cmpd="sng" algn="ctr">
      <a:noFill/>
      <a:round/>
    </a:ln>
    <a:effectLst/>
  </c:spPr>
  <c:txPr>
    <a:bodyPr/>
    <a:lstStyle/>
    <a:p>
      <a:pPr>
        <a:defRPr/>
      </a:pPr>
      <a:endParaRPr lang="es-MX"/>
    </a:p>
  </c:txPr>
  <c:printSettings>
    <c:headerFooter/>
    <c:pageMargins b="0.75" l="0.7" r="0.7" t="0.75" header="0.3" footer="0.3"/>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1"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es-MX" sz="1000" b="1" i="0" baseline="0">
                <a:solidFill>
                  <a:sysClr val="windowText" lastClr="000000"/>
                </a:solidFill>
                <a:effectLst/>
                <a:latin typeface="Arial" panose="020B0604020202020204" pitchFamily="34" charset="0"/>
                <a:cs typeface="Arial" panose="020B0604020202020204" pitchFamily="34" charset="0"/>
              </a:rPr>
              <a:t>Gráfica 5.3</a:t>
            </a:r>
            <a:endParaRPr lang="es-MX" sz="1000" b="1">
              <a:solidFill>
                <a:sysClr val="windowText" lastClr="000000"/>
              </a:solidFill>
              <a:effectLst/>
              <a:latin typeface="Arial" panose="020B0604020202020204" pitchFamily="34" charset="0"/>
              <a:cs typeface="Arial" panose="020B0604020202020204" pitchFamily="34" charset="0"/>
            </a:endParaRPr>
          </a:p>
          <a:p>
            <a:pPr>
              <a:defRPr sz="1000">
                <a:solidFill>
                  <a:sysClr val="windowText" lastClr="000000"/>
                </a:solidFill>
                <a:latin typeface="Arial" panose="020B0604020202020204" pitchFamily="34" charset="0"/>
                <a:cs typeface="Arial" panose="020B0604020202020204" pitchFamily="34" charset="0"/>
              </a:defRPr>
            </a:pPr>
            <a:r>
              <a:rPr lang="es-MX" sz="1000" b="1" i="0" baseline="0">
                <a:solidFill>
                  <a:sysClr val="windowText" lastClr="000000"/>
                </a:solidFill>
                <a:effectLst/>
                <a:latin typeface="Arial" panose="020B0604020202020204" pitchFamily="34" charset="0"/>
                <a:cs typeface="Arial" panose="020B0604020202020204" pitchFamily="34" charset="0"/>
              </a:rPr>
              <a:t>Asistencia de presidentas/es y secretarias/os  a las sesiones de los consejos locales </a:t>
            </a:r>
          </a:p>
          <a:p>
            <a:pPr>
              <a:defRPr sz="1000">
                <a:solidFill>
                  <a:sysClr val="windowText" lastClr="000000"/>
                </a:solidFill>
                <a:latin typeface="Arial" panose="020B0604020202020204" pitchFamily="34" charset="0"/>
                <a:cs typeface="Arial" panose="020B0604020202020204" pitchFamily="34" charset="0"/>
              </a:defRPr>
            </a:pPr>
            <a:r>
              <a:rPr lang="es-MX" sz="1000" b="1" i="0" baseline="0">
                <a:solidFill>
                  <a:sysClr val="windowText" lastClr="000000"/>
                </a:solidFill>
                <a:effectLst/>
                <a:latin typeface="Arial" panose="020B0604020202020204" pitchFamily="34" charset="0"/>
                <a:cs typeface="Arial" panose="020B0604020202020204" pitchFamily="34" charset="0"/>
              </a:rPr>
              <a:t>Proceso Electoral Local 2019-2020</a:t>
            </a:r>
          </a:p>
        </c:rich>
      </c:tx>
      <c:layout>
        <c:manualLayout>
          <c:xMode val="edge"/>
          <c:yMode val="edge"/>
          <c:x val="0.1152082239720035"/>
          <c:y val="3.2407407407407406E-2"/>
        </c:manualLayout>
      </c:layout>
      <c:overlay val="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stacked"/>
        <c:varyColors val="0"/>
        <c:ser>
          <c:idx val="0"/>
          <c:order val="0"/>
          <c:tx>
            <c:strRef>
              <c:f>'Anexo 5'!$AK$46:$AK$47</c:f>
              <c:strCache>
                <c:ptCount val="2"/>
                <c:pt idx="1">
                  <c:v>Asistencias</c:v>
                </c:pt>
              </c:strCache>
            </c:strRef>
          </c:tx>
          <c:spPr>
            <a:solidFill>
              <a:srgbClr val="D5007F"/>
            </a:solidFill>
            <a:ln>
              <a:noFill/>
            </a:ln>
            <a:effectLst>
              <a:outerShdw blurRad="40000" dist="23000" dir="5400000" rotWithShape="0">
                <a:srgbClr val="000000">
                  <a:alpha val="35000"/>
                </a:srgbClr>
              </a:outerShdw>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8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strRef>
              <c:f>'Anexo 5'!$AJ$48:$AJ$49</c:f>
              <c:strCache>
                <c:ptCount val="2"/>
                <c:pt idx="0">
                  <c:v>Presidenta/e</c:v>
                </c:pt>
                <c:pt idx="1">
                  <c:v>Secretaria/o</c:v>
                </c:pt>
              </c:strCache>
            </c:strRef>
          </c:cat>
          <c:val>
            <c:numRef>
              <c:f>'Anexo 5'!$AK$48:$AK$49</c:f>
              <c:numCache>
                <c:formatCode>General</c:formatCode>
                <c:ptCount val="2"/>
                <c:pt idx="0">
                  <c:v>2</c:v>
                </c:pt>
                <c:pt idx="1">
                  <c:v>2</c:v>
                </c:pt>
              </c:numCache>
            </c:numRef>
          </c:val>
          <c:extLst>
            <c:ext xmlns:c16="http://schemas.microsoft.com/office/drawing/2014/chart" uri="{C3380CC4-5D6E-409C-BE32-E72D297353CC}">
              <c16:uniqueId val="{00000000-B7B8-4C3B-8DB5-C4FF743DF791}"/>
            </c:ext>
          </c:extLst>
        </c:ser>
        <c:ser>
          <c:idx val="1"/>
          <c:order val="1"/>
          <c:tx>
            <c:strRef>
              <c:f>'Anexo 5'!$AL$46:$AL$47</c:f>
              <c:strCache>
                <c:ptCount val="2"/>
                <c:pt idx="1">
                  <c:v>Inasistencia</c:v>
                </c:pt>
              </c:strCache>
            </c:strRef>
          </c:tx>
          <c:spPr>
            <a:solidFill>
              <a:schemeClr val="bg1">
                <a:lumMod val="85000"/>
              </a:schemeClr>
            </a:solidFill>
            <a:ln>
              <a:noFill/>
            </a:ln>
            <a:effectLst>
              <a:outerShdw blurRad="40000" dist="23000" dir="5400000" rotWithShape="0">
                <a:srgbClr val="000000">
                  <a:alpha val="35000"/>
                </a:srgbClr>
              </a:outerShdw>
            </a:effectLst>
            <a:sp3d/>
          </c:spPr>
          <c:invertIfNegative val="0"/>
          <c:dLbls>
            <c:dLbl>
              <c:idx val="0"/>
              <c:layout>
                <c:manualLayout>
                  <c:x val="1.8705994424288039E-2"/>
                  <c:y val="-2.371208487806130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B7B8-4C3B-8DB5-C4FF743DF791}"/>
                </c:ext>
              </c:extLst>
            </c:dLbl>
            <c:dLbl>
              <c:idx val="1"/>
              <c:layout>
                <c:manualLayout>
                  <c:x val="1.6367745121251949E-2"/>
                  <c:y val="-2.074807426830364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B7B8-4C3B-8DB5-C4FF743DF791}"/>
                </c:ext>
              </c:extLst>
            </c:dLbl>
            <c:spPr>
              <a:noFill/>
              <a:ln>
                <a:noFill/>
              </a:ln>
              <a:effectLst/>
            </c:spPr>
            <c:txPr>
              <a:bodyPr rot="0" spcFirstLastPara="1" vertOverflow="ellipsis" vert="horz" wrap="square" lIns="38100" tIns="19050" rIns="38100" bIns="19050" anchor="ctr" anchorCtr="1">
                <a:spAutoFit/>
              </a:bodyPr>
              <a:lstStyle/>
              <a:p>
                <a:pPr>
                  <a:defRPr sz="8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strRef>
              <c:f>'Anexo 5'!$AJ$48:$AJ$49</c:f>
              <c:strCache>
                <c:ptCount val="2"/>
                <c:pt idx="0">
                  <c:v>Presidenta/e</c:v>
                </c:pt>
                <c:pt idx="1">
                  <c:v>Secretaria/o</c:v>
                </c:pt>
              </c:strCache>
            </c:strRef>
          </c:cat>
          <c:val>
            <c:numRef>
              <c:f>'Anexo 5'!$AL$48:$AL$49</c:f>
              <c:numCache>
                <c:formatCode>General</c:formatCode>
                <c:ptCount val="2"/>
                <c:pt idx="0">
                  <c:v>0</c:v>
                </c:pt>
                <c:pt idx="1">
                  <c:v>0</c:v>
                </c:pt>
              </c:numCache>
            </c:numRef>
          </c:val>
          <c:extLst>
            <c:ext xmlns:c16="http://schemas.microsoft.com/office/drawing/2014/chart" uri="{C3380CC4-5D6E-409C-BE32-E72D297353CC}">
              <c16:uniqueId val="{00000003-B7B8-4C3B-8DB5-C4FF743DF791}"/>
            </c:ext>
          </c:extLst>
        </c:ser>
        <c:dLbls>
          <c:showLegendKey val="0"/>
          <c:showVal val="0"/>
          <c:showCatName val="0"/>
          <c:showSerName val="0"/>
          <c:showPercent val="0"/>
          <c:showBubbleSize val="0"/>
        </c:dLbls>
        <c:gapWidth val="150"/>
        <c:shape val="cylinder"/>
        <c:axId val="2109150320"/>
        <c:axId val="2109151408"/>
        <c:axId val="0"/>
      </c:bar3DChart>
      <c:catAx>
        <c:axId val="2109150320"/>
        <c:scaling>
          <c:orientation val="minMax"/>
        </c:scaling>
        <c:delete val="0"/>
        <c:axPos val="b"/>
        <c:numFmt formatCode="General" sourceLinked="1"/>
        <c:majorTickMark val="none"/>
        <c:minorTickMark val="none"/>
        <c:tickLblPos val="nextTo"/>
        <c:spPr>
          <a:noFill/>
          <a:ln w="9525" cap="flat" cmpd="sng" algn="ctr">
            <a:solidFill>
              <a:schemeClr val="tx2">
                <a:lumMod val="15000"/>
                <a:lumOff val="85000"/>
              </a:schemeClr>
            </a:solidFill>
            <a:round/>
          </a:ln>
          <a:effectLst/>
        </c:spPr>
        <c:txPr>
          <a:bodyPr rot="-60000000" spcFirstLastPara="1" vertOverflow="ellipsis" vert="horz" wrap="square" anchor="ctr" anchorCtr="1"/>
          <a:lstStyle/>
          <a:p>
            <a:pPr>
              <a:defRPr sz="8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crossAx val="2109151408"/>
        <c:crosses val="autoZero"/>
        <c:auto val="1"/>
        <c:lblAlgn val="ctr"/>
        <c:lblOffset val="100"/>
        <c:noMultiLvlLbl val="0"/>
      </c:catAx>
      <c:valAx>
        <c:axId val="2109151408"/>
        <c:scaling>
          <c:orientation val="minMax"/>
        </c:scaling>
        <c:delete val="1"/>
        <c:axPos val="l"/>
        <c:numFmt formatCode="General" sourceLinked="1"/>
        <c:majorTickMark val="none"/>
        <c:minorTickMark val="none"/>
        <c:tickLblPos val="nextTo"/>
        <c:crossAx val="210915032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8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legend>
    <c:plotVisOnly val="1"/>
    <c:dispBlanksAs val="gap"/>
    <c:showDLblsOverMax val="0"/>
  </c:chart>
  <c:spPr>
    <a:noFill/>
    <a:ln w="9525" cap="flat" cmpd="sng" algn="ctr">
      <a:noFill/>
      <a:round/>
    </a:ln>
    <a:effectLst/>
  </c:spPr>
  <c:txPr>
    <a:bodyPr/>
    <a:lstStyle/>
    <a:p>
      <a:pPr>
        <a:defRPr/>
      </a:pPr>
      <a:endParaRPr lang="es-MX"/>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en-US" sz="1000" b="1" i="0" baseline="0">
                <a:solidFill>
                  <a:sysClr val="windowText" lastClr="000000"/>
                </a:solidFill>
                <a:effectLst/>
                <a:latin typeface="Arial" panose="020B0604020202020204" pitchFamily="34" charset="0"/>
                <a:cs typeface="Arial" panose="020B0604020202020204" pitchFamily="34" charset="0"/>
              </a:rPr>
              <a:t>Gráfica 5.1
Número absoluto de asistencias e inasistencias de consejeras/os a las sesiones de los consejos locales
Proceso Electoral Local 2019-2020</a:t>
            </a:r>
            <a:endParaRPr lang="en-US" sz="1000">
              <a:solidFill>
                <a:sysClr val="windowText" lastClr="000000"/>
              </a:solidFill>
              <a:effectLst/>
              <a:latin typeface="Arial" panose="020B0604020202020204" pitchFamily="34" charset="0"/>
              <a:cs typeface="Arial" panose="020B0604020202020204" pitchFamily="34" charset="0"/>
            </a:endParaRPr>
          </a:p>
        </c:rich>
      </c:tx>
      <c:overlay val="0"/>
      <c:spPr>
        <a:noFill/>
        <a:ln>
          <a:noFill/>
        </a:ln>
        <a:effectLst/>
      </c:spPr>
      <c:txPr>
        <a:bodyPr rot="0" spcFirstLastPara="1" vertOverflow="ellipsis" vert="horz" wrap="square" anchor="ctr" anchorCtr="1"/>
        <a:lstStyle/>
        <a:p>
          <a:pPr>
            <a:defRPr sz="10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es-MX"/>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percentStacked"/>
        <c:varyColors val="0"/>
        <c:ser>
          <c:idx val="0"/>
          <c:order val="0"/>
          <c:tx>
            <c:strRef>
              <c:f>'Anexo 5'!$D$27</c:f>
              <c:strCache>
                <c:ptCount val="1"/>
                <c:pt idx="0">
                  <c:v>Asistencias</c:v>
                </c:pt>
              </c:strCache>
            </c:strRef>
          </c:tx>
          <c:spPr>
            <a:solidFill>
              <a:srgbClr val="D5007F"/>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8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'Anexo 5'!$G$25:$L$26</c:f>
              <c:strCache>
                <c:ptCount val="6"/>
                <c:pt idx="0">
                  <c:v>Consejera/o F1</c:v>
                </c:pt>
                <c:pt idx="1">
                  <c:v>Consejera/o F2</c:v>
                </c:pt>
                <c:pt idx="2">
                  <c:v>Consejera/o F3</c:v>
                </c:pt>
                <c:pt idx="3">
                  <c:v>Consejera/o F4</c:v>
                </c:pt>
                <c:pt idx="4">
                  <c:v>Consejera/o F5</c:v>
                </c:pt>
                <c:pt idx="5">
                  <c:v>Consejera/o F6</c:v>
                </c:pt>
              </c:strCache>
            </c:strRef>
          </c:cat>
          <c:val>
            <c:numRef>
              <c:f>'Anexo 5'!$G$27:$L$27</c:f>
              <c:numCache>
                <c:formatCode>General</c:formatCode>
                <c:ptCount val="6"/>
                <c:pt idx="0">
                  <c:v>2</c:v>
                </c:pt>
                <c:pt idx="1">
                  <c:v>2</c:v>
                </c:pt>
                <c:pt idx="2">
                  <c:v>2</c:v>
                </c:pt>
                <c:pt idx="3">
                  <c:v>2</c:v>
                </c:pt>
                <c:pt idx="4">
                  <c:v>2</c:v>
                </c:pt>
                <c:pt idx="5">
                  <c:v>2</c:v>
                </c:pt>
              </c:numCache>
            </c:numRef>
          </c:val>
          <c:extLst>
            <c:ext xmlns:c16="http://schemas.microsoft.com/office/drawing/2014/chart" uri="{C3380CC4-5D6E-409C-BE32-E72D297353CC}">
              <c16:uniqueId val="{00000000-CBEA-431A-8360-BE5BF115B1F3}"/>
            </c:ext>
          </c:extLst>
        </c:ser>
        <c:ser>
          <c:idx val="1"/>
          <c:order val="1"/>
          <c:tx>
            <c:strRef>
              <c:f>'Anexo 5'!$D$28</c:f>
              <c:strCache>
                <c:ptCount val="1"/>
                <c:pt idx="0">
                  <c:v>Inasistencias</c:v>
                </c:pt>
              </c:strCache>
            </c:strRef>
          </c:tx>
          <c:spPr>
            <a:solidFill>
              <a:schemeClr val="bg1">
                <a:lumMod val="85000"/>
              </a:schemeClr>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8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'Anexo 5'!$G$25:$L$26</c:f>
              <c:strCache>
                <c:ptCount val="6"/>
                <c:pt idx="0">
                  <c:v>Consejera/o F1</c:v>
                </c:pt>
                <c:pt idx="1">
                  <c:v>Consejera/o F2</c:v>
                </c:pt>
                <c:pt idx="2">
                  <c:v>Consejera/o F3</c:v>
                </c:pt>
                <c:pt idx="3">
                  <c:v>Consejera/o F4</c:v>
                </c:pt>
                <c:pt idx="4">
                  <c:v>Consejera/o F5</c:v>
                </c:pt>
                <c:pt idx="5">
                  <c:v>Consejera/o F6</c:v>
                </c:pt>
              </c:strCache>
            </c:strRef>
          </c:cat>
          <c:val>
            <c:numRef>
              <c:f>'Anexo 5'!$G$28:$L$28</c:f>
              <c:numCache>
                <c:formatCode>General</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1-CBEA-431A-8360-BE5BF115B1F3}"/>
            </c:ext>
          </c:extLst>
        </c:ser>
        <c:dLbls>
          <c:showLegendKey val="0"/>
          <c:showVal val="1"/>
          <c:showCatName val="0"/>
          <c:showSerName val="0"/>
          <c:showPercent val="0"/>
          <c:showBubbleSize val="0"/>
        </c:dLbls>
        <c:gapWidth val="150"/>
        <c:shape val="cylinder"/>
        <c:axId val="87813951"/>
        <c:axId val="87808127"/>
        <c:axId val="0"/>
      </c:bar3DChart>
      <c:catAx>
        <c:axId val="87813951"/>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800" b="1"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crossAx val="87808127"/>
        <c:crosses val="autoZero"/>
        <c:auto val="1"/>
        <c:lblAlgn val="ctr"/>
        <c:lblOffset val="100"/>
        <c:noMultiLvlLbl val="0"/>
      </c:catAx>
      <c:valAx>
        <c:axId val="87808127"/>
        <c:scaling>
          <c:orientation val="minMax"/>
        </c:scaling>
        <c:delete val="1"/>
        <c:axPos val="l"/>
        <c:numFmt formatCode="0%" sourceLinked="1"/>
        <c:majorTickMark val="none"/>
        <c:minorTickMark val="none"/>
        <c:tickLblPos val="nextTo"/>
        <c:crossAx val="8781395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800" b="1"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legend>
    <c:plotVisOnly val="1"/>
    <c:dispBlanksAs val="gap"/>
    <c:showDLblsOverMax val="0"/>
  </c:chart>
  <c:spPr>
    <a:noFill/>
    <a:ln w="9525" cap="flat" cmpd="sng" algn="ctr">
      <a:noFill/>
      <a:round/>
    </a:ln>
    <a:effectLst/>
  </c:spPr>
  <c:txPr>
    <a:bodyPr/>
    <a:lstStyle/>
    <a:p>
      <a:pPr>
        <a:defRPr/>
      </a:pPr>
      <a:endParaRPr lang="es-MX"/>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sz="10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es-MX" sz="1000" b="0" i="0" baseline="0">
                <a:solidFill>
                  <a:sysClr val="windowText" lastClr="000000"/>
                </a:solidFill>
                <a:effectLst/>
                <a:latin typeface="Arial" panose="020B0604020202020204" pitchFamily="34" charset="0"/>
                <a:cs typeface="Arial" panose="020B0604020202020204" pitchFamily="34" charset="0"/>
              </a:rPr>
              <a:t>Gráfica 8</a:t>
            </a:r>
            <a:endParaRPr lang="es-MX" sz="1000" b="0">
              <a:solidFill>
                <a:sysClr val="windowText" lastClr="000000"/>
              </a:solidFill>
              <a:effectLst/>
              <a:latin typeface="Arial" panose="020B0604020202020204" pitchFamily="34" charset="0"/>
              <a:cs typeface="Arial" panose="020B0604020202020204" pitchFamily="34" charset="0"/>
            </a:endParaRPr>
          </a:p>
          <a:p>
            <a:pPr algn="ctr" rtl="0">
              <a:defRPr sz="1000">
                <a:solidFill>
                  <a:sysClr val="windowText" lastClr="000000"/>
                </a:solidFill>
                <a:latin typeface="Arial" panose="020B0604020202020204" pitchFamily="34" charset="0"/>
                <a:cs typeface="Arial" panose="020B0604020202020204" pitchFamily="34" charset="0"/>
              </a:defRPr>
            </a:pPr>
            <a:r>
              <a:rPr lang="es-MX" sz="1000" b="0" i="0" u="none" strike="noStrike" kern="1200" spc="0" baseline="0">
                <a:solidFill>
                  <a:sysClr val="windowText" lastClr="000000"/>
                </a:solidFill>
                <a:effectLst/>
                <a:latin typeface="Arial" panose="020B0604020202020204" pitchFamily="34" charset="0"/>
                <a:ea typeface="+mn-ea"/>
                <a:cs typeface="Arial" panose="020B0604020202020204" pitchFamily="34" charset="0"/>
              </a:rPr>
              <a:t>Número absoluto de asistencias e inasistencias de vocales  a las sesiones de los consejos locales</a:t>
            </a:r>
          </a:p>
          <a:p>
            <a:pPr algn="ctr" rtl="0">
              <a:defRPr sz="1000">
                <a:solidFill>
                  <a:sysClr val="windowText" lastClr="000000"/>
                </a:solidFill>
                <a:latin typeface="Arial" panose="020B0604020202020204" pitchFamily="34" charset="0"/>
                <a:cs typeface="Arial" panose="020B0604020202020204" pitchFamily="34" charset="0"/>
              </a:defRPr>
            </a:pPr>
            <a:r>
              <a:rPr lang="es-MX" sz="1000" b="0" i="0" u="none" strike="noStrike" kern="1200" spc="0" baseline="0">
                <a:solidFill>
                  <a:sysClr val="windowText" lastClr="000000"/>
                </a:solidFill>
                <a:effectLst/>
                <a:latin typeface="Arial" panose="020B0604020202020204" pitchFamily="34" charset="0"/>
                <a:ea typeface="+mn-ea"/>
                <a:cs typeface="Arial" panose="020B0604020202020204" pitchFamily="34" charset="0"/>
              </a:rPr>
              <a:t>Proceso Electoral Local 2019-2020</a:t>
            </a:r>
          </a:p>
        </c:rich>
      </c:tx>
      <c:overlay val="0"/>
      <c:spPr>
        <a:noFill/>
        <a:ln>
          <a:noFill/>
        </a:ln>
        <a:effectLst/>
      </c:spPr>
      <c:txPr>
        <a:bodyPr rot="0" spcFirstLastPara="1" vertOverflow="ellipsis" vert="horz" wrap="square" anchor="ctr" anchorCtr="1"/>
        <a:lstStyle/>
        <a:p>
          <a:pPr algn="ctr" rtl="0">
            <a:defRPr sz="10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es-MX"/>
        </a:p>
      </c:txPr>
    </c:title>
    <c:autoTitleDeleted val="0"/>
    <c:view3D>
      <c:rotX val="15"/>
      <c:rotY val="20"/>
      <c:depthPercent val="100"/>
      <c:rAngAx val="1"/>
    </c:view3D>
    <c:floor>
      <c:thickness val="0"/>
      <c:spPr>
        <a:noFill/>
        <a:ln>
          <a:noFill/>
        </a:ln>
        <a:effectLst/>
        <a:sp3d/>
      </c:spPr>
    </c:floor>
    <c:sideWall>
      <c:thickness val="0"/>
      <c:spPr>
        <a:noFill/>
        <a:ln w="25400">
          <a:noFill/>
        </a:ln>
        <a:effectLst/>
        <a:sp3d/>
      </c:spPr>
    </c:sideWall>
    <c:backWall>
      <c:thickness val="0"/>
      <c:spPr>
        <a:noFill/>
        <a:ln w="25400">
          <a:noFill/>
        </a:ln>
        <a:effectLst/>
        <a:sp3d/>
      </c:spPr>
    </c:backWall>
    <c:plotArea>
      <c:layout/>
      <c:bar3DChart>
        <c:barDir val="col"/>
        <c:grouping val="percentStacked"/>
        <c:varyColors val="0"/>
        <c:ser>
          <c:idx val="0"/>
          <c:order val="0"/>
          <c:tx>
            <c:strRef>
              <c:f>'Anexo 5'!$D$27</c:f>
              <c:strCache>
                <c:ptCount val="1"/>
                <c:pt idx="0">
                  <c:v>Asistencias</c:v>
                </c:pt>
              </c:strCache>
            </c:strRef>
          </c:tx>
          <c:spPr>
            <a:solidFill>
              <a:srgbClr val="D5007F"/>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'Anexo 5'!$M$25:$O$26</c:f>
              <c:strCache>
                <c:ptCount val="3"/>
                <c:pt idx="0">
                  <c:v>VOE</c:v>
                </c:pt>
                <c:pt idx="1">
                  <c:v>VRFE</c:v>
                </c:pt>
                <c:pt idx="2">
                  <c:v>VCEyEC</c:v>
                </c:pt>
              </c:strCache>
            </c:strRef>
          </c:cat>
          <c:val>
            <c:numRef>
              <c:f>'Anexo 5'!$M$27:$O$27</c:f>
              <c:numCache>
                <c:formatCode>General</c:formatCode>
                <c:ptCount val="3"/>
                <c:pt idx="0">
                  <c:v>2</c:v>
                </c:pt>
                <c:pt idx="1">
                  <c:v>2</c:v>
                </c:pt>
                <c:pt idx="2">
                  <c:v>2</c:v>
                </c:pt>
              </c:numCache>
            </c:numRef>
          </c:val>
          <c:extLst>
            <c:ext xmlns:c16="http://schemas.microsoft.com/office/drawing/2014/chart" uri="{C3380CC4-5D6E-409C-BE32-E72D297353CC}">
              <c16:uniqueId val="{00000000-B7A0-4E1B-A0CB-50D2F388A2B1}"/>
            </c:ext>
          </c:extLst>
        </c:ser>
        <c:ser>
          <c:idx val="1"/>
          <c:order val="1"/>
          <c:tx>
            <c:strRef>
              <c:f>'Anexo 5'!$D$28</c:f>
              <c:strCache>
                <c:ptCount val="1"/>
                <c:pt idx="0">
                  <c:v>Inasistencias</c:v>
                </c:pt>
              </c:strCache>
            </c:strRef>
          </c:tx>
          <c:spPr>
            <a:solidFill>
              <a:schemeClr val="bg1">
                <a:lumMod val="85000"/>
              </a:schemeClr>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8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'Anexo 5'!$M$25:$O$26</c:f>
              <c:strCache>
                <c:ptCount val="3"/>
                <c:pt idx="0">
                  <c:v>VOE</c:v>
                </c:pt>
                <c:pt idx="1">
                  <c:v>VRFE</c:v>
                </c:pt>
                <c:pt idx="2">
                  <c:v>VCEyEC</c:v>
                </c:pt>
              </c:strCache>
            </c:strRef>
          </c:cat>
          <c:val>
            <c:numRef>
              <c:f>'Anexo 5'!$M$28:$O$28</c:f>
              <c:numCache>
                <c:formatCode>General</c:formatCode>
                <c:ptCount val="3"/>
                <c:pt idx="0">
                  <c:v>0</c:v>
                </c:pt>
                <c:pt idx="1">
                  <c:v>0</c:v>
                </c:pt>
                <c:pt idx="2">
                  <c:v>0</c:v>
                </c:pt>
              </c:numCache>
            </c:numRef>
          </c:val>
          <c:extLst>
            <c:ext xmlns:c16="http://schemas.microsoft.com/office/drawing/2014/chart" uri="{C3380CC4-5D6E-409C-BE32-E72D297353CC}">
              <c16:uniqueId val="{00000001-B7A0-4E1B-A0CB-50D2F388A2B1}"/>
            </c:ext>
          </c:extLst>
        </c:ser>
        <c:dLbls>
          <c:showLegendKey val="0"/>
          <c:showVal val="1"/>
          <c:showCatName val="0"/>
          <c:showSerName val="0"/>
          <c:showPercent val="0"/>
          <c:showBubbleSize val="0"/>
        </c:dLbls>
        <c:gapWidth val="150"/>
        <c:shape val="box"/>
        <c:axId val="87813951"/>
        <c:axId val="87808127"/>
        <c:axId val="0"/>
      </c:bar3DChart>
      <c:catAx>
        <c:axId val="87813951"/>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800" b="1"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crossAx val="87808127"/>
        <c:crosses val="autoZero"/>
        <c:auto val="1"/>
        <c:lblAlgn val="ctr"/>
        <c:lblOffset val="100"/>
        <c:noMultiLvlLbl val="0"/>
      </c:catAx>
      <c:valAx>
        <c:axId val="87808127"/>
        <c:scaling>
          <c:orientation val="minMax"/>
        </c:scaling>
        <c:delete val="1"/>
        <c:axPos val="l"/>
        <c:numFmt formatCode="0%" sourceLinked="1"/>
        <c:majorTickMark val="none"/>
        <c:minorTickMark val="none"/>
        <c:tickLblPos val="nextTo"/>
        <c:crossAx val="8781395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800" b="1"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MX"/>
        </a:p>
      </c:txPr>
    </c:legend>
    <c:plotVisOnly val="1"/>
    <c:dispBlanksAs val="gap"/>
    <c:showDLblsOverMax val="0"/>
  </c:chart>
  <c:spPr>
    <a:noFill/>
    <a:ln w="9525" cap="flat" cmpd="sng" algn="ctr">
      <a:noFill/>
      <a:round/>
    </a:ln>
    <a:effectLst/>
  </c:spPr>
  <c:txPr>
    <a:bodyPr/>
    <a:lstStyle/>
    <a:p>
      <a:pPr>
        <a:defRPr/>
      </a:pPr>
      <a:endParaRPr lang="es-MX"/>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r>
              <a:rPr lang="es-MX" sz="1000" b="1" i="0" baseline="0">
                <a:solidFill>
                  <a:sysClr val="windowText" lastClr="000000"/>
                </a:solidFill>
                <a:effectLst/>
                <a:latin typeface="Arial" panose="020B0604020202020204" pitchFamily="34" charset="0"/>
                <a:cs typeface="Arial" panose="020B0604020202020204" pitchFamily="34" charset="0"/>
              </a:rPr>
              <a:t>Gráfica 2</a:t>
            </a:r>
          </a:p>
          <a:p>
            <a:pPr>
              <a:defRPr/>
            </a:pPr>
            <a:r>
              <a:rPr lang="es-MX" sz="1000" b="1" i="0" baseline="0">
                <a:solidFill>
                  <a:sysClr val="windowText" lastClr="000000"/>
                </a:solidFill>
                <a:effectLst/>
                <a:latin typeface="Arial" panose="020B0604020202020204" pitchFamily="34" charset="0"/>
                <a:cs typeface="Arial" panose="020B0604020202020204" pitchFamily="34" charset="0"/>
              </a:rPr>
              <a:t>Proceso Electoral Local 2019-2020</a:t>
            </a:r>
          </a:p>
          <a:p>
            <a:pPr>
              <a:defRPr/>
            </a:pPr>
            <a:r>
              <a:rPr lang="es-MX" sz="1000" b="1" i="0" baseline="0">
                <a:solidFill>
                  <a:sysClr val="windowText" lastClr="000000"/>
                </a:solidFill>
                <a:effectLst/>
                <a:latin typeface="Arial" panose="020B0604020202020204" pitchFamily="34" charset="0"/>
                <a:cs typeface="Arial" panose="020B0604020202020204" pitchFamily="34" charset="0"/>
              </a:rPr>
              <a:t>Cobertura de asistencia e inasistencia (%) de las consejeras y consejeros electorales locales según el número de fórmula</a:t>
            </a:r>
            <a:endParaRPr lang="es-MX" sz="1000">
              <a:solidFill>
                <a:sysClr val="windowText" lastClr="000000"/>
              </a:solidFill>
              <a:effectLst/>
              <a:latin typeface="Arial" panose="020B0604020202020204" pitchFamily="34" charset="0"/>
              <a:cs typeface="Arial" panose="020B0604020202020204" pitchFamily="34" charset="0"/>
            </a:endParaRPr>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endParaRPr lang="es-MX"/>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percentStacked"/>
        <c:varyColors val="0"/>
        <c:ser>
          <c:idx val="0"/>
          <c:order val="0"/>
          <c:tx>
            <c:strRef>
              <c:f>'Anexo 5'!$H$31</c:f>
              <c:strCache>
                <c:ptCount val="1"/>
                <c:pt idx="0">
                  <c:v>Asistencias</c:v>
                </c:pt>
              </c:strCache>
            </c:strRef>
          </c:tx>
          <c:spPr>
            <a:solidFill>
              <a:srgbClr val="D5007F"/>
            </a:solidFill>
            <a:ln>
              <a:noFill/>
            </a:ln>
            <a:effectLst>
              <a:outerShdw blurRad="40000" dist="23000" dir="5400000" rotWithShape="0">
                <a:srgbClr val="000000">
                  <a:alpha val="35000"/>
                </a:srgbClr>
              </a:outerShdw>
            </a:effectLst>
            <a:sp3d/>
          </c:spPr>
          <c:invertIfNegative val="0"/>
          <c:dLbls>
            <c:dLbl>
              <c:idx val="0"/>
              <c:layout>
                <c:manualLayout>
                  <c:x val="6.4060572718333897E-3"/>
                  <c:y val="6.5304879945719818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62DE-4A2E-A3A6-68A44044236E}"/>
                </c:ext>
              </c:extLst>
            </c:dLbl>
            <c:dLbl>
              <c:idx val="1"/>
              <c:layout>
                <c:manualLayout>
                  <c:x val="6.4060572718333897E-3"/>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62DE-4A2E-A3A6-68A44044236E}"/>
                </c:ext>
              </c:extLst>
            </c:dLbl>
            <c:dLbl>
              <c:idx val="2"/>
              <c:layout>
                <c:manualLayout>
                  <c:x val="8.5414096957778535E-3"/>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62DE-4A2E-A3A6-68A44044236E}"/>
                </c:ext>
              </c:extLst>
            </c:dLbl>
            <c:dLbl>
              <c:idx val="3"/>
              <c:layout>
                <c:manualLayout>
                  <c:x val="6.4060572718333897E-3"/>
                  <c:y val="3.2652439972859311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62DE-4A2E-A3A6-68A44044236E}"/>
                </c:ext>
              </c:extLst>
            </c:dLbl>
            <c:dLbl>
              <c:idx val="4"/>
              <c:layout>
                <c:manualLayout>
                  <c:x val="4.2707048478888487E-3"/>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62DE-4A2E-A3A6-68A44044236E}"/>
                </c:ext>
              </c:extLst>
            </c:dLbl>
            <c:dLbl>
              <c:idx val="5"/>
              <c:layout>
                <c:manualLayout>
                  <c:x val="8.5414096957778535E-3"/>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62DE-4A2E-A3A6-68A44044236E}"/>
                </c:ext>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8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'Anexo 5'!$G$32:$G$37</c:f>
              <c:strCache>
                <c:ptCount val="6"/>
                <c:pt idx="0">
                  <c:v>F1</c:v>
                </c:pt>
                <c:pt idx="1">
                  <c:v>F2</c:v>
                </c:pt>
                <c:pt idx="2">
                  <c:v>F3</c:v>
                </c:pt>
                <c:pt idx="3">
                  <c:v>F4</c:v>
                </c:pt>
                <c:pt idx="4">
                  <c:v>F5</c:v>
                </c:pt>
                <c:pt idx="5">
                  <c:v>F6</c:v>
                </c:pt>
              </c:strCache>
            </c:strRef>
          </c:cat>
          <c:val>
            <c:numRef>
              <c:f>'Anexo 5'!$H$32:$H$37</c:f>
              <c:numCache>
                <c:formatCode>0.0</c:formatCode>
                <c:ptCount val="6"/>
                <c:pt idx="0">
                  <c:v>100</c:v>
                </c:pt>
                <c:pt idx="1">
                  <c:v>100</c:v>
                </c:pt>
                <c:pt idx="2">
                  <c:v>100</c:v>
                </c:pt>
                <c:pt idx="3">
                  <c:v>100</c:v>
                </c:pt>
                <c:pt idx="4">
                  <c:v>100</c:v>
                </c:pt>
                <c:pt idx="5">
                  <c:v>100</c:v>
                </c:pt>
              </c:numCache>
            </c:numRef>
          </c:val>
          <c:extLst>
            <c:ext xmlns:c16="http://schemas.microsoft.com/office/drawing/2014/chart" uri="{C3380CC4-5D6E-409C-BE32-E72D297353CC}">
              <c16:uniqueId val="{00000006-62DE-4A2E-A3A6-68A44044236E}"/>
            </c:ext>
          </c:extLst>
        </c:ser>
        <c:ser>
          <c:idx val="1"/>
          <c:order val="1"/>
          <c:tx>
            <c:strRef>
              <c:f>'Anexo 5'!$I$31</c:f>
              <c:strCache>
                <c:ptCount val="1"/>
                <c:pt idx="0">
                  <c:v>Inasistencias</c:v>
                </c:pt>
              </c:strCache>
            </c:strRef>
          </c:tx>
          <c:spPr>
            <a:solidFill>
              <a:schemeClr val="bg1">
                <a:lumMod val="85000"/>
              </a:schemeClr>
            </a:solidFill>
            <a:ln>
              <a:noFill/>
            </a:ln>
            <a:effectLst>
              <a:outerShdw blurRad="40000" dist="23000" dir="5400000" rotWithShape="0">
                <a:srgbClr val="000000">
                  <a:alpha val="35000"/>
                </a:srgbClr>
              </a:outerShdw>
            </a:effectLst>
            <a:sp3d/>
          </c:spPr>
          <c:invertIfNegative val="0"/>
          <c:dLbls>
            <c:dLbl>
              <c:idx val="2"/>
              <c:layout>
                <c:manualLayout>
                  <c:x val="8.5414096957778535E-3"/>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62DE-4A2E-A3A6-68A44044236E}"/>
                </c:ext>
              </c:extLst>
            </c:dLbl>
            <c:dLbl>
              <c:idx val="3"/>
              <c:layout>
                <c:manualLayout>
                  <c:x val="6.4060572718333897E-3"/>
                  <c:y val="-3.2652439972859909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62DE-4A2E-A3A6-68A44044236E}"/>
                </c:ext>
              </c:extLst>
            </c:dLbl>
            <c:dLbl>
              <c:idx val="4"/>
              <c:layout>
                <c:manualLayout>
                  <c:x val="8.5414096957777755E-3"/>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62DE-4A2E-A3A6-68A44044236E}"/>
                </c:ext>
              </c:extLst>
            </c:dLbl>
            <c:dLbl>
              <c:idx val="5"/>
              <c:layout>
                <c:manualLayout>
                  <c:x val="6.4060572718333897E-3"/>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62DE-4A2E-A3A6-68A44044236E}"/>
                </c:ext>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8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strRef>
              <c:f>'Anexo 5'!$G$32:$G$37</c:f>
              <c:strCache>
                <c:ptCount val="6"/>
                <c:pt idx="0">
                  <c:v>F1</c:v>
                </c:pt>
                <c:pt idx="1">
                  <c:v>F2</c:v>
                </c:pt>
                <c:pt idx="2">
                  <c:v>F3</c:v>
                </c:pt>
                <c:pt idx="3">
                  <c:v>F4</c:v>
                </c:pt>
                <c:pt idx="4">
                  <c:v>F5</c:v>
                </c:pt>
                <c:pt idx="5">
                  <c:v>F6</c:v>
                </c:pt>
              </c:strCache>
            </c:strRef>
          </c:cat>
          <c:val>
            <c:numRef>
              <c:f>'Anexo 5'!$I$32:$I$37</c:f>
              <c:numCache>
                <c:formatCode>0.0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B-62DE-4A2E-A3A6-68A44044236E}"/>
            </c:ext>
          </c:extLst>
        </c:ser>
        <c:dLbls>
          <c:showLegendKey val="0"/>
          <c:showVal val="0"/>
          <c:showCatName val="0"/>
          <c:showSerName val="0"/>
          <c:showPercent val="0"/>
          <c:showBubbleSize val="0"/>
        </c:dLbls>
        <c:gapWidth val="150"/>
        <c:shape val="cylinder"/>
        <c:axId val="1312484959"/>
        <c:axId val="1312486207"/>
        <c:axId val="0"/>
      </c:bar3DChart>
      <c:catAx>
        <c:axId val="1312484959"/>
        <c:scaling>
          <c:orientation val="minMax"/>
        </c:scaling>
        <c:delete val="0"/>
        <c:axPos val="b"/>
        <c:numFmt formatCode="General" sourceLinked="1"/>
        <c:majorTickMark val="none"/>
        <c:minorTickMark val="none"/>
        <c:tickLblPos val="nextTo"/>
        <c:spPr>
          <a:noFill/>
          <a:ln w="9525" cap="flat" cmpd="sng" algn="ctr">
            <a:solidFill>
              <a:schemeClr val="tx2">
                <a:lumMod val="15000"/>
                <a:lumOff val="85000"/>
              </a:schemeClr>
            </a:solidFill>
            <a:round/>
          </a:ln>
          <a:effectLst/>
        </c:spPr>
        <c:txPr>
          <a:bodyPr rot="-60000000" spcFirstLastPara="1" vertOverflow="ellipsis" vert="horz" wrap="square" anchor="ctr" anchorCtr="1"/>
          <a:lstStyle/>
          <a:p>
            <a:pPr>
              <a:defRPr sz="8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crossAx val="1312486207"/>
        <c:crosses val="autoZero"/>
        <c:auto val="1"/>
        <c:lblAlgn val="ctr"/>
        <c:lblOffset val="100"/>
        <c:noMultiLvlLbl val="0"/>
      </c:catAx>
      <c:valAx>
        <c:axId val="1312486207"/>
        <c:scaling>
          <c:orientation val="minMax"/>
        </c:scaling>
        <c:delete val="1"/>
        <c:axPos val="l"/>
        <c:numFmt formatCode="0%" sourceLinked="1"/>
        <c:majorTickMark val="out"/>
        <c:minorTickMark val="none"/>
        <c:tickLblPos val="nextTo"/>
        <c:crossAx val="1312484959"/>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8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legend>
    <c:plotVisOnly val="1"/>
    <c:dispBlanksAs val="gap"/>
    <c:showDLblsOverMax val="0"/>
  </c:chart>
  <c:spPr>
    <a:noFill/>
    <a:ln w="9525" cap="flat" cmpd="sng" algn="ctr">
      <a:noFill/>
      <a:round/>
    </a:ln>
    <a:effectLst/>
  </c:spPr>
  <c:txPr>
    <a:bodyPr/>
    <a:lstStyle/>
    <a:p>
      <a:pPr>
        <a:defRPr/>
      </a:pPr>
      <a:endParaRPr lang="es-MX"/>
    </a:p>
  </c:txPr>
  <c:printSettings>
    <c:headerFooter/>
    <c:pageMargins b="0.75" l="0.7" r="0.7" t="0.75" header="0.3" footer="0.3"/>
    <c:pageSetup orientation="portrait"/>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47">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2.xml><?xml version="1.0" encoding="utf-8"?>
<cs:chartStyle xmlns:cs="http://schemas.microsoft.com/office/drawing/2012/chartStyle" xmlns:a="http://schemas.openxmlformats.org/drawingml/2006/main" id="25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cs:styleClr val="auto"/>
    </cs:fontRef>
    <cs:defRPr sz="1000" b="1" i="0" u="none" strike="noStrike" kern="1200" spc="0" baseline="0"/>
  </cs:dataLabel>
  <cs:dataLabelCallout>
    <cs:lnRef idx="0">
      <cs:styleClr val="auto"/>
    </cs:lnRef>
    <cs:fillRef idx="0"/>
    <cs:effectRef idx="0"/>
    <cs:fontRef idx="minor">
      <cs:styleClr val="auto"/>
    </cs:fontRef>
    <cs:spPr>
      <a:solidFill>
        <a:schemeClr val="lt1"/>
      </a:solidFill>
      <a:ln>
        <a:solidFill>
          <a:schemeClr val="phClr"/>
        </a:solidFill>
      </a:ln>
    </cs:spPr>
    <cs:defRPr sz="10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635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88900" sx="102000" sy="102000" algn="ctr" rotWithShape="0">
          <a:prstClr val="black">
            <a:alpha val="10000"/>
          </a:prstClr>
        </a:outerShdw>
      </a:effectLst>
      <a:scene3d>
        <a:camera prst="orthographicFront"/>
        <a:lightRig rig="threePt" dir="t"/>
      </a:scene3d>
      <a:sp3d>
        <a:bevelT w="127000" h="127000"/>
        <a:bevelB w="127000" h="127000"/>
      </a:sp3d>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90">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4.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90">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5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cs:styleClr val="auto"/>
    </cs:fontRef>
    <cs:defRPr sz="1000" b="1" i="0" u="none" strike="noStrike" kern="1200" spc="0" baseline="0"/>
  </cs:dataLabel>
  <cs:dataLabelCallout>
    <cs:lnRef idx="0">
      <cs:styleClr val="auto"/>
    </cs:lnRef>
    <cs:fillRef idx="0"/>
    <cs:effectRef idx="0"/>
    <cs:fontRef idx="minor">
      <cs:styleClr val="auto"/>
    </cs:fontRef>
    <cs:spPr>
      <a:solidFill>
        <a:schemeClr val="lt1"/>
      </a:solidFill>
      <a:ln>
        <a:solidFill>
          <a:schemeClr val="phClr"/>
        </a:solidFill>
      </a:ln>
    </cs:spPr>
    <cs:defRPr sz="10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635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88900" sx="102000" sy="102000" algn="ctr" rotWithShape="0">
          <a:prstClr val="black">
            <a:alpha val="10000"/>
          </a:prstClr>
        </a:outerShdw>
      </a:effectLst>
      <a:scene3d>
        <a:camera prst="orthographicFront"/>
        <a:lightRig rig="threePt" dir="t"/>
      </a:scene3d>
      <a:sp3d>
        <a:bevelT w="127000" h="127000"/>
        <a:bevelB w="127000" h="127000"/>
      </a:sp3d>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chart" Target="../charts/chart2.xml"/><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8" Type="http://schemas.openxmlformats.org/officeDocument/2006/relationships/image" Target="../media/image14.jpeg"/><Relationship Id="rId3" Type="http://schemas.openxmlformats.org/officeDocument/2006/relationships/image" Target="../media/image9.png"/><Relationship Id="rId7" Type="http://schemas.openxmlformats.org/officeDocument/2006/relationships/image" Target="../media/image13.jpeg"/><Relationship Id="rId2" Type="http://schemas.openxmlformats.org/officeDocument/2006/relationships/image" Target="../media/image1.png"/><Relationship Id="rId1" Type="http://schemas.openxmlformats.org/officeDocument/2006/relationships/chart" Target="../charts/chart13.xml"/><Relationship Id="rId6" Type="http://schemas.openxmlformats.org/officeDocument/2006/relationships/image" Target="../media/image12.png"/><Relationship Id="rId5" Type="http://schemas.openxmlformats.org/officeDocument/2006/relationships/image" Target="../media/image11.jpeg"/><Relationship Id="rId10" Type="http://schemas.openxmlformats.org/officeDocument/2006/relationships/image" Target="../media/image16.png"/><Relationship Id="rId4" Type="http://schemas.openxmlformats.org/officeDocument/2006/relationships/image" Target="../media/image10.png"/><Relationship Id="rId9" Type="http://schemas.openxmlformats.org/officeDocument/2006/relationships/image" Target="../media/image15.png"/></Relationships>
</file>

<file path=xl/drawings/_rels/drawing11.xml.rels><?xml version="1.0" encoding="UTF-8" standalone="yes"?>
<Relationships xmlns="http://schemas.openxmlformats.org/package/2006/relationships"><Relationship Id="rId8" Type="http://schemas.openxmlformats.org/officeDocument/2006/relationships/image" Target="../media/image22.png"/><Relationship Id="rId13" Type="http://schemas.openxmlformats.org/officeDocument/2006/relationships/image" Target="../media/image25.jpeg"/><Relationship Id="rId3" Type="http://schemas.openxmlformats.org/officeDocument/2006/relationships/image" Target="../media/image18.jpeg"/><Relationship Id="rId7" Type="http://schemas.openxmlformats.org/officeDocument/2006/relationships/image" Target="../media/image7.png"/><Relationship Id="rId12" Type="http://schemas.openxmlformats.org/officeDocument/2006/relationships/image" Target="../media/image12.png"/><Relationship Id="rId2" Type="http://schemas.openxmlformats.org/officeDocument/2006/relationships/image" Target="../media/image2.gif"/><Relationship Id="rId16" Type="http://schemas.openxmlformats.org/officeDocument/2006/relationships/image" Target="../media/image16.png"/><Relationship Id="rId1" Type="http://schemas.openxmlformats.org/officeDocument/2006/relationships/image" Target="../media/image17.jpeg"/><Relationship Id="rId6" Type="http://schemas.openxmlformats.org/officeDocument/2006/relationships/image" Target="../media/image21.png"/><Relationship Id="rId11" Type="http://schemas.openxmlformats.org/officeDocument/2006/relationships/image" Target="../media/image24.jpeg"/><Relationship Id="rId5" Type="http://schemas.openxmlformats.org/officeDocument/2006/relationships/image" Target="../media/image20.png"/><Relationship Id="rId15" Type="http://schemas.openxmlformats.org/officeDocument/2006/relationships/image" Target="../media/image27.png"/><Relationship Id="rId10" Type="http://schemas.openxmlformats.org/officeDocument/2006/relationships/image" Target="../media/image10.png"/><Relationship Id="rId4" Type="http://schemas.openxmlformats.org/officeDocument/2006/relationships/image" Target="../media/image19.png"/><Relationship Id="rId9" Type="http://schemas.openxmlformats.org/officeDocument/2006/relationships/image" Target="../media/image23.png"/><Relationship Id="rId14" Type="http://schemas.openxmlformats.org/officeDocument/2006/relationships/image" Target="../media/image26.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14.xml"/></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8" Type="http://schemas.openxmlformats.org/officeDocument/2006/relationships/image" Target="../media/image1.png"/><Relationship Id="rId3" Type="http://schemas.openxmlformats.org/officeDocument/2006/relationships/chart" Target="../charts/chart5.xml"/><Relationship Id="rId7" Type="http://schemas.openxmlformats.org/officeDocument/2006/relationships/chart" Target="../charts/chart9.xml"/><Relationship Id="rId2" Type="http://schemas.openxmlformats.org/officeDocument/2006/relationships/chart" Target="../charts/chart4.xml"/><Relationship Id="rId1" Type="http://schemas.openxmlformats.org/officeDocument/2006/relationships/chart" Target="../charts/chart3.xml"/><Relationship Id="rId6" Type="http://schemas.openxmlformats.org/officeDocument/2006/relationships/chart" Target="../charts/chart8.xml"/><Relationship Id="rId5" Type="http://schemas.openxmlformats.org/officeDocument/2006/relationships/chart" Target="../charts/chart7.xml"/><Relationship Id="rId4" Type="http://schemas.openxmlformats.org/officeDocument/2006/relationships/chart" Target="../charts/chart6.xml"/></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chart" Target="../charts/chart10.xml"/><Relationship Id="rId7" Type="http://schemas.openxmlformats.org/officeDocument/2006/relationships/image" Target="../media/image7.png"/><Relationship Id="rId2" Type="http://schemas.openxmlformats.org/officeDocument/2006/relationships/image" Target="../media/image3.jpeg"/><Relationship Id="rId1" Type="http://schemas.openxmlformats.org/officeDocument/2006/relationships/image" Target="../media/image2.gif"/><Relationship Id="rId6" Type="http://schemas.openxmlformats.org/officeDocument/2006/relationships/image" Target="../media/image6.png"/><Relationship Id="rId11" Type="http://schemas.openxmlformats.org/officeDocument/2006/relationships/image" Target="../media/image1.png"/><Relationship Id="rId5" Type="http://schemas.openxmlformats.org/officeDocument/2006/relationships/image" Target="../media/image5.png"/><Relationship Id="rId10" Type="http://schemas.openxmlformats.org/officeDocument/2006/relationships/chart" Target="../charts/chart12.xml"/><Relationship Id="rId4" Type="http://schemas.openxmlformats.org/officeDocument/2006/relationships/image" Target="../media/image4.png"/><Relationship Id="rId9" Type="http://schemas.openxmlformats.org/officeDocument/2006/relationships/chart" Target="../charts/chart11.xml"/></Relationships>
</file>

<file path=xl/drawings/drawing1.xml><?xml version="1.0" encoding="utf-8"?>
<xdr:wsDr xmlns:xdr="http://schemas.openxmlformats.org/drawingml/2006/spreadsheetDrawing" xmlns:a="http://schemas.openxmlformats.org/drawingml/2006/main">
  <xdr:twoCellAnchor>
    <xdr:from>
      <xdr:col>0</xdr:col>
      <xdr:colOff>1</xdr:colOff>
      <xdr:row>16</xdr:row>
      <xdr:rowOff>22412</xdr:rowOff>
    </xdr:from>
    <xdr:to>
      <xdr:col>17</xdr:col>
      <xdr:colOff>168089</xdr:colOff>
      <xdr:row>35</xdr:row>
      <xdr:rowOff>139514</xdr:rowOff>
    </xdr:to>
    <xdr:graphicFrame macro="">
      <xdr:nvGraphicFramePr>
        <xdr:cNvPr id="2" name="1 Gráfico">
          <a:extLst>
            <a:ext uri="{FF2B5EF4-FFF2-40B4-BE49-F238E27FC236}">
              <a16:creationId xmlns:a16="http://schemas.microsoft.com/office/drawing/2014/main" id="{00000000-0008-0000-0000-000002000000}"/>
            </a:ext>
            <a:ext uri="{147F2762-F138-4A5C-976F-8EAC2B608ADB}">
              <a16:predDERef xmlns:a16="http://schemas.microsoft.com/office/drawing/2014/main" pred="{00000000-0008-0000-00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19</xdr:col>
      <xdr:colOff>196663</xdr:colOff>
      <xdr:row>20</xdr:row>
      <xdr:rowOff>118782</xdr:rowOff>
    </xdr:from>
    <xdr:to>
      <xdr:col>33</xdr:col>
      <xdr:colOff>568138</xdr:colOff>
      <xdr:row>42</xdr:row>
      <xdr:rowOff>71718</xdr:rowOff>
    </xdr:to>
    <xdr:graphicFrame macro="">
      <xdr:nvGraphicFramePr>
        <xdr:cNvPr id="5" name="Gráfico 4">
          <a:extLst>
            <a:ext uri="{FF2B5EF4-FFF2-40B4-BE49-F238E27FC236}">
              <a16:creationId xmlns:a16="http://schemas.microsoft.com/office/drawing/2014/main" id="{00000000-0008-0000-0000-000005000000}"/>
            </a:ext>
            <a:ext uri="{147F2762-F138-4A5C-976F-8EAC2B608ADB}">
              <a16:predDERef xmlns:a16="http://schemas.microsoft.com/office/drawing/2014/main" pre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3</xdr:col>
      <xdr:colOff>179294</xdr:colOff>
      <xdr:row>0</xdr:row>
      <xdr:rowOff>22411</xdr:rowOff>
    </xdr:from>
    <xdr:to>
      <xdr:col>6</xdr:col>
      <xdr:colOff>22411</xdr:colOff>
      <xdr:row>2</xdr:row>
      <xdr:rowOff>83807</xdr:rowOff>
    </xdr:to>
    <xdr:pic>
      <xdr:nvPicPr>
        <xdr:cNvPr id="3" name="Imagen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905000" y="22411"/>
          <a:ext cx="1580028" cy="632896"/>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13</xdr:col>
      <xdr:colOff>21428</xdr:colOff>
      <xdr:row>5</xdr:row>
      <xdr:rowOff>0</xdr:rowOff>
    </xdr:from>
    <xdr:to>
      <xdr:col>19</xdr:col>
      <xdr:colOff>538903</xdr:colOff>
      <xdr:row>18</xdr:row>
      <xdr:rowOff>179992</xdr:rowOff>
    </xdr:to>
    <xdr:graphicFrame macro="">
      <xdr:nvGraphicFramePr>
        <xdr:cNvPr id="69" name="Gráfico 68">
          <a:extLst>
            <a:ext uri="{FF2B5EF4-FFF2-40B4-BE49-F238E27FC236}">
              <a16:creationId xmlns:a16="http://schemas.microsoft.com/office/drawing/2014/main" id="{00000000-0008-0000-0900-00004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0</xdr:colOff>
      <xdr:row>0</xdr:row>
      <xdr:rowOff>0</xdr:rowOff>
    </xdr:from>
    <xdr:to>
      <xdr:col>3</xdr:col>
      <xdr:colOff>335909</xdr:colOff>
      <xdr:row>1</xdr:row>
      <xdr:rowOff>88266</xdr:rowOff>
    </xdr:to>
    <xdr:pic>
      <xdr:nvPicPr>
        <xdr:cNvPr id="12" name="Imagen 11">
          <a:extLst>
            <a:ext uri="{FF2B5EF4-FFF2-40B4-BE49-F238E27FC236}">
              <a16:creationId xmlns:a16="http://schemas.microsoft.com/office/drawing/2014/main" id="{00000000-0008-0000-0900-00000C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1483239" cy="596988"/>
        </a:xfrm>
        <a:prstGeom prst="rect">
          <a:avLst/>
        </a:prstGeom>
      </xdr:spPr>
    </xdr:pic>
    <xdr:clientData/>
  </xdr:twoCellAnchor>
  <xdr:twoCellAnchor editAs="oneCell">
    <xdr:from>
      <xdr:col>7</xdr:col>
      <xdr:colOff>32471</xdr:colOff>
      <xdr:row>5</xdr:row>
      <xdr:rowOff>108240</xdr:rowOff>
    </xdr:from>
    <xdr:to>
      <xdr:col>7</xdr:col>
      <xdr:colOff>742949</xdr:colOff>
      <xdr:row>5</xdr:row>
      <xdr:rowOff>822615</xdr:rowOff>
    </xdr:to>
    <xdr:pic>
      <xdr:nvPicPr>
        <xdr:cNvPr id="14" name="Imagen 13" descr="http://www.ieehidalgo.org.mx/images/template-content/LogoPodemos.png">
          <a:extLst>
            <a:ext uri="{FF2B5EF4-FFF2-40B4-BE49-F238E27FC236}">
              <a16:creationId xmlns:a16="http://schemas.microsoft.com/office/drawing/2014/main" id="{C3E88055-BCBA-4402-9E3B-51150FCBE891}"/>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167187" y="2153950"/>
          <a:ext cx="714375" cy="7143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8</xdr:col>
      <xdr:colOff>746845</xdr:colOff>
      <xdr:row>5</xdr:row>
      <xdr:rowOff>32474</xdr:rowOff>
    </xdr:from>
    <xdr:to>
      <xdr:col>9</xdr:col>
      <xdr:colOff>730939</xdr:colOff>
      <xdr:row>6</xdr:row>
      <xdr:rowOff>27506</xdr:rowOff>
    </xdr:to>
    <xdr:pic>
      <xdr:nvPicPr>
        <xdr:cNvPr id="16" name="Imagen 15" descr="http://www.ieehidalgo.org.mx/images/template-content/LogoMasPorHidalgo.png">
          <a:extLst>
            <a:ext uri="{FF2B5EF4-FFF2-40B4-BE49-F238E27FC236}">
              <a16:creationId xmlns:a16="http://schemas.microsoft.com/office/drawing/2014/main" id="{06B86119-C134-4BED-B2D1-C3CBF4DBB1F1}"/>
            </a:ext>
          </a:extLst>
        </xdr:cNvPr>
        <xdr:cNvPicPr>
          <a:picLocks noChangeAspect="1" noChangeArrowheads="1"/>
        </xdr:cNvPicPr>
      </xdr:nvPicPr>
      <xdr:blipFill rotWithShape="1">
        <a:blip xmlns:r="http://schemas.openxmlformats.org/officeDocument/2006/relationships" r:embed="rId4">
          <a:extLst>
            <a:ext uri="{28A0092B-C50C-407E-A947-70E740481C1C}">
              <a14:useLocalDpi xmlns:a14="http://schemas.microsoft.com/office/drawing/2010/main" val="0"/>
            </a:ext>
          </a:extLst>
        </a:blip>
        <a:srcRect l="5442" r="8564"/>
        <a:stretch/>
      </xdr:blipFill>
      <xdr:spPr bwMode="auto">
        <a:xfrm>
          <a:off x="5628408" y="2078184"/>
          <a:ext cx="730940" cy="82847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xdr:col>
      <xdr:colOff>32470</xdr:colOff>
      <xdr:row>5</xdr:row>
      <xdr:rowOff>109791</xdr:rowOff>
    </xdr:from>
    <xdr:to>
      <xdr:col>10</xdr:col>
      <xdr:colOff>714373</xdr:colOff>
      <xdr:row>5</xdr:row>
      <xdr:rowOff>794183</xdr:rowOff>
    </xdr:to>
    <xdr:pic>
      <xdr:nvPicPr>
        <xdr:cNvPr id="17" name="Imagen 16" descr="http://www.ieehidalgo.org.mx/images/template-content/NAHgo.jpg">
          <a:extLst>
            <a:ext uri="{FF2B5EF4-FFF2-40B4-BE49-F238E27FC236}">
              <a16:creationId xmlns:a16="http://schemas.microsoft.com/office/drawing/2014/main" id="{6740A869-0125-4B21-8FEF-CBDC580E0D9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6407726" y="2155501"/>
          <a:ext cx="681903" cy="6843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32470</xdr:colOff>
      <xdr:row>5</xdr:row>
      <xdr:rowOff>97414</xdr:rowOff>
    </xdr:from>
    <xdr:to>
      <xdr:col>3</xdr:col>
      <xdr:colOff>714375</xdr:colOff>
      <xdr:row>5</xdr:row>
      <xdr:rowOff>800965</xdr:rowOff>
    </xdr:to>
    <xdr:pic>
      <xdr:nvPicPr>
        <xdr:cNvPr id="18" name="Imagen 17" descr="C:\Users\IEC\Downloads\6-UDC.png">
          <a:extLst>
            <a:ext uri="{FF2B5EF4-FFF2-40B4-BE49-F238E27FC236}">
              <a16:creationId xmlns:a16="http://schemas.microsoft.com/office/drawing/2014/main" id="{2B108EB6-A14F-4840-BD30-9679A5210D30}"/>
            </a:ext>
          </a:extLst>
        </xdr:cNvPr>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1179800" y="2143124"/>
          <a:ext cx="681905" cy="703551"/>
        </a:xfrm>
        <a:prstGeom prst="rect">
          <a:avLst/>
        </a:prstGeom>
        <a:noFill/>
        <a:ln>
          <a:noFill/>
        </a:ln>
      </xdr:spPr>
    </xdr:pic>
    <xdr:clientData/>
  </xdr:twoCellAnchor>
  <xdr:twoCellAnchor editAs="oneCell">
    <xdr:from>
      <xdr:col>4</xdr:col>
      <xdr:colOff>32472</xdr:colOff>
      <xdr:row>5</xdr:row>
      <xdr:rowOff>129886</xdr:rowOff>
    </xdr:from>
    <xdr:to>
      <xdr:col>4</xdr:col>
      <xdr:colOff>681904</xdr:colOff>
      <xdr:row>5</xdr:row>
      <xdr:rowOff>790142</xdr:rowOff>
    </xdr:to>
    <xdr:pic>
      <xdr:nvPicPr>
        <xdr:cNvPr id="20" name="Imagen 19">
          <a:extLst>
            <a:ext uri="{FF2B5EF4-FFF2-40B4-BE49-F238E27FC236}">
              <a16:creationId xmlns:a16="http://schemas.microsoft.com/office/drawing/2014/main" id="{61E42C4B-77A9-4BBB-A714-3510B30EADFE}"/>
            </a:ext>
          </a:extLst>
        </xdr:cNvPr>
        <xdr:cNvPicPr/>
      </xdr:nvPicPr>
      <xdr:blipFill>
        <a:blip xmlns:r="http://schemas.openxmlformats.org/officeDocument/2006/relationships" r:embed="rId7" cstate="print">
          <a:extLst>
            <a:ext uri="{28A0092B-C50C-407E-A947-70E740481C1C}">
              <a14:useLocalDpi xmlns:a14="http://schemas.microsoft.com/office/drawing/2010/main" val="0"/>
            </a:ext>
          </a:extLst>
        </a:blip>
        <a:stretch>
          <a:fillRect/>
        </a:stretch>
      </xdr:blipFill>
      <xdr:spPr>
        <a:xfrm>
          <a:off x="1926648" y="2175596"/>
          <a:ext cx="649432" cy="660256"/>
        </a:xfrm>
        <a:prstGeom prst="rect">
          <a:avLst/>
        </a:prstGeom>
      </xdr:spPr>
    </xdr:pic>
    <xdr:clientData/>
  </xdr:twoCellAnchor>
  <xdr:twoCellAnchor editAs="oneCell">
    <xdr:from>
      <xdr:col>5</xdr:col>
      <xdr:colOff>43295</xdr:colOff>
      <xdr:row>5</xdr:row>
      <xdr:rowOff>108239</xdr:rowOff>
    </xdr:from>
    <xdr:to>
      <xdr:col>5</xdr:col>
      <xdr:colOff>703550</xdr:colOff>
      <xdr:row>5</xdr:row>
      <xdr:rowOff>779319</xdr:rowOff>
    </xdr:to>
    <xdr:pic>
      <xdr:nvPicPr>
        <xdr:cNvPr id="21" name="Imagen 20">
          <a:extLst>
            <a:ext uri="{FF2B5EF4-FFF2-40B4-BE49-F238E27FC236}">
              <a16:creationId xmlns:a16="http://schemas.microsoft.com/office/drawing/2014/main" id="{F1AB25FD-5E1D-47BF-B91F-584A62915207}"/>
            </a:ext>
          </a:extLst>
        </xdr:cNvPr>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2684318" y="2153949"/>
          <a:ext cx="660255" cy="671080"/>
        </a:xfrm>
        <a:prstGeom prst="rect">
          <a:avLst/>
        </a:prstGeom>
      </xdr:spPr>
    </xdr:pic>
    <xdr:clientData/>
  </xdr:twoCellAnchor>
  <xdr:twoCellAnchor editAs="oneCell">
    <xdr:from>
      <xdr:col>6</xdr:col>
      <xdr:colOff>54120</xdr:colOff>
      <xdr:row>5</xdr:row>
      <xdr:rowOff>140710</xdr:rowOff>
    </xdr:from>
    <xdr:to>
      <xdr:col>6</xdr:col>
      <xdr:colOff>660256</xdr:colOff>
      <xdr:row>5</xdr:row>
      <xdr:rowOff>768495</xdr:rowOff>
    </xdr:to>
    <xdr:pic>
      <xdr:nvPicPr>
        <xdr:cNvPr id="22" name="Imagen 21">
          <a:extLst>
            <a:ext uri="{FF2B5EF4-FFF2-40B4-BE49-F238E27FC236}">
              <a16:creationId xmlns:a16="http://schemas.microsoft.com/office/drawing/2014/main" id="{A460C73C-7DCB-4401-B9E8-423B4A0D500B}"/>
            </a:ext>
          </a:extLst>
        </xdr:cNvPr>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3441989" y="2186420"/>
          <a:ext cx="606136" cy="627785"/>
        </a:xfrm>
        <a:prstGeom prst="rect">
          <a:avLst/>
        </a:prstGeom>
      </xdr:spPr>
    </xdr:pic>
    <xdr:clientData/>
  </xdr:twoCellAnchor>
  <xdr:twoCellAnchor editAs="oneCell">
    <xdr:from>
      <xdr:col>8</xdr:col>
      <xdr:colOff>32471</xdr:colOff>
      <xdr:row>5</xdr:row>
      <xdr:rowOff>97417</xdr:rowOff>
    </xdr:from>
    <xdr:to>
      <xdr:col>8</xdr:col>
      <xdr:colOff>736022</xdr:colOff>
      <xdr:row>5</xdr:row>
      <xdr:rowOff>789143</xdr:rowOff>
    </xdr:to>
    <xdr:pic>
      <xdr:nvPicPr>
        <xdr:cNvPr id="2" name="Imagen 1">
          <a:extLst>
            <a:ext uri="{FF2B5EF4-FFF2-40B4-BE49-F238E27FC236}">
              <a16:creationId xmlns:a16="http://schemas.microsoft.com/office/drawing/2014/main" id="{E17D6035-0F97-408E-A9B2-3618774EAC12}"/>
            </a:ext>
          </a:extLst>
        </xdr:cNvPr>
        <xdr:cNvPicPr>
          <a:picLocks noChangeAspect="1"/>
        </xdr:cNvPicPr>
      </xdr:nvPicPr>
      <xdr:blipFill>
        <a:blip xmlns:r="http://schemas.openxmlformats.org/officeDocument/2006/relationships" r:embed="rId10"/>
        <a:stretch>
          <a:fillRect/>
        </a:stretch>
      </xdr:blipFill>
      <xdr:spPr>
        <a:xfrm>
          <a:off x="4914034" y="2143127"/>
          <a:ext cx="703551" cy="691726"/>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95250</xdr:colOff>
      <xdr:row>0</xdr:row>
      <xdr:rowOff>-3175</xdr:rowOff>
    </xdr:from>
    <xdr:to>
      <xdr:col>2</xdr:col>
      <xdr:colOff>463995</xdr:colOff>
      <xdr:row>0</xdr:row>
      <xdr:rowOff>617462</xdr:rowOff>
    </xdr:to>
    <xdr:pic>
      <xdr:nvPicPr>
        <xdr:cNvPr id="2" name="1 Imagen" descr="C:\Users\ALEJAN~1\AppData\Local\Temp\Rar$DI00.129\logo_carta_color1.jpg">
          <a:extLst>
            <a:ext uri="{FF2B5EF4-FFF2-40B4-BE49-F238E27FC236}">
              <a16:creationId xmlns:a16="http://schemas.microsoft.com/office/drawing/2014/main" id="{85B8A991-A287-409B-944B-2B329E1CA1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 y="-3175"/>
          <a:ext cx="1716252" cy="620637"/>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editAs="oneCell">
    <xdr:from>
      <xdr:col>9</xdr:col>
      <xdr:colOff>235323</xdr:colOff>
      <xdr:row>11</xdr:row>
      <xdr:rowOff>0</xdr:rowOff>
    </xdr:from>
    <xdr:to>
      <xdr:col>9</xdr:col>
      <xdr:colOff>559323</xdr:colOff>
      <xdr:row>11</xdr:row>
      <xdr:rowOff>302400</xdr:rowOff>
    </xdr:to>
    <xdr:pic>
      <xdr:nvPicPr>
        <xdr:cNvPr id="3" name="4 Imagen" descr="http://www.pan.org.mx/wp-content/uploads/2012/07/PAN-logo.gif">
          <a:extLst>
            <a:ext uri="{FF2B5EF4-FFF2-40B4-BE49-F238E27FC236}">
              <a16:creationId xmlns:a16="http://schemas.microsoft.com/office/drawing/2014/main" id="{14A0A254-1317-42D4-BFB6-E5461C3A7629}"/>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275294" y="3003176"/>
          <a:ext cx="324000" cy="302400"/>
        </a:xfrm>
        <a:prstGeom prst="rect">
          <a:avLst/>
        </a:prstGeom>
        <a:noFill/>
        <a:ln>
          <a:noFill/>
        </a:ln>
      </xdr:spPr>
    </xdr:pic>
    <xdr:clientData/>
  </xdr:twoCellAnchor>
  <xdr:twoCellAnchor editAs="oneCell">
    <xdr:from>
      <xdr:col>9</xdr:col>
      <xdr:colOff>239276</xdr:colOff>
      <xdr:row>11</xdr:row>
      <xdr:rowOff>0</xdr:rowOff>
    </xdr:from>
    <xdr:to>
      <xdr:col>9</xdr:col>
      <xdr:colOff>527276</xdr:colOff>
      <xdr:row>11</xdr:row>
      <xdr:rowOff>288000</xdr:rowOff>
    </xdr:to>
    <xdr:pic>
      <xdr:nvPicPr>
        <xdr:cNvPr id="4" name="5 Imagen" descr="http://www.starmedia.com/imagenes/2012/12/pri-impulsara-renovacion-a-fondo-1.jpg">
          <a:extLst>
            <a:ext uri="{FF2B5EF4-FFF2-40B4-BE49-F238E27FC236}">
              <a16:creationId xmlns:a16="http://schemas.microsoft.com/office/drawing/2014/main" id="{86732BAF-96F7-4B4D-B2A6-2C08BA170FDE}"/>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6279247" y="3316941"/>
          <a:ext cx="288000" cy="288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249102</xdr:colOff>
      <xdr:row>11</xdr:row>
      <xdr:rowOff>0</xdr:rowOff>
    </xdr:from>
    <xdr:to>
      <xdr:col>9</xdr:col>
      <xdr:colOff>537102</xdr:colOff>
      <xdr:row>11</xdr:row>
      <xdr:rowOff>288000</xdr:rowOff>
    </xdr:to>
    <xdr:pic>
      <xdr:nvPicPr>
        <xdr:cNvPr id="5" name="Imagen 4">
          <a:extLst>
            <a:ext uri="{FF2B5EF4-FFF2-40B4-BE49-F238E27FC236}">
              <a16:creationId xmlns:a16="http://schemas.microsoft.com/office/drawing/2014/main" id="{E20273E2-ED63-4478-B055-70BF87A456ED}"/>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6289073" y="4529527"/>
          <a:ext cx="288000" cy="288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232479</xdr:colOff>
      <xdr:row>11</xdr:row>
      <xdr:rowOff>0</xdr:rowOff>
    </xdr:from>
    <xdr:to>
      <xdr:col>9</xdr:col>
      <xdr:colOff>520479</xdr:colOff>
      <xdr:row>11</xdr:row>
      <xdr:rowOff>288000</xdr:rowOff>
    </xdr:to>
    <xdr:pic>
      <xdr:nvPicPr>
        <xdr:cNvPr id="6" name="Imagen 5">
          <a:extLst>
            <a:ext uri="{FF2B5EF4-FFF2-40B4-BE49-F238E27FC236}">
              <a16:creationId xmlns:a16="http://schemas.microsoft.com/office/drawing/2014/main" id="{8CCB15E4-0AA1-4C05-A597-F60F5500AED7}"/>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6272450" y="3923848"/>
          <a:ext cx="288000" cy="288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233443</xdr:colOff>
      <xdr:row>11</xdr:row>
      <xdr:rowOff>0</xdr:rowOff>
    </xdr:from>
    <xdr:to>
      <xdr:col>9</xdr:col>
      <xdr:colOff>521443</xdr:colOff>
      <xdr:row>11</xdr:row>
      <xdr:rowOff>288000</xdr:rowOff>
    </xdr:to>
    <xdr:pic>
      <xdr:nvPicPr>
        <xdr:cNvPr id="7" name="Imagen 6">
          <a:extLst>
            <a:ext uri="{FF2B5EF4-FFF2-40B4-BE49-F238E27FC236}">
              <a16:creationId xmlns:a16="http://schemas.microsoft.com/office/drawing/2014/main" id="{2CA112CD-0C50-4F30-8EE6-326820523876}"/>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6273414" y="3608832"/>
          <a:ext cx="288000" cy="288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257800</xdr:colOff>
      <xdr:row>11</xdr:row>
      <xdr:rowOff>0</xdr:rowOff>
    </xdr:from>
    <xdr:to>
      <xdr:col>9</xdr:col>
      <xdr:colOff>545800</xdr:colOff>
      <xdr:row>11</xdr:row>
      <xdr:rowOff>288000</xdr:rowOff>
    </xdr:to>
    <xdr:pic>
      <xdr:nvPicPr>
        <xdr:cNvPr id="8" name="Imagen 7">
          <a:extLst>
            <a:ext uri="{FF2B5EF4-FFF2-40B4-BE49-F238E27FC236}">
              <a16:creationId xmlns:a16="http://schemas.microsoft.com/office/drawing/2014/main" id="{E91425E1-6637-4910-BD24-DA4E562F28AB}"/>
            </a:ext>
          </a:extLst>
        </xdr:cNvPr>
        <xdr:cNvPicPr>
          <a:picLocks noChangeAspect="1" noChangeArrowheads="1"/>
        </xdr:cNvPicPr>
      </xdr:nvPicPr>
      <xdr:blipFill>
        <a:blip xmlns:r="http://schemas.openxmlformats.org/officeDocument/2006/relationships" r:embed="rId7" cstate="print">
          <a:extLst>
            <a:ext uri="{28A0092B-C50C-407E-A947-70E740481C1C}">
              <a14:useLocalDpi xmlns:a14="http://schemas.microsoft.com/office/drawing/2010/main" val="0"/>
            </a:ext>
          </a:extLst>
        </a:blip>
        <a:srcRect/>
        <a:stretch>
          <a:fillRect/>
        </a:stretch>
      </xdr:blipFill>
      <xdr:spPr bwMode="auto">
        <a:xfrm>
          <a:off x="6297771" y="4843291"/>
          <a:ext cx="288000" cy="288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251030</xdr:colOff>
      <xdr:row>11</xdr:row>
      <xdr:rowOff>0</xdr:rowOff>
    </xdr:from>
    <xdr:to>
      <xdr:col>9</xdr:col>
      <xdr:colOff>539030</xdr:colOff>
      <xdr:row>11</xdr:row>
      <xdr:rowOff>290730</xdr:rowOff>
    </xdr:to>
    <xdr:pic>
      <xdr:nvPicPr>
        <xdr:cNvPr id="9" name="Imagen 8">
          <a:extLst>
            <a:ext uri="{FF2B5EF4-FFF2-40B4-BE49-F238E27FC236}">
              <a16:creationId xmlns:a16="http://schemas.microsoft.com/office/drawing/2014/main" id="{4DF85201-00E3-4422-B9B7-64B7018C3D1E}"/>
            </a:ext>
          </a:extLst>
        </xdr:cNvPr>
        <xdr:cNvPicPr>
          <a:picLocks noChangeAspect="1" noChangeArrowheads="1"/>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a:off x="6291001" y="4211474"/>
          <a:ext cx="288000" cy="288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238170</xdr:colOff>
      <xdr:row>11</xdr:row>
      <xdr:rowOff>0</xdr:rowOff>
    </xdr:from>
    <xdr:to>
      <xdr:col>9</xdr:col>
      <xdr:colOff>562170</xdr:colOff>
      <xdr:row>11</xdr:row>
      <xdr:rowOff>288000</xdr:rowOff>
    </xdr:to>
    <xdr:pic>
      <xdr:nvPicPr>
        <xdr:cNvPr id="10" name="4 Imagen" descr="http://www.pan.org.mx/wp-content/uploads/2012/07/PAN-logo.gif">
          <a:extLst>
            <a:ext uri="{FF2B5EF4-FFF2-40B4-BE49-F238E27FC236}">
              <a16:creationId xmlns:a16="http://schemas.microsoft.com/office/drawing/2014/main" id="{B7552AD3-DB1D-4AA6-8EE9-2C1D52A3EB0A}"/>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278141" y="5771029"/>
          <a:ext cx="324000" cy="288000"/>
        </a:xfrm>
        <a:prstGeom prst="rect">
          <a:avLst/>
        </a:prstGeom>
        <a:noFill/>
        <a:ln>
          <a:noFill/>
        </a:ln>
      </xdr:spPr>
    </xdr:pic>
    <xdr:clientData/>
  </xdr:twoCellAnchor>
  <xdr:twoCellAnchor editAs="oneCell">
    <xdr:from>
      <xdr:col>9</xdr:col>
      <xdr:colOff>242123</xdr:colOff>
      <xdr:row>12</xdr:row>
      <xdr:rowOff>11206</xdr:rowOff>
    </xdr:from>
    <xdr:to>
      <xdr:col>9</xdr:col>
      <xdr:colOff>530123</xdr:colOff>
      <xdr:row>12</xdr:row>
      <xdr:rowOff>299206</xdr:rowOff>
    </xdr:to>
    <xdr:pic>
      <xdr:nvPicPr>
        <xdr:cNvPr id="11" name="5 Imagen" descr="http://www.starmedia.com/imagenes/2012/12/pri-impulsara-renovacion-a-fondo-1.jpg">
          <a:extLst>
            <a:ext uri="{FF2B5EF4-FFF2-40B4-BE49-F238E27FC236}">
              <a16:creationId xmlns:a16="http://schemas.microsoft.com/office/drawing/2014/main" id="{EEAF2878-EB93-4231-ABF0-7A69B14F289C}"/>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6282094" y="6084794"/>
          <a:ext cx="288000" cy="288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251949</xdr:colOff>
      <xdr:row>16</xdr:row>
      <xdr:rowOff>13557</xdr:rowOff>
    </xdr:from>
    <xdr:to>
      <xdr:col>9</xdr:col>
      <xdr:colOff>539949</xdr:colOff>
      <xdr:row>16</xdr:row>
      <xdr:rowOff>301557</xdr:rowOff>
    </xdr:to>
    <xdr:pic>
      <xdr:nvPicPr>
        <xdr:cNvPr id="12" name="Imagen 11">
          <a:extLst>
            <a:ext uri="{FF2B5EF4-FFF2-40B4-BE49-F238E27FC236}">
              <a16:creationId xmlns:a16="http://schemas.microsoft.com/office/drawing/2014/main" id="{53ACDECF-D27D-4202-B448-F6D1CABD6921}"/>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6291920" y="7297381"/>
          <a:ext cx="288000" cy="288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235326</xdr:colOff>
      <xdr:row>14</xdr:row>
      <xdr:rowOff>12996</xdr:rowOff>
    </xdr:from>
    <xdr:to>
      <xdr:col>9</xdr:col>
      <xdr:colOff>523326</xdr:colOff>
      <xdr:row>14</xdr:row>
      <xdr:rowOff>300996</xdr:rowOff>
    </xdr:to>
    <xdr:pic>
      <xdr:nvPicPr>
        <xdr:cNvPr id="13" name="Imagen 12">
          <a:extLst>
            <a:ext uri="{FF2B5EF4-FFF2-40B4-BE49-F238E27FC236}">
              <a16:creationId xmlns:a16="http://schemas.microsoft.com/office/drawing/2014/main" id="{3B52374E-A7F4-4761-B341-71CF2D2E5292}"/>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6275297" y="6691702"/>
          <a:ext cx="288000" cy="288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247496</xdr:colOff>
      <xdr:row>13</xdr:row>
      <xdr:rowOff>538</xdr:rowOff>
    </xdr:from>
    <xdr:to>
      <xdr:col>9</xdr:col>
      <xdr:colOff>535496</xdr:colOff>
      <xdr:row>13</xdr:row>
      <xdr:rowOff>288538</xdr:rowOff>
    </xdr:to>
    <xdr:pic>
      <xdr:nvPicPr>
        <xdr:cNvPr id="14" name="Imagen 13">
          <a:extLst>
            <a:ext uri="{FF2B5EF4-FFF2-40B4-BE49-F238E27FC236}">
              <a16:creationId xmlns:a16="http://schemas.microsoft.com/office/drawing/2014/main" id="{FA3626F2-3A3E-4778-8858-D798A416B2C2}"/>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6287467" y="6421509"/>
          <a:ext cx="288000" cy="288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260647</xdr:colOff>
      <xdr:row>17</xdr:row>
      <xdr:rowOff>24762</xdr:rowOff>
    </xdr:from>
    <xdr:to>
      <xdr:col>9</xdr:col>
      <xdr:colOff>548647</xdr:colOff>
      <xdr:row>17</xdr:row>
      <xdr:rowOff>312762</xdr:rowOff>
    </xdr:to>
    <xdr:pic>
      <xdr:nvPicPr>
        <xdr:cNvPr id="15" name="Imagen 14">
          <a:extLst>
            <a:ext uri="{FF2B5EF4-FFF2-40B4-BE49-F238E27FC236}">
              <a16:creationId xmlns:a16="http://schemas.microsoft.com/office/drawing/2014/main" id="{201CDE53-3C41-42C6-BE2D-3759E95CAFF3}"/>
            </a:ext>
          </a:extLst>
        </xdr:cNvPr>
        <xdr:cNvPicPr>
          <a:picLocks noChangeAspect="1" noChangeArrowheads="1"/>
        </xdr:cNvPicPr>
      </xdr:nvPicPr>
      <xdr:blipFill>
        <a:blip xmlns:r="http://schemas.openxmlformats.org/officeDocument/2006/relationships" r:embed="rId7" cstate="print">
          <a:extLst>
            <a:ext uri="{28A0092B-C50C-407E-A947-70E740481C1C}">
              <a14:useLocalDpi xmlns:a14="http://schemas.microsoft.com/office/drawing/2010/main" val="0"/>
            </a:ext>
          </a:extLst>
        </a:blip>
        <a:srcRect/>
        <a:stretch>
          <a:fillRect/>
        </a:stretch>
      </xdr:blipFill>
      <xdr:spPr bwMode="auto">
        <a:xfrm>
          <a:off x="6300618" y="7611144"/>
          <a:ext cx="288000" cy="288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253877</xdr:colOff>
      <xdr:row>14</xdr:row>
      <xdr:rowOff>300622</xdr:rowOff>
    </xdr:from>
    <xdr:to>
      <xdr:col>9</xdr:col>
      <xdr:colOff>541877</xdr:colOff>
      <xdr:row>15</xdr:row>
      <xdr:rowOff>286063</xdr:rowOff>
    </xdr:to>
    <xdr:pic>
      <xdr:nvPicPr>
        <xdr:cNvPr id="16" name="Imagen 15">
          <a:extLst>
            <a:ext uri="{FF2B5EF4-FFF2-40B4-BE49-F238E27FC236}">
              <a16:creationId xmlns:a16="http://schemas.microsoft.com/office/drawing/2014/main" id="{3C88A7C9-44EE-4681-89F6-7692B3CCE431}"/>
            </a:ext>
          </a:extLst>
        </xdr:cNvPr>
        <xdr:cNvPicPr>
          <a:picLocks noChangeAspect="1" noChangeArrowheads="1"/>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a:off x="6293848" y="6979328"/>
          <a:ext cx="288000" cy="288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11</xdr:col>
      <xdr:colOff>209282</xdr:colOff>
      <xdr:row>11</xdr:row>
      <xdr:rowOff>0</xdr:rowOff>
    </xdr:from>
    <xdr:to>
      <xdr:col>11</xdr:col>
      <xdr:colOff>497282</xdr:colOff>
      <xdr:row>11</xdr:row>
      <xdr:rowOff>288000</xdr:rowOff>
    </xdr:to>
    <xdr:pic>
      <xdr:nvPicPr>
        <xdr:cNvPr id="17" name="Imagen 16" descr="http://www.ieehidalgo.org.mx/images/template-content/LogoPodemos.png">
          <a:extLst>
            <a:ext uri="{FF2B5EF4-FFF2-40B4-BE49-F238E27FC236}">
              <a16:creationId xmlns:a16="http://schemas.microsoft.com/office/drawing/2014/main" id="{798BC47D-030C-4184-86A1-22B5C7D139EC}"/>
            </a:ext>
          </a:extLst>
        </xdr:cNvPr>
        <xdr:cNvPicPr>
          <a:picLocks noChangeAspect="1" noChangeArrowheads="1"/>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a:off x="7493106" y="4266766"/>
          <a:ext cx="288000" cy="288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11</xdr:col>
      <xdr:colOff>211035</xdr:colOff>
      <xdr:row>11</xdr:row>
      <xdr:rowOff>0</xdr:rowOff>
    </xdr:from>
    <xdr:to>
      <xdr:col>11</xdr:col>
      <xdr:colOff>499035</xdr:colOff>
      <xdr:row>11</xdr:row>
      <xdr:rowOff>288000</xdr:rowOff>
    </xdr:to>
    <xdr:pic>
      <xdr:nvPicPr>
        <xdr:cNvPr id="18" name="Imagen 17" descr="http://www.ieehidalgo.org.mx/images/template-content/LogoMasPorHidalgo.png">
          <a:extLst>
            <a:ext uri="{FF2B5EF4-FFF2-40B4-BE49-F238E27FC236}">
              <a16:creationId xmlns:a16="http://schemas.microsoft.com/office/drawing/2014/main" id="{E13F8D89-0AC3-4AF1-95B6-A60D3C7B9148}"/>
            </a:ext>
          </a:extLst>
        </xdr:cNvPr>
        <xdr:cNvPicPr>
          <a:picLocks noChangeAspect="1" noChangeArrowheads="1"/>
        </xdr:cNvPicPr>
      </xdr:nvPicPr>
      <xdr:blipFill rotWithShape="1">
        <a:blip xmlns:r="http://schemas.openxmlformats.org/officeDocument/2006/relationships" r:embed="rId10">
          <a:extLst>
            <a:ext uri="{28A0092B-C50C-407E-A947-70E740481C1C}">
              <a14:useLocalDpi xmlns:a14="http://schemas.microsoft.com/office/drawing/2010/main" val="0"/>
            </a:ext>
          </a:extLst>
        </a:blip>
        <a:srcRect l="5442" r="8564"/>
        <a:stretch/>
      </xdr:blipFill>
      <xdr:spPr bwMode="auto">
        <a:xfrm>
          <a:off x="7494859" y="4885766"/>
          <a:ext cx="288000" cy="288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11</xdr:col>
      <xdr:colOff>207258</xdr:colOff>
      <xdr:row>11</xdr:row>
      <xdr:rowOff>0</xdr:rowOff>
    </xdr:from>
    <xdr:to>
      <xdr:col>11</xdr:col>
      <xdr:colOff>495258</xdr:colOff>
      <xdr:row>11</xdr:row>
      <xdr:rowOff>288000</xdr:rowOff>
    </xdr:to>
    <xdr:pic>
      <xdr:nvPicPr>
        <xdr:cNvPr id="19" name="Imagen 18" descr="http://www.ieehidalgo.org.mx/images/template-content/NAHgo.jpg">
          <a:extLst>
            <a:ext uri="{FF2B5EF4-FFF2-40B4-BE49-F238E27FC236}">
              <a16:creationId xmlns:a16="http://schemas.microsoft.com/office/drawing/2014/main" id="{C73C0AB7-719F-43AB-A373-41A61695F82C}"/>
            </a:ext>
          </a:extLst>
        </xdr:cNvPr>
        <xdr:cNvPicPr>
          <a:picLocks noChangeAspect="1" noChangeArrowheads="1"/>
        </xdr:cNvPicPr>
      </xdr:nvPicPr>
      <xdr:blipFill>
        <a:blip xmlns:r="http://schemas.openxmlformats.org/officeDocument/2006/relationships" r:embed="rId11" cstate="print">
          <a:extLst>
            <a:ext uri="{28A0092B-C50C-407E-A947-70E740481C1C}">
              <a14:useLocalDpi xmlns:a14="http://schemas.microsoft.com/office/drawing/2010/main" val="0"/>
            </a:ext>
          </a:extLst>
        </a:blip>
        <a:srcRect/>
        <a:stretch>
          <a:fillRect/>
        </a:stretch>
      </xdr:blipFill>
      <xdr:spPr bwMode="auto">
        <a:xfrm>
          <a:off x="7491082" y="5220817"/>
          <a:ext cx="288000" cy="288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11</xdr:col>
      <xdr:colOff>210106</xdr:colOff>
      <xdr:row>11</xdr:row>
      <xdr:rowOff>0</xdr:rowOff>
    </xdr:from>
    <xdr:to>
      <xdr:col>11</xdr:col>
      <xdr:colOff>498106</xdr:colOff>
      <xdr:row>11</xdr:row>
      <xdr:rowOff>290729</xdr:rowOff>
    </xdr:to>
    <xdr:pic>
      <xdr:nvPicPr>
        <xdr:cNvPr id="20" name="Imagen 19" descr="C:\Users\IEC\Downloads\6-UDC.png">
          <a:extLst>
            <a:ext uri="{FF2B5EF4-FFF2-40B4-BE49-F238E27FC236}">
              <a16:creationId xmlns:a16="http://schemas.microsoft.com/office/drawing/2014/main" id="{16738637-DBFC-4DA6-A543-DA0F1706E234}"/>
            </a:ext>
          </a:extLst>
        </xdr:cNvPr>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7493930" y="3068117"/>
          <a:ext cx="288000" cy="288000"/>
        </a:xfrm>
        <a:prstGeom prst="rect">
          <a:avLst/>
        </a:prstGeom>
        <a:noFill/>
        <a:ln>
          <a:noFill/>
        </a:ln>
      </xdr:spPr>
    </xdr:pic>
    <xdr:clientData/>
  </xdr:twoCellAnchor>
  <xdr:twoCellAnchor editAs="oneCell">
    <xdr:from>
      <xdr:col>11</xdr:col>
      <xdr:colOff>205138</xdr:colOff>
      <xdr:row>11</xdr:row>
      <xdr:rowOff>0</xdr:rowOff>
    </xdr:from>
    <xdr:to>
      <xdr:col>11</xdr:col>
      <xdr:colOff>493138</xdr:colOff>
      <xdr:row>11</xdr:row>
      <xdr:rowOff>290730</xdr:rowOff>
    </xdr:to>
    <xdr:pic>
      <xdr:nvPicPr>
        <xdr:cNvPr id="21" name="Imagen 20">
          <a:extLst>
            <a:ext uri="{FF2B5EF4-FFF2-40B4-BE49-F238E27FC236}">
              <a16:creationId xmlns:a16="http://schemas.microsoft.com/office/drawing/2014/main" id="{16B6262E-80D7-4341-BE20-71D1984F942C}"/>
            </a:ext>
          </a:extLst>
        </xdr:cNvPr>
        <xdr:cNvPicPr/>
      </xdr:nvPicPr>
      <xdr:blipFill>
        <a:blip xmlns:r="http://schemas.openxmlformats.org/officeDocument/2006/relationships" r:embed="rId13" cstate="print">
          <a:extLst>
            <a:ext uri="{28A0092B-C50C-407E-A947-70E740481C1C}">
              <a14:useLocalDpi xmlns:a14="http://schemas.microsoft.com/office/drawing/2010/main" val="0"/>
            </a:ext>
          </a:extLst>
        </a:blip>
        <a:stretch>
          <a:fillRect/>
        </a:stretch>
      </xdr:blipFill>
      <xdr:spPr>
        <a:xfrm>
          <a:off x="7488962" y="3369531"/>
          <a:ext cx="288000" cy="288000"/>
        </a:xfrm>
        <a:prstGeom prst="rect">
          <a:avLst/>
        </a:prstGeom>
      </xdr:spPr>
    </xdr:pic>
    <xdr:clientData/>
  </xdr:twoCellAnchor>
  <xdr:twoCellAnchor editAs="oneCell">
    <xdr:from>
      <xdr:col>11</xdr:col>
      <xdr:colOff>209313</xdr:colOff>
      <xdr:row>11</xdr:row>
      <xdr:rowOff>0</xdr:rowOff>
    </xdr:from>
    <xdr:to>
      <xdr:col>11</xdr:col>
      <xdr:colOff>497313</xdr:colOff>
      <xdr:row>11</xdr:row>
      <xdr:rowOff>290730</xdr:rowOff>
    </xdr:to>
    <xdr:pic>
      <xdr:nvPicPr>
        <xdr:cNvPr id="22" name="Imagen 21">
          <a:extLst>
            <a:ext uri="{FF2B5EF4-FFF2-40B4-BE49-F238E27FC236}">
              <a16:creationId xmlns:a16="http://schemas.microsoft.com/office/drawing/2014/main" id="{7A69C980-EF3F-4725-A5E5-398757881D2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tretch>
          <a:fillRect/>
        </a:stretch>
      </xdr:blipFill>
      <xdr:spPr>
        <a:xfrm>
          <a:off x="7493137" y="3672854"/>
          <a:ext cx="288000" cy="288000"/>
        </a:xfrm>
        <a:prstGeom prst="rect">
          <a:avLst/>
        </a:prstGeom>
      </xdr:spPr>
    </xdr:pic>
    <xdr:clientData/>
  </xdr:twoCellAnchor>
  <xdr:twoCellAnchor editAs="oneCell">
    <xdr:from>
      <xdr:col>11</xdr:col>
      <xdr:colOff>203963</xdr:colOff>
      <xdr:row>11</xdr:row>
      <xdr:rowOff>0</xdr:rowOff>
    </xdr:from>
    <xdr:to>
      <xdr:col>11</xdr:col>
      <xdr:colOff>491963</xdr:colOff>
      <xdr:row>11</xdr:row>
      <xdr:rowOff>290730</xdr:rowOff>
    </xdr:to>
    <xdr:pic>
      <xdr:nvPicPr>
        <xdr:cNvPr id="23" name="Imagen 22">
          <a:extLst>
            <a:ext uri="{FF2B5EF4-FFF2-40B4-BE49-F238E27FC236}">
              <a16:creationId xmlns:a16="http://schemas.microsoft.com/office/drawing/2014/main" id="{EEC4A0EB-2C92-4080-84CF-F08727216FDF}"/>
            </a:ext>
          </a:extLst>
        </xdr:cNvPr>
        <xdr:cNvPicPr/>
      </xdr:nvPicPr>
      <xdr:blipFill>
        <a:blip xmlns:r="http://schemas.openxmlformats.org/officeDocument/2006/relationships" r:embed="rId15" cstate="print">
          <a:extLst>
            <a:ext uri="{28A0092B-C50C-407E-A947-70E740481C1C}">
              <a14:useLocalDpi xmlns:a14="http://schemas.microsoft.com/office/drawing/2010/main" val="0"/>
            </a:ext>
          </a:extLst>
        </a:blip>
        <a:stretch>
          <a:fillRect/>
        </a:stretch>
      </xdr:blipFill>
      <xdr:spPr>
        <a:xfrm>
          <a:off x="7487787" y="3974265"/>
          <a:ext cx="288000" cy="288000"/>
        </a:xfrm>
        <a:prstGeom prst="rect">
          <a:avLst/>
        </a:prstGeom>
      </xdr:spPr>
    </xdr:pic>
    <xdr:clientData/>
  </xdr:twoCellAnchor>
  <xdr:twoCellAnchor editAs="oneCell">
    <xdr:from>
      <xdr:col>11</xdr:col>
      <xdr:colOff>217196</xdr:colOff>
      <xdr:row>11</xdr:row>
      <xdr:rowOff>0</xdr:rowOff>
    </xdr:from>
    <xdr:to>
      <xdr:col>11</xdr:col>
      <xdr:colOff>505196</xdr:colOff>
      <xdr:row>11</xdr:row>
      <xdr:rowOff>288000</xdr:rowOff>
    </xdr:to>
    <xdr:pic>
      <xdr:nvPicPr>
        <xdr:cNvPr id="24" name="Imagen 23">
          <a:extLst>
            <a:ext uri="{FF2B5EF4-FFF2-40B4-BE49-F238E27FC236}">
              <a16:creationId xmlns:a16="http://schemas.microsoft.com/office/drawing/2014/main" id="{4400EA45-A4AA-45DC-8E00-9454A51959B8}"/>
            </a:ext>
          </a:extLst>
        </xdr:cNvPr>
        <xdr:cNvPicPr>
          <a:picLocks noChangeAspect="1"/>
        </xdr:cNvPicPr>
      </xdr:nvPicPr>
      <xdr:blipFill>
        <a:blip xmlns:r="http://schemas.openxmlformats.org/officeDocument/2006/relationships" r:embed="rId16"/>
        <a:stretch>
          <a:fillRect/>
        </a:stretch>
      </xdr:blipFill>
      <xdr:spPr>
        <a:xfrm>
          <a:off x="7501020" y="4569708"/>
          <a:ext cx="288000" cy="288000"/>
        </a:xfrm>
        <a:prstGeom prst="rect">
          <a:avLst/>
        </a:prstGeom>
      </xdr:spPr>
    </xdr:pic>
    <xdr:clientData/>
  </xdr:twoCellAnchor>
  <xdr:twoCellAnchor editAs="oneCell">
    <xdr:from>
      <xdr:col>11</xdr:col>
      <xdr:colOff>207027</xdr:colOff>
      <xdr:row>14</xdr:row>
      <xdr:rowOff>290973</xdr:rowOff>
    </xdr:from>
    <xdr:to>
      <xdr:col>11</xdr:col>
      <xdr:colOff>495027</xdr:colOff>
      <xdr:row>15</xdr:row>
      <xdr:rowOff>276414</xdr:rowOff>
    </xdr:to>
    <xdr:pic>
      <xdr:nvPicPr>
        <xdr:cNvPr id="25" name="Imagen 24" descr="http://www.ieehidalgo.org.mx/images/template-content/LogoPodemos.png">
          <a:extLst>
            <a:ext uri="{FF2B5EF4-FFF2-40B4-BE49-F238E27FC236}">
              <a16:creationId xmlns:a16="http://schemas.microsoft.com/office/drawing/2014/main" id="{01C117A9-D3FD-4578-A58F-E6CE1615B43D}"/>
            </a:ext>
          </a:extLst>
        </xdr:cNvPr>
        <xdr:cNvPicPr>
          <a:picLocks noChangeAspect="1" noChangeArrowheads="1"/>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a:off x="7490851" y="7014502"/>
          <a:ext cx="288000" cy="288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11</xdr:col>
      <xdr:colOff>208780</xdr:colOff>
      <xdr:row>17</xdr:row>
      <xdr:rowOff>2296</xdr:rowOff>
    </xdr:from>
    <xdr:to>
      <xdr:col>11</xdr:col>
      <xdr:colOff>496780</xdr:colOff>
      <xdr:row>17</xdr:row>
      <xdr:rowOff>290296</xdr:rowOff>
    </xdr:to>
    <xdr:pic>
      <xdr:nvPicPr>
        <xdr:cNvPr id="26" name="Imagen 25" descr="http://www.ieehidalgo.org.mx/images/template-content/LogoMasPorHidalgo.png">
          <a:extLst>
            <a:ext uri="{FF2B5EF4-FFF2-40B4-BE49-F238E27FC236}">
              <a16:creationId xmlns:a16="http://schemas.microsoft.com/office/drawing/2014/main" id="{537DB97F-4F88-4C3D-94C7-20B1FEB162A7}"/>
            </a:ext>
          </a:extLst>
        </xdr:cNvPr>
        <xdr:cNvPicPr>
          <a:picLocks noChangeAspect="1" noChangeArrowheads="1"/>
        </xdr:cNvPicPr>
      </xdr:nvPicPr>
      <xdr:blipFill rotWithShape="1">
        <a:blip xmlns:r="http://schemas.openxmlformats.org/officeDocument/2006/relationships" r:embed="rId10">
          <a:extLst>
            <a:ext uri="{28A0092B-C50C-407E-A947-70E740481C1C}">
              <a14:useLocalDpi xmlns:a14="http://schemas.microsoft.com/office/drawing/2010/main" val="0"/>
            </a:ext>
          </a:extLst>
        </a:blip>
        <a:srcRect l="5442" r="8564"/>
        <a:stretch/>
      </xdr:blipFill>
      <xdr:spPr bwMode="auto">
        <a:xfrm>
          <a:off x="7492604" y="7633502"/>
          <a:ext cx="288000" cy="288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11</xdr:col>
      <xdr:colOff>205003</xdr:colOff>
      <xdr:row>18</xdr:row>
      <xdr:rowOff>1171</xdr:rowOff>
    </xdr:from>
    <xdr:to>
      <xdr:col>11</xdr:col>
      <xdr:colOff>493003</xdr:colOff>
      <xdr:row>18</xdr:row>
      <xdr:rowOff>289171</xdr:rowOff>
    </xdr:to>
    <xdr:pic>
      <xdr:nvPicPr>
        <xdr:cNvPr id="27" name="Imagen 26" descr="http://www.ieehidalgo.org.mx/images/template-content/NAHgo.jpg">
          <a:extLst>
            <a:ext uri="{FF2B5EF4-FFF2-40B4-BE49-F238E27FC236}">
              <a16:creationId xmlns:a16="http://schemas.microsoft.com/office/drawing/2014/main" id="{568C2BAA-C7C8-485C-9A9C-C0BA565A3D74}"/>
            </a:ext>
          </a:extLst>
        </xdr:cNvPr>
        <xdr:cNvPicPr>
          <a:picLocks noChangeAspect="1" noChangeArrowheads="1"/>
        </xdr:cNvPicPr>
      </xdr:nvPicPr>
      <xdr:blipFill>
        <a:blip xmlns:r="http://schemas.openxmlformats.org/officeDocument/2006/relationships" r:embed="rId11" cstate="print">
          <a:extLst>
            <a:ext uri="{28A0092B-C50C-407E-A947-70E740481C1C}">
              <a14:useLocalDpi xmlns:a14="http://schemas.microsoft.com/office/drawing/2010/main" val="0"/>
            </a:ext>
          </a:extLst>
        </a:blip>
        <a:srcRect/>
        <a:stretch>
          <a:fillRect/>
        </a:stretch>
      </xdr:blipFill>
      <xdr:spPr bwMode="auto">
        <a:xfrm>
          <a:off x="7488827" y="7968553"/>
          <a:ext cx="288000" cy="288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11</xdr:col>
      <xdr:colOff>207851</xdr:colOff>
      <xdr:row>11</xdr:row>
      <xdr:rowOff>0</xdr:rowOff>
    </xdr:from>
    <xdr:to>
      <xdr:col>11</xdr:col>
      <xdr:colOff>495851</xdr:colOff>
      <xdr:row>11</xdr:row>
      <xdr:rowOff>288000</xdr:rowOff>
    </xdr:to>
    <xdr:pic>
      <xdr:nvPicPr>
        <xdr:cNvPr id="28" name="Imagen 27" descr="C:\Users\IEC\Downloads\6-UDC.png">
          <a:extLst>
            <a:ext uri="{FF2B5EF4-FFF2-40B4-BE49-F238E27FC236}">
              <a16:creationId xmlns:a16="http://schemas.microsoft.com/office/drawing/2014/main" id="{0C778A86-4633-416D-9F6E-CB62E3D16193}"/>
            </a:ext>
          </a:extLst>
        </xdr:cNvPr>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7491675" y="5815853"/>
          <a:ext cx="288000" cy="288000"/>
        </a:xfrm>
        <a:prstGeom prst="rect">
          <a:avLst/>
        </a:prstGeom>
        <a:noFill/>
        <a:ln>
          <a:noFill/>
        </a:ln>
      </xdr:spPr>
    </xdr:pic>
    <xdr:clientData/>
  </xdr:twoCellAnchor>
  <xdr:twoCellAnchor editAs="oneCell">
    <xdr:from>
      <xdr:col>11</xdr:col>
      <xdr:colOff>202883</xdr:colOff>
      <xdr:row>11</xdr:row>
      <xdr:rowOff>301414</xdr:rowOff>
    </xdr:from>
    <xdr:to>
      <xdr:col>11</xdr:col>
      <xdr:colOff>490883</xdr:colOff>
      <xdr:row>12</xdr:row>
      <xdr:rowOff>286856</xdr:rowOff>
    </xdr:to>
    <xdr:pic>
      <xdr:nvPicPr>
        <xdr:cNvPr id="29" name="Imagen 28">
          <a:extLst>
            <a:ext uri="{FF2B5EF4-FFF2-40B4-BE49-F238E27FC236}">
              <a16:creationId xmlns:a16="http://schemas.microsoft.com/office/drawing/2014/main" id="{E268C9FF-2DB2-4166-AF01-AD3F8A02FF6B}"/>
            </a:ext>
          </a:extLst>
        </xdr:cNvPr>
        <xdr:cNvPicPr/>
      </xdr:nvPicPr>
      <xdr:blipFill>
        <a:blip xmlns:r="http://schemas.openxmlformats.org/officeDocument/2006/relationships" r:embed="rId13" cstate="print">
          <a:extLst>
            <a:ext uri="{28A0092B-C50C-407E-A947-70E740481C1C}">
              <a14:useLocalDpi xmlns:a14="http://schemas.microsoft.com/office/drawing/2010/main" val="0"/>
            </a:ext>
          </a:extLst>
        </a:blip>
        <a:stretch>
          <a:fillRect/>
        </a:stretch>
      </xdr:blipFill>
      <xdr:spPr>
        <a:xfrm>
          <a:off x="7486707" y="6117267"/>
          <a:ext cx="288000" cy="288000"/>
        </a:xfrm>
        <a:prstGeom prst="rect">
          <a:avLst/>
        </a:prstGeom>
      </xdr:spPr>
    </xdr:pic>
    <xdr:clientData/>
  </xdr:twoCellAnchor>
  <xdr:twoCellAnchor editAs="oneCell">
    <xdr:from>
      <xdr:col>11</xdr:col>
      <xdr:colOff>207058</xdr:colOff>
      <xdr:row>12</xdr:row>
      <xdr:rowOff>302178</xdr:rowOff>
    </xdr:from>
    <xdr:to>
      <xdr:col>11</xdr:col>
      <xdr:colOff>495058</xdr:colOff>
      <xdr:row>13</xdr:row>
      <xdr:rowOff>287618</xdr:rowOff>
    </xdr:to>
    <xdr:pic>
      <xdr:nvPicPr>
        <xdr:cNvPr id="30" name="Imagen 29">
          <a:extLst>
            <a:ext uri="{FF2B5EF4-FFF2-40B4-BE49-F238E27FC236}">
              <a16:creationId xmlns:a16="http://schemas.microsoft.com/office/drawing/2014/main" id="{40F2F795-9B8A-4502-89AD-8ECA64557596}"/>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tretch>
          <a:fillRect/>
        </a:stretch>
      </xdr:blipFill>
      <xdr:spPr>
        <a:xfrm>
          <a:off x="7490882" y="6420590"/>
          <a:ext cx="288000" cy="288000"/>
        </a:xfrm>
        <a:prstGeom prst="rect">
          <a:avLst/>
        </a:prstGeom>
      </xdr:spPr>
    </xdr:pic>
    <xdr:clientData/>
  </xdr:twoCellAnchor>
  <xdr:twoCellAnchor editAs="oneCell">
    <xdr:from>
      <xdr:col>11</xdr:col>
      <xdr:colOff>201708</xdr:colOff>
      <xdr:row>13</xdr:row>
      <xdr:rowOff>301030</xdr:rowOff>
    </xdr:from>
    <xdr:to>
      <xdr:col>11</xdr:col>
      <xdr:colOff>489708</xdr:colOff>
      <xdr:row>14</xdr:row>
      <xdr:rowOff>286472</xdr:rowOff>
    </xdr:to>
    <xdr:pic>
      <xdr:nvPicPr>
        <xdr:cNvPr id="31" name="Imagen 30">
          <a:extLst>
            <a:ext uri="{FF2B5EF4-FFF2-40B4-BE49-F238E27FC236}">
              <a16:creationId xmlns:a16="http://schemas.microsoft.com/office/drawing/2014/main" id="{6045FDF6-D0F7-41FC-86A7-9E5069295FB4}"/>
            </a:ext>
          </a:extLst>
        </xdr:cNvPr>
        <xdr:cNvPicPr/>
      </xdr:nvPicPr>
      <xdr:blipFill>
        <a:blip xmlns:r="http://schemas.openxmlformats.org/officeDocument/2006/relationships" r:embed="rId15" cstate="print">
          <a:extLst>
            <a:ext uri="{28A0092B-C50C-407E-A947-70E740481C1C}">
              <a14:useLocalDpi xmlns:a14="http://schemas.microsoft.com/office/drawing/2010/main" val="0"/>
            </a:ext>
          </a:extLst>
        </a:blip>
        <a:stretch>
          <a:fillRect/>
        </a:stretch>
      </xdr:blipFill>
      <xdr:spPr>
        <a:xfrm>
          <a:off x="7485532" y="6722001"/>
          <a:ext cx="288000" cy="288000"/>
        </a:xfrm>
        <a:prstGeom prst="rect">
          <a:avLst/>
        </a:prstGeom>
      </xdr:spPr>
    </xdr:pic>
    <xdr:clientData/>
  </xdr:twoCellAnchor>
  <xdr:twoCellAnchor editAs="oneCell">
    <xdr:from>
      <xdr:col>11</xdr:col>
      <xdr:colOff>214941</xdr:colOff>
      <xdr:row>15</xdr:row>
      <xdr:rowOff>291356</xdr:rowOff>
    </xdr:from>
    <xdr:to>
      <xdr:col>11</xdr:col>
      <xdr:colOff>502941</xdr:colOff>
      <xdr:row>16</xdr:row>
      <xdr:rowOff>276797</xdr:rowOff>
    </xdr:to>
    <xdr:pic>
      <xdr:nvPicPr>
        <xdr:cNvPr id="32" name="Imagen 31">
          <a:extLst>
            <a:ext uri="{FF2B5EF4-FFF2-40B4-BE49-F238E27FC236}">
              <a16:creationId xmlns:a16="http://schemas.microsoft.com/office/drawing/2014/main" id="{D5CA10A2-2D5C-4727-B5FB-3DAA91F86083}"/>
            </a:ext>
          </a:extLst>
        </xdr:cNvPr>
        <xdr:cNvPicPr>
          <a:picLocks noChangeAspect="1"/>
        </xdr:cNvPicPr>
      </xdr:nvPicPr>
      <xdr:blipFill>
        <a:blip xmlns:r="http://schemas.openxmlformats.org/officeDocument/2006/relationships" r:embed="rId16"/>
        <a:stretch>
          <a:fillRect/>
        </a:stretch>
      </xdr:blipFill>
      <xdr:spPr>
        <a:xfrm>
          <a:off x="7498765" y="7317444"/>
          <a:ext cx="288000" cy="28800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xdr:from>
      <xdr:col>21</xdr:col>
      <xdr:colOff>695325</xdr:colOff>
      <xdr:row>6</xdr:row>
      <xdr:rowOff>96078</xdr:rowOff>
    </xdr:from>
    <xdr:to>
      <xdr:col>27</xdr:col>
      <xdr:colOff>121755</xdr:colOff>
      <xdr:row>21</xdr:row>
      <xdr:rowOff>161926</xdr:rowOff>
    </xdr:to>
    <xdr:graphicFrame macro="">
      <xdr:nvGraphicFramePr>
        <xdr:cNvPr id="3" name="4 Gráfico">
          <a:extLst>
            <a:ext uri="{FF2B5EF4-FFF2-40B4-BE49-F238E27FC236}">
              <a16:creationId xmlns:a16="http://schemas.microsoft.com/office/drawing/2014/main" id="{00000000-0008-0000-0A00-000003000000}"/>
            </a:ext>
            <a:ext uri="{147F2762-F138-4A5C-976F-8EAC2B608ADB}">
              <a16:predDERef xmlns:a16="http://schemas.microsoft.com/office/drawing/2014/main" pred="{00000000-0008-0000-07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0</xdr:colOff>
      <xdr:row>0</xdr:row>
      <xdr:rowOff>0</xdr:rowOff>
    </xdr:from>
    <xdr:to>
      <xdr:col>3</xdr:col>
      <xdr:colOff>464064</xdr:colOff>
      <xdr:row>4</xdr:row>
      <xdr:rowOff>158838</xdr:rowOff>
    </xdr:to>
    <xdr:pic>
      <xdr:nvPicPr>
        <xdr:cNvPr id="4" name="Imagen 3">
          <a:extLst>
            <a:ext uri="{FF2B5EF4-FFF2-40B4-BE49-F238E27FC236}">
              <a16:creationId xmlns:a16="http://schemas.microsoft.com/office/drawing/2014/main" id="{00000000-0008-0000-0A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1483239" cy="596988"/>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1449457</xdr:colOff>
      <xdr:row>2</xdr:row>
      <xdr:rowOff>218644</xdr:rowOff>
    </xdr:to>
    <xdr:pic>
      <xdr:nvPicPr>
        <xdr:cNvPr id="2" name="Imagen 1">
          <a:extLst>
            <a:ext uri="{FF2B5EF4-FFF2-40B4-BE49-F238E27FC236}">
              <a16:creationId xmlns:a16="http://schemas.microsoft.com/office/drawing/2014/main" id="{DF187FEE-7815-4BE6-B791-75EA152627A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449457" cy="58059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56028</xdr:colOff>
      <xdr:row>2</xdr:row>
      <xdr:rowOff>229484</xdr:rowOff>
    </xdr:to>
    <xdr:pic>
      <xdr:nvPicPr>
        <xdr:cNvPr id="4" name="Imagen 3">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1580028" cy="63289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1</xdr:row>
      <xdr:rowOff>21167</xdr:rowOff>
    </xdr:from>
    <xdr:to>
      <xdr:col>4</xdr:col>
      <xdr:colOff>161861</xdr:colOff>
      <xdr:row>4</xdr:row>
      <xdr:rowOff>114313</xdr:rowOff>
    </xdr:to>
    <xdr:pic>
      <xdr:nvPicPr>
        <xdr:cNvPr id="5" name="Imagen 4">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211667"/>
          <a:ext cx="1580028" cy="63289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966107</xdr:colOff>
      <xdr:row>2</xdr:row>
      <xdr:rowOff>167969</xdr:rowOff>
    </xdr:to>
    <xdr:pic>
      <xdr:nvPicPr>
        <xdr:cNvPr id="3" name="Imagen 2">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344083" cy="53838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3</xdr:col>
      <xdr:colOff>19050</xdr:colOff>
      <xdr:row>0</xdr:row>
      <xdr:rowOff>66675</xdr:rowOff>
    </xdr:from>
    <xdr:to>
      <xdr:col>4</xdr:col>
      <xdr:colOff>363008</xdr:colOff>
      <xdr:row>3</xdr:row>
      <xdr:rowOff>52611</xdr:rowOff>
    </xdr:to>
    <xdr:pic>
      <xdr:nvPicPr>
        <xdr:cNvPr id="3" name="Imagen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219325" y="66675"/>
          <a:ext cx="1344083" cy="53838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22</xdr:col>
      <xdr:colOff>758248</xdr:colOff>
      <xdr:row>7</xdr:row>
      <xdr:rowOff>59266</xdr:rowOff>
    </xdr:from>
    <xdr:to>
      <xdr:col>29</xdr:col>
      <xdr:colOff>438711</xdr:colOff>
      <xdr:row>29</xdr:row>
      <xdr:rowOff>161364</xdr:rowOff>
    </xdr:to>
    <xdr:graphicFrame macro="">
      <xdr:nvGraphicFramePr>
        <xdr:cNvPr id="8" name="Gráfico 1">
          <a:extLst>
            <a:ext uri="{FF2B5EF4-FFF2-40B4-BE49-F238E27FC236}">
              <a16:creationId xmlns:a16="http://schemas.microsoft.com/office/drawing/2014/main" id="{00000000-0008-0000-0500-000003000000}"/>
            </a:ext>
            <a:ext uri="{147F2762-F138-4A5C-976F-8EAC2B608ADB}">
              <a16:predDERef xmlns:a16="http://schemas.microsoft.com/office/drawing/2014/main" pre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23</xdr:col>
      <xdr:colOff>114977</xdr:colOff>
      <xdr:row>30</xdr:row>
      <xdr:rowOff>27152</xdr:rowOff>
    </xdr:from>
    <xdr:to>
      <xdr:col>29</xdr:col>
      <xdr:colOff>582706</xdr:colOff>
      <xdr:row>53</xdr:row>
      <xdr:rowOff>11208</xdr:rowOff>
    </xdr:to>
    <xdr:graphicFrame macro="">
      <xdr:nvGraphicFramePr>
        <xdr:cNvPr id="5" name="Gráfico 1">
          <a:extLst>
            <a:ext uri="{FF2B5EF4-FFF2-40B4-BE49-F238E27FC236}">
              <a16:creationId xmlns:a16="http://schemas.microsoft.com/office/drawing/2014/main" id="{00000000-0008-0000-05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23</xdr:col>
      <xdr:colOff>178672</xdr:colOff>
      <xdr:row>54</xdr:row>
      <xdr:rowOff>80307</xdr:rowOff>
    </xdr:from>
    <xdr:to>
      <xdr:col>29</xdr:col>
      <xdr:colOff>672353</xdr:colOff>
      <xdr:row>77</xdr:row>
      <xdr:rowOff>78442</xdr:rowOff>
    </xdr:to>
    <xdr:graphicFrame macro="">
      <xdr:nvGraphicFramePr>
        <xdr:cNvPr id="7" name="Gráfico 1">
          <a:extLst>
            <a:ext uri="{FF2B5EF4-FFF2-40B4-BE49-F238E27FC236}">
              <a16:creationId xmlns:a16="http://schemas.microsoft.com/office/drawing/2014/main" id="{00000000-0008-0000-05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15</xdr:col>
      <xdr:colOff>44060</xdr:colOff>
      <xdr:row>30</xdr:row>
      <xdr:rowOff>40531</xdr:rowOff>
    </xdr:from>
    <xdr:to>
      <xdr:col>22</xdr:col>
      <xdr:colOff>560294</xdr:colOff>
      <xdr:row>53</xdr:row>
      <xdr:rowOff>32853</xdr:rowOff>
    </xdr:to>
    <xdr:graphicFrame macro="">
      <xdr:nvGraphicFramePr>
        <xdr:cNvPr id="11" name="Gráfico 10">
          <a:extLst>
            <a:ext uri="{FF2B5EF4-FFF2-40B4-BE49-F238E27FC236}">
              <a16:creationId xmlns:a16="http://schemas.microsoft.com/office/drawing/2014/main" id="{00000000-0008-0000-0500-00000B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15</xdr:col>
      <xdr:colOff>151534</xdr:colOff>
      <xdr:row>6</xdr:row>
      <xdr:rowOff>5857</xdr:rowOff>
    </xdr:from>
    <xdr:to>
      <xdr:col>22</xdr:col>
      <xdr:colOff>689481</xdr:colOff>
      <xdr:row>28</xdr:row>
      <xdr:rowOff>160473</xdr:rowOff>
    </xdr:to>
    <xdr:graphicFrame macro="">
      <xdr:nvGraphicFramePr>
        <xdr:cNvPr id="10" name="Gráfico 9">
          <a:extLst>
            <a:ext uri="{FF2B5EF4-FFF2-40B4-BE49-F238E27FC236}">
              <a16:creationId xmlns:a16="http://schemas.microsoft.com/office/drawing/2014/main" id="{00000000-0008-0000-0500-00000A000000}"/>
            </a:ext>
            <a:ext uri="{147F2762-F138-4A5C-976F-8EAC2B608ADB}">
              <a16:predDERef xmlns:a16="http://schemas.microsoft.com/office/drawing/2014/main" pred="{00000000-0008-0000-05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15</xdr:col>
      <xdr:colOff>100853</xdr:colOff>
      <xdr:row>54</xdr:row>
      <xdr:rowOff>0</xdr:rowOff>
    </xdr:from>
    <xdr:to>
      <xdr:col>22</xdr:col>
      <xdr:colOff>627529</xdr:colOff>
      <xdr:row>76</xdr:row>
      <xdr:rowOff>168089</xdr:rowOff>
    </xdr:to>
    <xdr:graphicFrame macro="">
      <xdr:nvGraphicFramePr>
        <xdr:cNvPr id="12" name="Gráfico 11">
          <a:extLst>
            <a:ext uri="{FF2B5EF4-FFF2-40B4-BE49-F238E27FC236}">
              <a16:creationId xmlns:a16="http://schemas.microsoft.com/office/drawing/2014/main" id="{00000000-0008-0000-05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xdr:col>
      <xdr:colOff>558102</xdr:colOff>
      <xdr:row>46</xdr:row>
      <xdr:rowOff>186373</xdr:rowOff>
    </xdr:from>
    <xdr:to>
      <xdr:col>12</xdr:col>
      <xdr:colOff>565387</xdr:colOff>
      <xdr:row>71</xdr:row>
      <xdr:rowOff>137525</xdr:rowOff>
    </xdr:to>
    <xdr:graphicFrame macro="">
      <xdr:nvGraphicFramePr>
        <xdr:cNvPr id="9" name="Gráfico 8">
          <a:extLst>
            <a:ext uri="{FF2B5EF4-FFF2-40B4-BE49-F238E27FC236}">
              <a16:creationId xmlns:a16="http://schemas.microsoft.com/office/drawing/2014/main" id="{00000000-0008-0000-0500-000009000000}"/>
            </a:ext>
            <a:ext uri="{147F2762-F138-4A5C-976F-8EAC2B608ADB}">
              <a16:predDERef xmlns:a16="http://schemas.microsoft.com/office/drawing/2014/main" pred="{00000000-0008-0000-0500-00000D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editAs="oneCell">
    <xdr:from>
      <xdr:col>0</xdr:col>
      <xdr:colOff>0</xdr:colOff>
      <xdr:row>0</xdr:row>
      <xdr:rowOff>0</xdr:rowOff>
    </xdr:from>
    <xdr:to>
      <xdr:col>3</xdr:col>
      <xdr:colOff>515470</xdr:colOff>
      <xdr:row>2</xdr:row>
      <xdr:rowOff>137547</xdr:rowOff>
    </xdr:to>
    <xdr:pic>
      <xdr:nvPicPr>
        <xdr:cNvPr id="13" name="Imagen 12">
          <a:extLst>
            <a:ext uri="{FF2B5EF4-FFF2-40B4-BE49-F238E27FC236}">
              <a16:creationId xmlns:a16="http://schemas.microsoft.com/office/drawing/2014/main" id="{00000000-0008-0000-0500-00000D000000}"/>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0" y="0"/>
          <a:ext cx="1490382" cy="596988"/>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33057</xdr:colOff>
      <xdr:row>2</xdr:row>
      <xdr:rowOff>25488</xdr:rowOff>
    </xdr:to>
    <xdr:pic>
      <xdr:nvPicPr>
        <xdr:cNvPr id="3" name="Imagen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490382" cy="596988"/>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304520</xdr:colOff>
      <xdr:row>2</xdr:row>
      <xdr:rowOff>25488</xdr:rowOff>
    </xdr:to>
    <xdr:pic>
      <xdr:nvPicPr>
        <xdr:cNvPr id="3" name="Imagen 2">
          <a:extLst>
            <a:ext uri="{FF2B5EF4-FFF2-40B4-BE49-F238E27FC236}">
              <a16:creationId xmlns:a16="http://schemas.microsoft.com/office/drawing/2014/main" id="{00000000-0008-0000-07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485620" cy="596988"/>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59056</xdr:colOff>
      <xdr:row>5</xdr:row>
      <xdr:rowOff>38101</xdr:rowOff>
    </xdr:from>
    <xdr:to>
      <xdr:col>1</xdr:col>
      <xdr:colOff>601980</xdr:colOff>
      <xdr:row>5</xdr:row>
      <xdr:rowOff>581025</xdr:rowOff>
    </xdr:to>
    <xdr:pic>
      <xdr:nvPicPr>
        <xdr:cNvPr id="5" name="4 Imagen" descr="http://www.pan.org.mx/wp-content/uploads/2012/07/PAN-logo.gif">
          <a:extLst>
            <a:ext uri="{FF2B5EF4-FFF2-40B4-BE49-F238E27FC236}">
              <a16:creationId xmlns:a16="http://schemas.microsoft.com/office/drawing/2014/main" id="{00000000-0008-0000-0800-000005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20278" y="2354408"/>
          <a:ext cx="542924" cy="542924"/>
        </a:xfrm>
        <a:prstGeom prst="rect">
          <a:avLst/>
        </a:prstGeom>
        <a:noFill/>
        <a:ln>
          <a:noFill/>
        </a:ln>
      </xdr:spPr>
    </xdr:pic>
    <xdr:clientData/>
  </xdr:twoCellAnchor>
  <xdr:twoCellAnchor editAs="oneCell">
    <xdr:from>
      <xdr:col>2</xdr:col>
      <xdr:colOff>85726</xdr:colOff>
      <xdr:row>5</xdr:row>
      <xdr:rowOff>47626</xdr:rowOff>
    </xdr:from>
    <xdr:to>
      <xdr:col>2</xdr:col>
      <xdr:colOff>600076</xdr:colOff>
      <xdr:row>5</xdr:row>
      <xdr:rowOff>561976</xdr:rowOff>
    </xdr:to>
    <xdr:pic>
      <xdr:nvPicPr>
        <xdr:cNvPr id="6" name="5 Imagen" descr="http://www.starmedia.com/imagenes/2012/12/pri-impulsara-renovacion-a-fondo-1.jpg">
          <a:extLst>
            <a:ext uri="{FF2B5EF4-FFF2-40B4-BE49-F238E27FC236}">
              <a16:creationId xmlns:a16="http://schemas.microsoft.com/office/drawing/2014/main" id="{00000000-0008-0000-08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659506" y="2089786"/>
          <a:ext cx="514350" cy="5143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9</xdr:col>
      <xdr:colOff>48776</xdr:colOff>
      <xdr:row>14</xdr:row>
      <xdr:rowOff>32767</xdr:rowOff>
    </xdr:from>
    <xdr:to>
      <xdr:col>16</xdr:col>
      <xdr:colOff>300905</xdr:colOff>
      <xdr:row>34</xdr:row>
      <xdr:rowOff>83993</xdr:rowOff>
    </xdr:to>
    <xdr:graphicFrame macro="">
      <xdr:nvGraphicFramePr>
        <xdr:cNvPr id="37" name="36 Gráfico">
          <a:extLst>
            <a:ext uri="{FF2B5EF4-FFF2-40B4-BE49-F238E27FC236}">
              <a16:creationId xmlns:a16="http://schemas.microsoft.com/office/drawing/2014/main" id="{00000000-0008-0000-0800-000025000000}"/>
            </a:ext>
            <a:ext uri="{147F2762-F138-4A5C-976F-8EAC2B608ADB}">
              <a16:predDERef xmlns:a16="http://schemas.microsoft.com/office/drawing/2014/main" pred="{00000000-0008-0000-08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6</xdr:col>
      <xdr:colOff>53340</xdr:colOff>
      <xdr:row>5</xdr:row>
      <xdr:rowOff>30480</xdr:rowOff>
    </xdr:from>
    <xdr:to>
      <xdr:col>6</xdr:col>
      <xdr:colOff>610251</xdr:colOff>
      <xdr:row>5</xdr:row>
      <xdr:rowOff>586739</xdr:rowOff>
    </xdr:to>
    <xdr:pic>
      <xdr:nvPicPr>
        <xdr:cNvPr id="23" name="Imagen 22">
          <a:extLst>
            <a:ext uri="{FF2B5EF4-FFF2-40B4-BE49-F238E27FC236}">
              <a16:creationId xmlns:a16="http://schemas.microsoft.com/office/drawing/2014/main" id="{00000000-0008-0000-0800-000017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6278880" y="2072640"/>
          <a:ext cx="556911" cy="55625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68580</xdr:colOff>
      <xdr:row>5</xdr:row>
      <xdr:rowOff>36058</xdr:rowOff>
    </xdr:from>
    <xdr:to>
      <xdr:col>4</xdr:col>
      <xdr:colOff>617219</xdr:colOff>
      <xdr:row>5</xdr:row>
      <xdr:rowOff>579120</xdr:rowOff>
    </xdr:to>
    <xdr:pic>
      <xdr:nvPicPr>
        <xdr:cNvPr id="25" name="Imagen 24">
          <a:extLst>
            <a:ext uri="{FF2B5EF4-FFF2-40B4-BE49-F238E27FC236}">
              <a16:creationId xmlns:a16="http://schemas.microsoft.com/office/drawing/2014/main" id="{00000000-0008-0000-0800-000019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4968240" y="2078218"/>
          <a:ext cx="548639" cy="54306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53341</xdr:colOff>
      <xdr:row>5</xdr:row>
      <xdr:rowOff>22860</xdr:rowOff>
    </xdr:from>
    <xdr:to>
      <xdr:col>3</xdr:col>
      <xdr:colOff>630789</xdr:colOff>
      <xdr:row>5</xdr:row>
      <xdr:rowOff>591603</xdr:rowOff>
    </xdr:to>
    <xdr:pic>
      <xdr:nvPicPr>
        <xdr:cNvPr id="26" name="Imagen 25">
          <a:extLst>
            <a:ext uri="{FF2B5EF4-FFF2-40B4-BE49-F238E27FC236}">
              <a16:creationId xmlns:a16="http://schemas.microsoft.com/office/drawing/2014/main" id="{00000000-0008-0000-0800-00001A000000}"/>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4290061" y="2065020"/>
          <a:ext cx="577448" cy="56874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45721</xdr:colOff>
      <xdr:row>5</xdr:row>
      <xdr:rowOff>30481</xdr:rowOff>
    </xdr:from>
    <xdr:to>
      <xdr:col>7</xdr:col>
      <xdr:colOff>595549</xdr:colOff>
      <xdr:row>5</xdr:row>
      <xdr:rowOff>586739</xdr:rowOff>
    </xdr:to>
    <xdr:pic>
      <xdr:nvPicPr>
        <xdr:cNvPr id="29" name="Imagen 28">
          <a:extLst>
            <a:ext uri="{FF2B5EF4-FFF2-40B4-BE49-F238E27FC236}">
              <a16:creationId xmlns:a16="http://schemas.microsoft.com/office/drawing/2014/main" id="{00000000-0008-0000-0800-00001D000000}"/>
            </a:ext>
          </a:extLst>
        </xdr:cNvPr>
        <xdr:cNvPicPr>
          <a:picLocks noChangeAspect="1" noChangeArrowheads="1"/>
        </xdr:cNvPicPr>
      </xdr:nvPicPr>
      <xdr:blipFill>
        <a:blip xmlns:r="http://schemas.openxmlformats.org/officeDocument/2006/relationships" r:embed="rId7" cstate="print">
          <a:extLst>
            <a:ext uri="{28A0092B-C50C-407E-A947-70E740481C1C}">
              <a14:useLocalDpi xmlns:a14="http://schemas.microsoft.com/office/drawing/2010/main" val="0"/>
            </a:ext>
          </a:extLst>
        </a:blip>
        <a:srcRect/>
        <a:stretch>
          <a:fillRect/>
        </a:stretch>
      </xdr:blipFill>
      <xdr:spPr bwMode="auto">
        <a:xfrm>
          <a:off x="7597141" y="2072641"/>
          <a:ext cx="549828" cy="55625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53341</xdr:colOff>
      <xdr:row>5</xdr:row>
      <xdr:rowOff>17962</xdr:rowOff>
    </xdr:from>
    <xdr:to>
      <xdr:col>5</xdr:col>
      <xdr:colOff>632461</xdr:colOff>
      <xdr:row>5</xdr:row>
      <xdr:rowOff>591911</xdr:rowOff>
    </xdr:to>
    <xdr:pic>
      <xdr:nvPicPr>
        <xdr:cNvPr id="17" name="Imagen 16">
          <a:extLst>
            <a:ext uri="{FF2B5EF4-FFF2-40B4-BE49-F238E27FC236}">
              <a16:creationId xmlns:a16="http://schemas.microsoft.com/office/drawing/2014/main" id="{00000000-0008-0000-0800-000011000000}"/>
            </a:ext>
          </a:extLst>
        </xdr:cNvPr>
        <xdr:cNvPicPr>
          <a:picLocks noChangeAspect="1" noChangeArrowheads="1"/>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a:off x="5356861" y="2060122"/>
          <a:ext cx="579120" cy="5739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16</xdr:col>
      <xdr:colOff>476250</xdr:colOff>
      <xdr:row>14</xdr:row>
      <xdr:rowOff>4329</xdr:rowOff>
    </xdr:from>
    <xdr:to>
      <xdr:col>23</xdr:col>
      <xdr:colOff>152400</xdr:colOff>
      <xdr:row>34</xdr:row>
      <xdr:rowOff>47625</xdr:rowOff>
    </xdr:to>
    <xdr:graphicFrame macro="">
      <xdr:nvGraphicFramePr>
        <xdr:cNvPr id="19" name="Gráfico 18">
          <a:extLst>
            <a:ext uri="{FF2B5EF4-FFF2-40B4-BE49-F238E27FC236}">
              <a16:creationId xmlns:a16="http://schemas.microsoft.com/office/drawing/2014/main" id="{00000000-0008-0000-0800-000013000000}"/>
            </a:ext>
            <a:ext uri="{147F2762-F138-4A5C-976F-8EAC2B608ADB}">
              <a16:predDERef xmlns:a16="http://schemas.microsoft.com/office/drawing/2014/main" pred="{00000000-0008-0000-0800-000011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13</xdr:col>
      <xdr:colOff>547204</xdr:colOff>
      <xdr:row>41</xdr:row>
      <xdr:rowOff>30437</xdr:rowOff>
    </xdr:from>
    <xdr:to>
      <xdr:col>20</xdr:col>
      <xdr:colOff>54553</xdr:colOff>
      <xdr:row>61</xdr:row>
      <xdr:rowOff>106074</xdr:rowOff>
    </xdr:to>
    <xdr:graphicFrame macro="">
      <xdr:nvGraphicFramePr>
        <xdr:cNvPr id="20" name="Gráfico 19">
          <a:extLst>
            <a:ext uri="{FF2B5EF4-FFF2-40B4-BE49-F238E27FC236}">
              <a16:creationId xmlns:a16="http://schemas.microsoft.com/office/drawing/2014/main" id="{00000000-0008-0000-08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editAs="oneCell">
    <xdr:from>
      <xdr:col>1</xdr:col>
      <xdr:colOff>95250</xdr:colOff>
      <xdr:row>37</xdr:row>
      <xdr:rowOff>124914</xdr:rowOff>
    </xdr:from>
    <xdr:to>
      <xdr:col>1</xdr:col>
      <xdr:colOff>638174</xdr:colOff>
      <xdr:row>40</xdr:row>
      <xdr:rowOff>96338</xdr:rowOff>
    </xdr:to>
    <xdr:pic>
      <xdr:nvPicPr>
        <xdr:cNvPr id="33" name="4 Imagen" descr="http://www.pan.org.mx/wp-content/uploads/2012/07/PAN-logo.gif">
          <a:extLst>
            <a:ext uri="{FF2B5EF4-FFF2-40B4-BE49-F238E27FC236}">
              <a16:creationId xmlns:a16="http://schemas.microsoft.com/office/drawing/2014/main" id="{00000000-0008-0000-0800-000021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52575" y="8573589"/>
          <a:ext cx="542924" cy="542924"/>
        </a:xfrm>
        <a:prstGeom prst="rect">
          <a:avLst/>
        </a:prstGeom>
        <a:noFill/>
        <a:ln>
          <a:noFill/>
        </a:ln>
      </xdr:spPr>
    </xdr:pic>
    <xdr:clientData/>
  </xdr:twoCellAnchor>
  <xdr:twoCellAnchor editAs="oneCell">
    <xdr:from>
      <xdr:col>2</xdr:col>
      <xdr:colOff>121920</xdr:colOff>
      <xdr:row>37</xdr:row>
      <xdr:rowOff>134439</xdr:rowOff>
    </xdr:from>
    <xdr:to>
      <xdr:col>2</xdr:col>
      <xdr:colOff>636270</xdr:colOff>
      <xdr:row>40</xdr:row>
      <xdr:rowOff>77289</xdr:rowOff>
    </xdr:to>
    <xdr:pic>
      <xdr:nvPicPr>
        <xdr:cNvPr id="34" name="5 Imagen" descr="http://www.starmedia.com/imagenes/2012/12/pri-impulsara-renovacion-a-fondo-1.jpg">
          <a:extLst>
            <a:ext uri="{FF2B5EF4-FFF2-40B4-BE49-F238E27FC236}">
              <a16:creationId xmlns:a16="http://schemas.microsoft.com/office/drawing/2014/main" id="{00000000-0008-0000-0800-000022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293620" y="8583114"/>
          <a:ext cx="514350" cy="5143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89534</xdr:colOff>
      <xdr:row>37</xdr:row>
      <xdr:rowOff>117293</xdr:rowOff>
    </xdr:from>
    <xdr:to>
      <xdr:col>6</xdr:col>
      <xdr:colOff>646445</xdr:colOff>
      <xdr:row>40</xdr:row>
      <xdr:rowOff>102052</xdr:rowOff>
    </xdr:to>
    <xdr:pic>
      <xdr:nvPicPr>
        <xdr:cNvPr id="35" name="Imagen 34">
          <a:extLst>
            <a:ext uri="{FF2B5EF4-FFF2-40B4-BE49-F238E27FC236}">
              <a16:creationId xmlns:a16="http://schemas.microsoft.com/office/drawing/2014/main" id="{00000000-0008-0000-0800-000023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5118734" y="8565968"/>
          <a:ext cx="556911" cy="55625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104774</xdr:colOff>
      <xdr:row>37</xdr:row>
      <xdr:rowOff>122871</xdr:rowOff>
    </xdr:from>
    <xdr:to>
      <xdr:col>4</xdr:col>
      <xdr:colOff>653413</xdr:colOff>
      <xdr:row>40</xdr:row>
      <xdr:rowOff>94433</xdr:rowOff>
    </xdr:to>
    <xdr:pic>
      <xdr:nvPicPr>
        <xdr:cNvPr id="36" name="Imagen 35">
          <a:extLst>
            <a:ext uri="{FF2B5EF4-FFF2-40B4-BE49-F238E27FC236}">
              <a16:creationId xmlns:a16="http://schemas.microsoft.com/office/drawing/2014/main" id="{00000000-0008-0000-0800-000024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3705224" y="8571546"/>
          <a:ext cx="548639" cy="54306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89535</xdr:colOff>
      <xdr:row>37</xdr:row>
      <xdr:rowOff>109673</xdr:rowOff>
    </xdr:from>
    <xdr:to>
      <xdr:col>3</xdr:col>
      <xdr:colOff>666983</xdr:colOff>
      <xdr:row>40</xdr:row>
      <xdr:rowOff>106916</xdr:rowOff>
    </xdr:to>
    <xdr:pic>
      <xdr:nvPicPr>
        <xdr:cNvPr id="38" name="Imagen 37">
          <a:extLst>
            <a:ext uri="{FF2B5EF4-FFF2-40B4-BE49-F238E27FC236}">
              <a16:creationId xmlns:a16="http://schemas.microsoft.com/office/drawing/2014/main" id="{00000000-0008-0000-0800-000026000000}"/>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975610" y="8558348"/>
          <a:ext cx="577448" cy="56874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81915</xdr:colOff>
      <xdr:row>37</xdr:row>
      <xdr:rowOff>117294</xdr:rowOff>
    </xdr:from>
    <xdr:to>
      <xdr:col>7</xdr:col>
      <xdr:colOff>631743</xdr:colOff>
      <xdr:row>40</xdr:row>
      <xdr:rowOff>102052</xdr:rowOff>
    </xdr:to>
    <xdr:pic>
      <xdr:nvPicPr>
        <xdr:cNvPr id="39" name="Imagen 38">
          <a:extLst>
            <a:ext uri="{FF2B5EF4-FFF2-40B4-BE49-F238E27FC236}">
              <a16:creationId xmlns:a16="http://schemas.microsoft.com/office/drawing/2014/main" id="{00000000-0008-0000-0800-000027000000}"/>
            </a:ext>
          </a:extLst>
        </xdr:cNvPr>
        <xdr:cNvPicPr>
          <a:picLocks noChangeAspect="1" noChangeArrowheads="1"/>
        </xdr:cNvPicPr>
      </xdr:nvPicPr>
      <xdr:blipFill>
        <a:blip xmlns:r="http://schemas.openxmlformats.org/officeDocument/2006/relationships" r:embed="rId7" cstate="print">
          <a:extLst>
            <a:ext uri="{28A0092B-C50C-407E-A947-70E740481C1C}">
              <a14:useLocalDpi xmlns:a14="http://schemas.microsoft.com/office/drawing/2010/main" val="0"/>
            </a:ext>
          </a:extLst>
        </a:blip>
        <a:srcRect/>
        <a:stretch>
          <a:fillRect/>
        </a:stretch>
      </xdr:blipFill>
      <xdr:spPr bwMode="auto">
        <a:xfrm>
          <a:off x="5825490" y="8565969"/>
          <a:ext cx="549828" cy="55625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89535</xdr:colOff>
      <xdr:row>37</xdr:row>
      <xdr:rowOff>104775</xdr:rowOff>
    </xdr:from>
    <xdr:to>
      <xdr:col>5</xdr:col>
      <xdr:colOff>668655</xdr:colOff>
      <xdr:row>40</xdr:row>
      <xdr:rowOff>107224</xdr:rowOff>
    </xdr:to>
    <xdr:pic>
      <xdr:nvPicPr>
        <xdr:cNvPr id="40" name="Imagen 39">
          <a:extLst>
            <a:ext uri="{FF2B5EF4-FFF2-40B4-BE49-F238E27FC236}">
              <a16:creationId xmlns:a16="http://schemas.microsoft.com/office/drawing/2014/main" id="{00000000-0008-0000-0800-000028000000}"/>
            </a:ext>
          </a:extLst>
        </xdr:cNvPr>
        <xdr:cNvPicPr>
          <a:picLocks noChangeAspect="1" noChangeArrowheads="1"/>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a:off x="4404360" y="8553450"/>
          <a:ext cx="579120" cy="5739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0</xdr:row>
      <xdr:rowOff>0</xdr:rowOff>
    </xdr:from>
    <xdr:to>
      <xdr:col>1</xdr:col>
      <xdr:colOff>25914</xdr:colOff>
      <xdr:row>1</xdr:row>
      <xdr:rowOff>92163</xdr:rowOff>
    </xdr:to>
    <xdr:pic>
      <xdr:nvPicPr>
        <xdr:cNvPr id="21" name="Imagen 20">
          <a:extLst>
            <a:ext uri="{FF2B5EF4-FFF2-40B4-BE49-F238E27FC236}">
              <a16:creationId xmlns:a16="http://schemas.microsoft.com/office/drawing/2014/main" id="{00000000-0008-0000-0800-000015000000}"/>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0" y="0"/>
          <a:ext cx="1483239" cy="596988"/>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5" tint="-0.249977111117893"/>
  </sheetPr>
  <dimension ref="A1:AQ34"/>
  <sheetViews>
    <sheetView showGridLines="0" tabSelected="1" view="pageBreakPreview" zoomScaleNormal="100" zoomScaleSheetLayoutView="100" workbookViewId="0">
      <selection activeCell="AG18" sqref="AG18"/>
    </sheetView>
  </sheetViews>
  <sheetFormatPr baseColWidth="10" defaultColWidth="11.5" defaultRowHeight="14"/>
  <cols>
    <col min="1" max="1" width="3.33203125" style="8" customWidth="1"/>
    <col min="2" max="2" width="14.6640625" style="8" hidden="1" customWidth="1"/>
    <col min="3" max="3" width="7.6640625" style="8" hidden="1" customWidth="1"/>
    <col min="4" max="4" width="18.5" style="8" customWidth="1"/>
    <col min="5" max="16" width="3.6640625" style="8" customWidth="1"/>
    <col min="17" max="17" width="4.83203125" style="8" bestFit="1" customWidth="1"/>
    <col min="18" max="18" width="2.6640625" style="8" customWidth="1"/>
    <col min="19" max="19" width="11.5" style="8"/>
    <col min="20" max="20" width="8.6640625" style="8" customWidth="1"/>
    <col min="21" max="26" width="6" style="8" customWidth="1"/>
    <col min="27" max="27" width="7.33203125" style="8" customWidth="1"/>
    <col min="28" max="32" width="6" style="8" customWidth="1"/>
    <col min="33" max="33" width="5.5" style="8" bestFit="1" customWidth="1"/>
    <col min="34" max="35" width="11.5" style="8"/>
    <col min="36" max="36" width="11.5" style="12"/>
    <col min="37" max="37" width="17.5" style="12" customWidth="1"/>
    <col min="38" max="43" width="11.5" style="12"/>
    <col min="44" max="16384" width="11.5" style="8"/>
  </cols>
  <sheetData>
    <row r="1" spans="2:43" ht="27" customHeight="1">
      <c r="B1" s="394" t="s">
        <v>0</v>
      </c>
      <c r="C1" s="394"/>
      <c r="D1" s="394"/>
      <c r="E1" s="394"/>
      <c r="F1" s="394"/>
      <c r="G1" s="394"/>
      <c r="H1" s="394"/>
      <c r="I1" s="394"/>
      <c r="J1" s="394"/>
      <c r="K1" s="394"/>
      <c r="L1" s="394"/>
      <c r="M1" s="394"/>
      <c r="N1" s="394"/>
      <c r="O1" s="394"/>
      <c r="P1" s="394"/>
      <c r="Q1" s="394"/>
      <c r="R1" s="18"/>
      <c r="T1" s="22"/>
      <c r="U1" s="22"/>
      <c r="V1" s="22"/>
      <c r="W1" s="22"/>
      <c r="X1" s="22"/>
      <c r="Y1" s="22"/>
      <c r="Z1" s="22"/>
      <c r="AA1" s="22"/>
      <c r="AB1" s="22"/>
      <c r="AC1" s="22"/>
      <c r="AD1" s="22"/>
      <c r="AE1" s="22"/>
      <c r="AF1" s="22"/>
      <c r="AG1" s="22"/>
    </row>
    <row r="2" spans="2:43" ht="18" customHeight="1">
      <c r="B2" s="32"/>
      <c r="C2" s="32"/>
      <c r="D2" s="71"/>
      <c r="E2" s="71"/>
      <c r="F2" s="71"/>
      <c r="G2" s="71"/>
      <c r="H2" s="71"/>
      <c r="I2" s="71"/>
      <c r="J2" s="71"/>
      <c r="K2" s="71"/>
      <c r="L2" s="71"/>
      <c r="M2" s="71"/>
      <c r="N2" s="71"/>
      <c r="O2" s="71"/>
      <c r="P2" s="71"/>
      <c r="Q2" s="71"/>
      <c r="R2" s="18"/>
      <c r="U2" s="97"/>
      <c r="V2" s="97"/>
      <c r="W2" s="97"/>
      <c r="X2" s="97"/>
      <c r="Y2" s="97"/>
      <c r="Z2" s="97"/>
      <c r="AA2" s="97"/>
      <c r="AB2" s="97"/>
      <c r="AC2" s="97"/>
      <c r="AD2" s="97"/>
      <c r="AE2" s="97"/>
      <c r="AF2" s="97"/>
      <c r="AG2" s="97"/>
    </row>
    <row r="3" spans="2:43" ht="38.25" customHeight="1">
      <c r="C3" s="221"/>
      <c r="D3" s="387" t="s">
        <v>1</v>
      </c>
      <c r="E3" s="387"/>
      <c r="F3" s="387"/>
      <c r="G3" s="387"/>
      <c r="H3" s="387"/>
      <c r="I3" s="387"/>
      <c r="J3" s="387"/>
      <c r="K3" s="387"/>
      <c r="L3" s="387"/>
      <c r="M3" s="387"/>
      <c r="N3" s="387"/>
      <c r="O3" s="387"/>
      <c r="P3" s="387"/>
      <c r="Q3" s="387"/>
      <c r="R3" s="18"/>
      <c r="S3" s="50"/>
      <c r="T3" s="385" t="s">
        <v>2</v>
      </c>
      <c r="U3" s="385"/>
      <c r="V3" s="385"/>
      <c r="W3" s="385"/>
      <c r="X3" s="385"/>
      <c r="Y3" s="385"/>
      <c r="Z3" s="385"/>
      <c r="AA3" s="385"/>
      <c r="AB3" s="385"/>
      <c r="AC3" s="385"/>
      <c r="AD3" s="385"/>
      <c r="AE3" s="385"/>
      <c r="AF3" s="385"/>
      <c r="AG3" s="385"/>
    </row>
    <row r="4" spans="2:43" ht="30.75" customHeight="1">
      <c r="B4" s="221"/>
      <c r="C4" s="221"/>
      <c r="D4" s="387"/>
      <c r="E4" s="387"/>
      <c r="F4" s="387"/>
      <c r="G4" s="387"/>
      <c r="H4" s="387"/>
      <c r="I4" s="387"/>
      <c r="J4" s="387"/>
      <c r="K4" s="387"/>
      <c r="L4" s="387"/>
      <c r="M4" s="387"/>
      <c r="N4" s="387"/>
      <c r="O4" s="387"/>
      <c r="P4" s="387"/>
      <c r="Q4" s="387"/>
      <c r="R4" s="18"/>
      <c r="S4" s="51"/>
      <c r="T4" s="385"/>
      <c r="U4" s="385"/>
      <c r="V4" s="385"/>
      <c r="W4" s="385"/>
      <c r="X4" s="385"/>
      <c r="Y4" s="385"/>
      <c r="Z4" s="385"/>
      <c r="AA4" s="385"/>
      <c r="AB4" s="385"/>
      <c r="AC4" s="385"/>
      <c r="AD4" s="385"/>
      <c r="AE4" s="385"/>
      <c r="AF4" s="385"/>
      <c r="AG4" s="385"/>
    </row>
    <row r="5" spans="2:43" ht="12" customHeight="1" thickBot="1">
      <c r="B5" s="99"/>
      <c r="C5" s="99"/>
      <c r="D5" s="99"/>
      <c r="E5" s="99"/>
      <c r="F5" s="99"/>
      <c r="G5" s="99"/>
      <c r="H5" s="99"/>
      <c r="I5" s="99"/>
      <c r="J5" s="99"/>
      <c r="K5" s="99"/>
      <c r="L5" s="99"/>
      <c r="M5" s="99"/>
      <c r="N5" s="99"/>
      <c r="O5" s="99"/>
      <c r="P5" s="99"/>
      <c r="Q5" s="99"/>
      <c r="R5" s="18"/>
      <c r="S5" s="51"/>
    </row>
    <row r="6" spans="2:43" ht="22.5" customHeight="1">
      <c r="B6" s="395" t="s">
        <v>3</v>
      </c>
      <c r="C6" s="398" t="s">
        <v>4</v>
      </c>
      <c r="D6" s="401" t="s">
        <v>5</v>
      </c>
      <c r="E6" s="401"/>
      <c r="F6" s="401"/>
      <c r="G6" s="401"/>
      <c r="H6" s="401"/>
      <c r="I6" s="401"/>
      <c r="J6" s="401"/>
      <c r="K6" s="401"/>
      <c r="L6" s="401"/>
      <c r="M6" s="401"/>
      <c r="N6" s="401"/>
      <c r="O6" s="401"/>
      <c r="P6" s="401"/>
      <c r="Q6" s="401"/>
      <c r="R6" s="18"/>
      <c r="T6" s="382" t="s">
        <v>6</v>
      </c>
      <c r="U6" s="386" t="s">
        <v>7</v>
      </c>
      <c r="V6" s="386"/>
      <c r="W6" s="386" t="s">
        <v>8</v>
      </c>
      <c r="X6" s="386"/>
      <c r="Y6" s="386" t="s">
        <v>9</v>
      </c>
      <c r="Z6" s="386"/>
      <c r="AA6" s="386" t="s">
        <v>10</v>
      </c>
      <c r="AB6" s="386"/>
      <c r="AC6" s="386" t="s">
        <v>11</v>
      </c>
      <c r="AD6" s="386"/>
      <c r="AE6" s="386" t="s">
        <v>12</v>
      </c>
      <c r="AF6" s="386"/>
      <c r="AG6" s="380" t="s">
        <v>13</v>
      </c>
    </row>
    <row r="7" spans="2:43" ht="12" customHeight="1">
      <c r="B7" s="396"/>
      <c r="C7" s="399"/>
      <c r="D7" s="403" t="s">
        <v>14</v>
      </c>
      <c r="E7" s="402" t="s">
        <v>7</v>
      </c>
      <c r="F7" s="402"/>
      <c r="G7" s="402" t="s">
        <v>8</v>
      </c>
      <c r="H7" s="402"/>
      <c r="I7" s="402" t="s">
        <v>9</v>
      </c>
      <c r="J7" s="402"/>
      <c r="K7" s="402" t="s">
        <v>10</v>
      </c>
      <c r="L7" s="402"/>
      <c r="M7" s="402" t="s">
        <v>11</v>
      </c>
      <c r="N7" s="402"/>
      <c r="O7" s="402" t="s">
        <v>12</v>
      </c>
      <c r="P7" s="402"/>
      <c r="Q7" s="405" t="s">
        <v>13</v>
      </c>
      <c r="T7" s="383"/>
      <c r="U7" s="155" t="s">
        <v>15</v>
      </c>
      <c r="V7" s="155" t="s">
        <v>16</v>
      </c>
      <c r="W7" s="155" t="s">
        <v>15</v>
      </c>
      <c r="X7" s="155" t="s">
        <v>16</v>
      </c>
      <c r="Y7" s="155" t="s">
        <v>15</v>
      </c>
      <c r="Z7" s="155" t="s">
        <v>16</v>
      </c>
      <c r="AA7" s="155" t="s">
        <v>15</v>
      </c>
      <c r="AB7" s="155" t="s">
        <v>16</v>
      </c>
      <c r="AC7" s="155" t="s">
        <v>15</v>
      </c>
      <c r="AD7" s="155" t="s">
        <v>16</v>
      </c>
      <c r="AE7" s="155" t="s">
        <v>15</v>
      </c>
      <c r="AF7" s="155" t="s">
        <v>16</v>
      </c>
      <c r="AG7" s="381"/>
    </row>
    <row r="8" spans="2:43" ht="15" customHeight="1">
      <c r="B8" s="397"/>
      <c r="C8" s="400"/>
      <c r="D8" s="404"/>
      <c r="E8" s="373" t="s">
        <v>15</v>
      </c>
      <c r="F8" s="373" t="s">
        <v>16</v>
      </c>
      <c r="G8" s="373" t="s">
        <v>15</v>
      </c>
      <c r="H8" s="373" t="s">
        <v>16</v>
      </c>
      <c r="I8" s="373" t="s">
        <v>15</v>
      </c>
      <c r="J8" s="373" t="s">
        <v>16</v>
      </c>
      <c r="K8" s="373" t="s">
        <v>15</v>
      </c>
      <c r="L8" s="373" t="s">
        <v>16</v>
      </c>
      <c r="M8" s="373" t="s">
        <v>15</v>
      </c>
      <c r="N8" s="373" t="s">
        <v>16</v>
      </c>
      <c r="O8" s="373" t="s">
        <v>15</v>
      </c>
      <c r="P8" s="373" t="s">
        <v>16</v>
      </c>
      <c r="Q8" s="406"/>
      <c r="T8" s="384"/>
      <c r="U8" s="299">
        <f>E10</f>
        <v>0</v>
      </c>
      <c r="V8" s="299">
        <f>F10</f>
        <v>0</v>
      </c>
      <c r="W8" s="299">
        <f t="shared" ref="W8:AF8" si="0">G10</f>
        <v>0</v>
      </c>
      <c r="X8" s="299">
        <f>H10</f>
        <v>0</v>
      </c>
      <c r="Y8" s="299">
        <f t="shared" si="0"/>
        <v>0</v>
      </c>
      <c r="Z8" s="299">
        <f t="shared" si="0"/>
        <v>0</v>
      </c>
      <c r="AA8" s="299">
        <f t="shared" si="0"/>
        <v>0</v>
      </c>
      <c r="AB8" s="299">
        <f t="shared" si="0"/>
        <v>1</v>
      </c>
      <c r="AC8" s="299">
        <f t="shared" si="0"/>
        <v>0</v>
      </c>
      <c r="AD8" s="299">
        <f t="shared" si="0"/>
        <v>1</v>
      </c>
      <c r="AE8" s="299">
        <f t="shared" si="0"/>
        <v>0</v>
      </c>
      <c r="AF8" s="299">
        <f t="shared" si="0"/>
        <v>0</v>
      </c>
      <c r="AG8" s="300">
        <f>SUM(U8:AF8)</f>
        <v>2</v>
      </c>
    </row>
    <row r="9" spans="2:43" s="18" customFormat="1" ht="12" customHeight="1" thickBot="1">
      <c r="B9" s="100"/>
      <c r="C9" s="92"/>
      <c r="D9" s="92"/>
      <c r="E9" s="92"/>
      <c r="F9" s="92"/>
      <c r="G9" s="92"/>
      <c r="H9" s="92"/>
      <c r="I9" s="92"/>
      <c r="J9" s="92"/>
      <c r="K9" s="92"/>
      <c r="L9" s="92"/>
      <c r="M9" s="92"/>
      <c r="N9" s="92"/>
      <c r="O9" s="92"/>
      <c r="P9" s="92"/>
      <c r="Q9" s="92"/>
      <c r="T9" s="103"/>
      <c r="U9" s="103"/>
      <c r="V9" s="103"/>
      <c r="W9" s="103"/>
      <c r="X9" s="103"/>
      <c r="Y9" s="103"/>
      <c r="Z9" s="103"/>
      <c r="AA9" s="103"/>
      <c r="AB9" s="103"/>
      <c r="AC9" s="103"/>
      <c r="AD9" s="103"/>
      <c r="AE9" s="103"/>
      <c r="AF9" s="103"/>
      <c r="AG9" s="103"/>
      <c r="AJ9" s="37"/>
      <c r="AK9" s="37"/>
      <c r="AL9" s="37"/>
      <c r="AM9" s="37"/>
      <c r="AN9" s="37"/>
      <c r="AO9" s="37"/>
      <c r="AP9" s="37"/>
      <c r="AQ9" s="37"/>
    </row>
    <row r="10" spans="2:43" s="18" customFormat="1" ht="12" customHeight="1">
      <c r="B10" s="100"/>
      <c r="C10" s="92"/>
      <c r="D10" s="249" t="s">
        <v>17</v>
      </c>
      <c r="E10" s="250">
        <f>SUM(E12:E13)</f>
        <v>0</v>
      </c>
      <c r="F10" s="250">
        <f t="shared" ref="F10:Q10" si="1">SUM(F12:F13)</f>
        <v>0</v>
      </c>
      <c r="G10" s="250">
        <f t="shared" si="1"/>
        <v>0</v>
      </c>
      <c r="H10" s="250">
        <f t="shared" si="1"/>
        <v>0</v>
      </c>
      <c r="I10" s="250">
        <f t="shared" si="1"/>
        <v>0</v>
      </c>
      <c r="J10" s="250">
        <f t="shared" si="1"/>
        <v>0</v>
      </c>
      <c r="K10" s="250">
        <f t="shared" si="1"/>
        <v>0</v>
      </c>
      <c r="L10" s="250">
        <f t="shared" si="1"/>
        <v>1</v>
      </c>
      <c r="M10" s="250">
        <f t="shared" si="1"/>
        <v>0</v>
      </c>
      <c r="N10" s="250">
        <f t="shared" si="1"/>
        <v>1</v>
      </c>
      <c r="O10" s="250">
        <f t="shared" si="1"/>
        <v>0</v>
      </c>
      <c r="P10" s="250">
        <f t="shared" si="1"/>
        <v>0</v>
      </c>
      <c r="Q10" s="251">
        <f t="shared" si="1"/>
        <v>2</v>
      </c>
      <c r="T10" s="62"/>
      <c r="U10" s="63"/>
      <c r="V10" s="63"/>
      <c r="W10" s="63"/>
      <c r="X10" s="63"/>
      <c r="Y10" s="63"/>
      <c r="Z10" s="63"/>
      <c r="AA10" s="63"/>
      <c r="AB10" s="63"/>
      <c r="AC10" s="63"/>
      <c r="AD10" s="63"/>
      <c r="AE10" s="92"/>
      <c r="AF10" s="92"/>
      <c r="AJ10" s="37"/>
      <c r="AK10" s="37"/>
      <c r="AL10" s="37"/>
      <c r="AM10" s="37"/>
      <c r="AN10" s="37"/>
      <c r="AO10" s="37"/>
      <c r="AP10" s="37"/>
      <c r="AQ10" s="37"/>
    </row>
    <row r="11" spans="2:43" s="18" customFormat="1" ht="12" customHeight="1">
      <c r="B11" s="100"/>
      <c r="C11" s="92"/>
      <c r="D11" s="92"/>
      <c r="E11" s="100"/>
      <c r="F11" s="100"/>
      <c r="G11" s="100"/>
      <c r="H11" s="100"/>
      <c r="I11" s="100"/>
      <c r="J11" s="100"/>
      <c r="K11" s="100"/>
      <c r="L11" s="100"/>
      <c r="M11" s="100"/>
      <c r="N11" s="100"/>
      <c r="O11" s="100"/>
      <c r="P11" s="100"/>
      <c r="Q11" s="100"/>
      <c r="T11" s="62"/>
      <c r="U11" s="63"/>
      <c r="V11" s="63"/>
      <c r="W11" s="63"/>
      <c r="X11" s="63"/>
      <c r="Y11" s="63"/>
      <c r="Z11" s="63"/>
      <c r="AA11" s="63"/>
      <c r="AB11" s="63"/>
      <c r="AC11" s="63"/>
      <c r="AD11" s="63"/>
      <c r="AE11" s="8"/>
      <c r="AF11" s="8"/>
      <c r="AG11" s="8"/>
      <c r="AJ11" s="37"/>
      <c r="AK11" s="37"/>
      <c r="AL11" s="37"/>
      <c r="AM11" s="37"/>
      <c r="AN11" s="37"/>
      <c r="AO11" s="37"/>
      <c r="AP11" s="37"/>
      <c r="AQ11" s="37"/>
    </row>
    <row r="12" spans="2:43" s="18" customFormat="1" ht="12" customHeight="1">
      <c r="B12" s="102" t="s">
        <v>18</v>
      </c>
      <c r="C12" s="102">
        <v>5</v>
      </c>
      <c r="D12" s="247" t="s">
        <v>19</v>
      </c>
      <c r="E12" s="101">
        <v>0</v>
      </c>
      <c r="F12" s="101">
        <v>0</v>
      </c>
      <c r="G12" s="101">
        <v>0</v>
      </c>
      <c r="H12" s="101">
        <v>0</v>
      </c>
      <c r="I12" s="101">
        <v>0</v>
      </c>
      <c r="J12" s="101">
        <v>0</v>
      </c>
      <c r="K12" s="101">
        <v>0</v>
      </c>
      <c r="L12" s="101">
        <v>0</v>
      </c>
      <c r="M12" s="101">
        <v>0</v>
      </c>
      <c r="N12" s="101">
        <v>0</v>
      </c>
      <c r="O12" s="101">
        <v>0</v>
      </c>
      <c r="P12" s="101">
        <v>0</v>
      </c>
      <c r="Q12" s="248">
        <f>SUM(E12:P12)</f>
        <v>0</v>
      </c>
      <c r="T12" s="62"/>
      <c r="AF12" s="8"/>
      <c r="AG12" s="8"/>
      <c r="AJ12" s="37"/>
      <c r="AK12" s="37"/>
      <c r="AL12" s="40"/>
      <c r="AM12" s="40"/>
      <c r="AN12" s="40"/>
      <c r="AO12" s="40"/>
      <c r="AP12" s="40"/>
      <c r="AQ12" s="37"/>
    </row>
    <row r="13" spans="2:43" s="18" customFormat="1" ht="12" customHeight="1">
      <c r="B13" s="102" t="s">
        <v>20</v>
      </c>
      <c r="C13" s="102">
        <v>13</v>
      </c>
      <c r="D13" s="247" t="s">
        <v>21</v>
      </c>
      <c r="E13" s="101">
        <v>0</v>
      </c>
      <c r="F13" s="101">
        <v>0</v>
      </c>
      <c r="G13" s="101">
        <v>0</v>
      </c>
      <c r="H13" s="101">
        <v>0</v>
      </c>
      <c r="I13" s="101">
        <v>0</v>
      </c>
      <c r="J13" s="101">
        <v>0</v>
      </c>
      <c r="K13" s="101">
        <v>0</v>
      </c>
      <c r="L13" s="101">
        <v>1</v>
      </c>
      <c r="M13" s="101">
        <v>0</v>
      </c>
      <c r="N13" s="101">
        <v>1</v>
      </c>
      <c r="O13" s="101">
        <v>0</v>
      </c>
      <c r="P13" s="101">
        <v>0</v>
      </c>
      <c r="Q13" s="248">
        <f>SUM(E13:P13)</f>
        <v>2</v>
      </c>
      <c r="T13" s="62"/>
      <c r="V13" s="385" t="s">
        <v>22</v>
      </c>
      <c r="W13" s="385"/>
      <c r="X13" s="385"/>
      <c r="Y13" s="385"/>
      <c r="Z13" s="385"/>
      <c r="AA13" s="385"/>
      <c r="AB13" s="385"/>
      <c r="AC13" s="385"/>
      <c r="AD13" s="385"/>
      <c r="AE13" s="385"/>
      <c r="AF13" s="97"/>
      <c r="AG13" s="8"/>
      <c r="AJ13" s="37"/>
      <c r="AK13" s="37"/>
      <c r="AL13" s="40"/>
      <c r="AM13" s="40"/>
      <c r="AN13" s="40"/>
      <c r="AO13" s="40"/>
      <c r="AP13" s="40"/>
      <c r="AQ13" s="37"/>
    </row>
    <row r="14" spans="2:43" s="18" customFormat="1" ht="12" customHeight="1" thickBot="1">
      <c r="B14" s="20"/>
      <c r="C14" s="20"/>
      <c r="D14" s="3"/>
      <c r="E14" s="3"/>
      <c r="F14" s="3"/>
      <c r="G14" s="3"/>
      <c r="H14" s="3"/>
      <c r="I14" s="3"/>
      <c r="J14" s="3"/>
      <c r="K14" s="3"/>
      <c r="L14" s="3"/>
      <c r="M14" s="3"/>
      <c r="N14" s="3"/>
      <c r="O14" s="3"/>
      <c r="P14" s="3"/>
      <c r="Q14" s="3"/>
      <c r="T14" s="92"/>
      <c r="V14" s="385"/>
      <c r="W14" s="385"/>
      <c r="X14" s="385"/>
      <c r="Y14" s="385"/>
      <c r="Z14" s="385"/>
      <c r="AA14" s="385"/>
      <c r="AB14" s="385"/>
      <c r="AC14" s="385"/>
      <c r="AD14" s="385"/>
      <c r="AE14" s="385"/>
      <c r="AF14" s="97"/>
      <c r="AG14" s="8"/>
      <c r="AJ14" s="12"/>
      <c r="AK14" s="38" t="s">
        <v>23</v>
      </c>
      <c r="AL14" s="41" t="s">
        <v>6</v>
      </c>
      <c r="AM14" s="41"/>
      <c r="AN14" s="40"/>
      <c r="AO14" s="41" t="s">
        <v>6</v>
      </c>
      <c r="AP14" s="42" t="s">
        <v>23</v>
      </c>
      <c r="AQ14" s="12"/>
    </row>
    <row r="15" spans="2:43" s="18" customFormat="1" ht="12" customHeight="1" thickBot="1">
      <c r="B15" s="8"/>
      <c r="C15" s="8"/>
      <c r="D15" s="8"/>
      <c r="E15" s="8"/>
      <c r="F15" s="8"/>
      <c r="G15" s="8"/>
      <c r="H15" s="8"/>
      <c r="I15" s="8"/>
      <c r="J15" s="8"/>
      <c r="K15" s="8"/>
      <c r="L15" s="8"/>
      <c r="M15" s="8"/>
      <c r="N15" s="8"/>
      <c r="O15" s="8"/>
      <c r="P15" s="8"/>
      <c r="Q15" s="8"/>
      <c r="V15" s="385"/>
      <c r="W15" s="385"/>
      <c r="X15" s="385"/>
      <c r="Y15" s="385"/>
      <c r="Z15" s="385"/>
      <c r="AA15" s="385"/>
      <c r="AB15" s="385"/>
      <c r="AC15" s="385"/>
      <c r="AD15" s="385"/>
      <c r="AE15" s="385"/>
      <c r="AF15" s="97"/>
      <c r="AG15" s="8"/>
      <c r="AJ15" s="12" t="s">
        <v>24</v>
      </c>
      <c r="AK15" s="12">
        <f>COUNTIF(E12:F13,0)</f>
        <v>4</v>
      </c>
      <c r="AL15" s="41">
        <f>E10+F10</f>
        <v>0</v>
      </c>
      <c r="AM15" s="40"/>
      <c r="AN15" s="41" t="s">
        <v>24</v>
      </c>
      <c r="AO15" s="43">
        <f t="shared" ref="AO15:AO20" si="2">AL15*100/64</f>
        <v>0</v>
      </c>
      <c r="AP15" s="43">
        <f t="shared" ref="AP15:AP20" si="3">AK15*100/64</f>
        <v>6.25</v>
      </c>
      <c r="AQ15" s="12"/>
    </row>
    <row r="16" spans="2:43" s="18" customFormat="1" ht="12" customHeight="1" thickBot="1">
      <c r="B16" s="8"/>
      <c r="C16" s="8"/>
      <c r="D16" s="23" t="s">
        <v>25</v>
      </c>
      <c r="E16" s="8"/>
      <c r="F16" s="8"/>
      <c r="G16" s="8"/>
      <c r="H16" s="8"/>
      <c r="I16" s="8"/>
      <c r="J16" s="8"/>
      <c r="K16" s="8"/>
      <c r="L16" s="8"/>
      <c r="M16" s="8"/>
      <c r="N16" s="8"/>
      <c r="O16" s="8"/>
      <c r="P16" s="8"/>
      <c r="Q16" s="8"/>
      <c r="V16" s="98"/>
      <c r="W16" s="98"/>
      <c r="X16" s="98"/>
      <c r="Y16" s="98"/>
      <c r="Z16" s="98"/>
      <c r="AA16" s="98"/>
      <c r="AB16" s="98"/>
      <c r="AC16" s="98"/>
      <c r="AD16" s="98"/>
      <c r="AE16" s="98"/>
      <c r="AG16" s="8"/>
      <c r="AJ16" s="12" t="s">
        <v>8</v>
      </c>
      <c r="AK16" s="12">
        <f>COUNTIF(G12:H13,0)</f>
        <v>4</v>
      </c>
      <c r="AL16" s="41">
        <f>G10+H10</f>
        <v>0</v>
      </c>
      <c r="AM16" s="40"/>
      <c r="AN16" s="41" t="s">
        <v>8</v>
      </c>
      <c r="AO16" s="43">
        <f t="shared" si="2"/>
        <v>0</v>
      </c>
      <c r="AP16" s="43">
        <f>AK16*100/64</f>
        <v>6.25</v>
      </c>
      <c r="AQ16" s="12"/>
    </row>
    <row r="17" spans="1:43" s="18" customFormat="1" ht="12" customHeight="1">
      <c r="B17" s="8"/>
      <c r="C17" s="8"/>
      <c r="D17" s="8"/>
      <c r="E17" s="8"/>
      <c r="F17" s="8"/>
      <c r="G17" s="8"/>
      <c r="H17" s="8"/>
      <c r="I17" s="8"/>
      <c r="J17" s="8"/>
      <c r="K17" s="8"/>
      <c r="L17" s="8"/>
      <c r="M17" s="8"/>
      <c r="N17" s="8"/>
      <c r="O17" s="8"/>
      <c r="P17" s="8"/>
      <c r="Q17" s="8"/>
      <c r="R17" s="39"/>
      <c r="V17" s="388" t="s">
        <v>26</v>
      </c>
      <c r="W17" s="389"/>
      <c r="X17" s="389"/>
      <c r="Y17" s="156" t="s">
        <v>7</v>
      </c>
      <c r="Z17" s="156" t="s">
        <v>8</v>
      </c>
      <c r="AA17" s="156" t="s">
        <v>9</v>
      </c>
      <c r="AB17" s="156" t="s">
        <v>10</v>
      </c>
      <c r="AC17" s="156" t="s">
        <v>11</v>
      </c>
      <c r="AD17" s="156" t="s">
        <v>12</v>
      </c>
      <c r="AE17" s="316" t="s">
        <v>13</v>
      </c>
      <c r="AG17" s="8"/>
      <c r="AJ17" s="12" t="s">
        <v>9</v>
      </c>
      <c r="AK17" s="12">
        <f>COUNTIF(I12:J13,0)</f>
        <v>4</v>
      </c>
      <c r="AL17" s="41">
        <f>I10+J10</f>
        <v>0</v>
      </c>
      <c r="AM17" s="40"/>
      <c r="AN17" s="41" t="s">
        <v>9</v>
      </c>
      <c r="AO17" s="43">
        <f t="shared" si="2"/>
        <v>0</v>
      </c>
      <c r="AP17" s="43">
        <f t="shared" si="3"/>
        <v>6.25</v>
      </c>
      <c r="AQ17" s="12"/>
    </row>
    <row r="18" spans="1:43" s="18" customFormat="1" ht="13.5" customHeight="1">
      <c r="B18" s="8"/>
      <c r="C18" s="8"/>
      <c r="D18" s="8"/>
      <c r="E18" s="8"/>
      <c r="F18" s="8"/>
      <c r="G18" s="8"/>
      <c r="H18" s="8"/>
      <c r="I18" s="8"/>
      <c r="J18" s="8"/>
      <c r="K18" s="8"/>
      <c r="L18" s="8"/>
      <c r="M18" s="8"/>
      <c r="N18" s="8"/>
      <c r="O18" s="8"/>
      <c r="P18" s="8"/>
      <c r="Q18" s="8"/>
      <c r="R18" s="39"/>
      <c r="V18" s="390" t="s">
        <v>6</v>
      </c>
      <c r="W18" s="391"/>
      <c r="X18" s="391"/>
      <c r="Y18" s="154">
        <f>(U8+V8)/4</f>
        <v>0</v>
      </c>
      <c r="Z18" s="154">
        <f>(W8+X8)/4</f>
        <v>0</v>
      </c>
      <c r="AA18" s="154">
        <f>(Y8+Z8)/4</f>
        <v>0</v>
      </c>
      <c r="AB18" s="154">
        <f>(AA8+AB8)/4</f>
        <v>0.25</v>
      </c>
      <c r="AC18" s="154">
        <f>(AC8+AD8)/4</f>
        <v>0.25</v>
      </c>
      <c r="AD18" s="154">
        <f>(AE8+AF8)/4</f>
        <v>0</v>
      </c>
      <c r="AE18" s="301">
        <f>AG8/(12*2)</f>
        <v>8.3333333333333329E-2</v>
      </c>
      <c r="AG18" s="8"/>
      <c r="AJ18" s="12" t="s">
        <v>10</v>
      </c>
      <c r="AK18" s="12">
        <f>COUNTIF(K12:L13,0)</f>
        <v>3</v>
      </c>
      <c r="AL18" s="41">
        <f>K10+L10</f>
        <v>1</v>
      </c>
      <c r="AM18" s="40"/>
      <c r="AN18" s="41" t="s">
        <v>10</v>
      </c>
      <c r="AO18" s="43">
        <f t="shared" si="2"/>
        <v>1.5625</v>
      </c>
      <c r="AP18" s="43">
        <f t="shared" si="3"/>
        <v>4.6875</v>
      </c>
      <c r="AQ18" s="12"/>
    </row>
    <row r="19" spans="1:43" s="18" customFormat="1" ht="12" customHeight="1">
      <c r="B19" s="8"/>
      <c r="C19" s="8"/>
      <c r="D19" s="8"/>
      <c r="E19" s="8"/>
      <c r="F19" s="8"/>
      <c r="G19" s="8"/>
      <c r="H19" s="8"/>
      <c r="I19" s="8"/>
      <c r="J19" s="8"/>
      <c r="K19" s="8"/>
      <c r="L19" s="8"/>
      <c r="M19" s="8"/>
      <c r="N19" s="8"/>
      <c r="O19" s="8"/>
      <c r="P19" s="8"/>
      <c r="Q19" s="8"/>
      <c r="R19" s="39"/>
      <c r="V19" s="392" t="s">
        <v>23</v>
      </c>
      <c r="W19" s="393"/>
      <c r="X19" s="393"/>
      <c r="Y19" s="154">
        <f>(4-(U8+V8))/4</f>
        <v>1</v>
      </c>
      <c r="Z19" s="154">
        <f>(4-(W8+X8))/4</f>
        <v>1</v>
      </c>
      <c r="AA19" s="154">
        <f>(4-(Y8+Z8))/4</f>
        <v>1</v>
      </c>
      <c r="AB19" s="154">
        <f>(4-(AA8+AB8))/4</f>
        <v>0.75</v>
      </c>
      <c r="AC19" s="154">
        <f>(4-(AC8+AD8))/4</f>
        <v>0.75</v>
      </c>
      <c r="AD19" s="154">
        <f>(4-(AE8+AF8))/4</f>
        <v>1</v>
      </c>
      <c r="AE19" s="301">
        <f>(24-AG8)/24</f>
        <v>0.91666666666666663</v>
      </c>
      <c r="AG19" s="8"/>
      <c r="AJ19" s="12" t="s">
        <v>11</v>
      </c>
      <c r="AK19" s="12">
        <f>COUNTIF(M12:N13,0)</f>
        <v>3</v>
      </c>
      <c r="AL19" s="41">
        <f>M10+N10</f>
        <v>1</v>
      </c>
      <c r="AM19" s="40"/>
      <c r="AN19" s="41" t="s">
        <v>11</v>
      </c>
      <c r="AO19" s="43">
        <f t="shared" si="2"/>
        <v>1.5625</v>
      </c>
      <c r="AP19" s="43">
        <f t="shared" si="3"/>
        <v>4.6875</v>
      </c>
      <c r="AQ19" s="12"/>
    </row>
    <row r="20" spans="1:43" s="18" customFormat="1" ht="12" customHeight="1" thickBot="1">
      <c r="B20" s="8"/>
      <c r="C20" s="8"/>
      <c r="D20" s="8"/>
      <c r="E20" s="8"/>
      <c r="F20" s="8"/>
      <c r="G20" s="8"/>
      <c r="H20" s="8"/>
      <c r="I20" s="8"/>
      <c r="J20" s="8"/>
      <c r="K20" s="8"/>
      <c r="L20" s="8"/>
      <c r="M20" s="8"/>
      <c r="N20" s="8"/>
      <c r="O20" s="8"/>
      <c r="P20" s="8"/>
      <c r="Q20" s="8"/>
      <c r="R20" s="39"/>
      <c r="V20" s="20"/>
      <c r="W20" s="20"/>
      <c r="X20" s="20"/>
      <c r="Y20" s="20"/>
      <c r="Z20" s="20"/>
      <c r="AA20" s="20"/>
      <c r="AB20" s="20"/>
      <c r="AC20" s="20"/>
      <c r="AD20" s="20"/>
      <c r="AE20" s="20"/>
      <c r="AG20" s="8"/>
      <c r="AJ20" s="12" t="s">
        <v>12</v>
      </c>
      <c r="AK20" s="12">
        <f>COUNTIF(O12:P13,0)</f>
        <v>4</v>
      </c>
      <c r="AL20" s="41">
        <f>O10+P10</f>
        <v>0</v>
      </c>
      <c r="AM20" s="40"/>
      <c r="AN20" s="41" t="s">
        <v>12</v>
      </c>
      <c r="AO20" s="43">
        <f t="shared" si="2"/>
        <v>0</v>
      </c>
      <c r="AP20" s="43">
        <f t="shared" si="3"/>
        <v>6.25</v>
      </c>
      <c r="AQ20" s="12"/>
    </row>
    <row r="21" spans="1:43" ht="12.75" customHeight="1">
      <c r="A21" s="18"/>
      <c r="B21" s="13"/>
      <c r="C21" s="13"/>
      <c r="D21" s="13"/>
      <c r="E21" s="13"/>
      <c r="F21" s="13"/>
      <c r="G21" s="13"/>
      <c r="H21" s="13"/>
      <c r="I21" s="13"/>
      <c r="J21" s="13"/>
      <c r="K21" s="13"/>
      <c r="L21" s="13"/>
      <c r="M21" s="13"/>
      <c r="N21" s="13"/>
      <c r="O21" s="13"/>
      <c r="P21" s="13"/>
      <c r="Q21" s="13"/>
      <c r="R21" s="13"/>
      <c r="S21" s="53"/>
      <c r="AL21" s="41"/>
      <c r="AM21" s="41"/>
      <c r="AN21" s="41"/>
      <c r="AO21" s="41"/>
      <c r="AP21" s="41"/>
    </row>
    <row r="22" spans="1:43" ht="12" customHeight="1">
      <c r="A22" s="18"/>
      <c r="R22" s="13"/>
    </row>
    <row r="23" spans="1:43" ht="12" customHeight="1">
      <c r="A23" s="18"/>
      <c r="R23" s="13"/>
      <c r="S23" s="53"/>
    </row>
    <row r="24" spans="1:43" ht="15" customHeight="1">
      <c r="A24" s="18"/>
      <c r="R24" s="13"/>
    </row>
    <row r="25" spans="1:43" ht="33" customHeight="1">
      <c r="A25" s="18"/>
      <c r="R25" s="13"/>
    </row>
    <row r="26" spans="1:43">
      <c r="A26" s="18"/>
    </row>
    <row r="27" spans="1:43">
      <c r="A27" s="18"/>
    </row>
    <row r="34" spans="19:19">
      <c r="S34" s="8" t="s">
        <v>27</v>
      </c>
    </row>
  </sheetData>
  <sortState xmlns:xlrd2="http://schemas.microsoft.com/office/spreadsheetml/2017/richdata2" ref="B8:S304">
    <sortCondition ref="B8:B304"/>
  </sortState>
  <mergeCells count="26">
    <mergeCell ref="D3:Q4"/>
    <mergeCell ref="V17:X17"/>
    <mergeCell ref="V18:X18"/>
    <mergeCell ref="V19:X19"/>
    <mergeCell ref="B1:Q1"/>
    <mergeCell ref="B6:B8"/>
    <mergeCell ref="C6:C8"/>
    <mergeCell ref="D6:Q6"/>
    <mergeCell ref="G7:H7"/>
    <mergeCell ref="E7:F7"/>
    <mergeCell ref="D7:D8"/>
    <mergeCell ref="Q7:Q8"/>
    <mergeCell ref="O7:P7"/>
    <mergeCell ref="M7:N7"/>
    <mergeCell ref="K7:L7"/>
    <mergeCell ref="I7:J7"/>
    <mergeCell ref="AG6:AG7"/>
    <mergeCell ref="T6:T8"/>
    <mergeCell ref="T3:AG4"/>
    <mergeCell ref="V13:AE15"/>
    <mergeCell ref="U6:V6"/>
    <mergeCell ref="W6:X6"/>
    <mergeCell ref="Y6:Z6"/>
    <mergeCell ref="AA6:AB6"/>
    <mergeCell ref="AC6:AD6"/>
    <mergeCell ref="AE6:AF6"/>
  </mergeCells>
  <conditionalFormatting sqref="B12:D13 Q12:Q13">
    <cfRule type="expression" dxfId="185" priority="103">
      <formula>COUNTIF($E12:$P12,"1")</formula>
    </cfRule>
  </conditionalFormatting>
  <conditionalFormatting sqref="E12:P13">
    <cfRule type="cellIs" dxfId="184" priority="73" operator="equal">
      <formula>0</formula>
    </cfRule>
    <cfRule type="cellIs" dxfId="183" priority="74" operator="equal">
      <formula>1</formula>
    </cfRule>
  </conditionalFormatting>
  <printOptions horizontalCentered="1"/>
  <pageMargins left="0.23622047244094491" right="0.23622047244094491" top="0.74803149606299213" bottom="0.74803149606299213" header="0.31496062992125984" footer="0.31496062992125984"/>
  <pageSetup scale="85" fitToWidth="2" fitToHeight="100" orientation="portrait" r:id="rId1"/>
  <colBreaks count="1" manualBreakCount="1">
    <brk id="18" max="46"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9900CC"/>
  </sheetPr>
  <dimension ref="A1:S47"/>
  <sheetViews>
    <sheetView showGridLines="0" topLeftCell="C4" zoomScale="106" zoomScaleNormal="106" zoomScaleSheetLayoutView="70" workbookViewId="0">
      <selection activeCell="L15" sqref="L15"/>
    </sheetView>
  </sheetViews>
  <sheetFormatPr baseColWidth="10" defaultColWidth="11.5" defaultRowHeight="14"/>
  <cols>
    <col min="1" max="1" width="14.33203125" style="8" hidden="1" customWidth="1"/>
    <col min="2" max="2" width="0" style="8" hidden="1" customWidth="1"/>
    <col min="3" max="3" width="17.1640625" style="8" bestFit="1" customWidth="1"/>
    <col min="4" max="11" width="11.1640625" style="8" customWidth="1"/>
    <col min="12" max="12" width="12.83203125" style="8" customWidth="1"/>
    <col min="13" max="16384" width="11.5" style="8"/>
  </cols>
  <sheetData>
    <row r="1" spans="1:13" ht="39.75" customHeight="1">
      <c r="A1" s="472" t="s">
        <v>174</v>
      </c>
      <c r="B1" s="472"/>
      <c r="C1" s="472"/>
      <c r="D1" s="472"/>
      <c r="E1" s="472"/>
      <c r="F1" s="472"/>
      <c r="G1" s="472"/>
      <c r="H1" s="472"/>
      <c r="I1" s="472"/>
      <c r="J1" s="472"/>
      <c r="K1" s="472"/>
      <c r="L1" s="472"/>
      <c r="M1" s="32"/>
    </row>
    <row r="2" spans="1:13" ht="19.5" customHeight="1">
      <c r="A2" s="32"/>
      <c r="B2" s="32"/>
      <c r="C2" s="32"/>
      <c r="D2" s="32"/>
      <c r="E2" s="32"/>
      <c r="F2" s="32"/>
      <c r="G2" s="32"/>
      <c r="H2" s="32"/>
      <c r="I2" s="32"/>
      <c r="J2" s="32"/>
      <c r="K2" s="32"/>
      <c r="L2" s="32"/>
      <c r="M2" s="32"/>
    </row>
    <row r="3" spans="1:13" ht="19.5" customHeight="1">
      <c r="A3" s="32"/>
      <c r="B3" s="32"/>
      <c r="C3" s="32"/>
      <c r="D3" s="32"/>
      <c r="E3" s="32"/>
      <c r="F3" s="32"/>
      <c r="G3" s="32"/>
      <c r="H3" s="32"/>
      <c r="I3" s="32"/>
      <c r="J3" s="32"/>
      <c r="K3" s="32"/>
      <c r="L3" s="32"/>
      <c r="M3" s="32"/>
    </row>
    <row r="4" spans="1:13" ht="69.75" customHeight="1">
      <c r="A4" s="32"/>
      <c r="B4" s="32"/>
      <c r="C4" s="474" t="s">
        <v>175</v>
      </c>
      <c r="D4" s="474"/>
      <c r="E4" s="474"/>
      <c r="F4" s="474"/>
      <c r="G4" s="474"/>
      <c r="H4" s="474"/>
      <c r="I4" s="474"/>
      <c r="J4" s="474"/>
      <c r="K4" s="474"/>
      <c r="L4" s="412"/>
      <c r="M4" s="136"/>
    </row>
    <row r="5" spans="1:13" ht="12" customHeight="1" thickBot="1">
      <c r="C5" s="14"/>
      <c r="D5" s="15"/>
      <c r="E5" s="15"/>
      <c r="F5" s="15"/>
      <c r="G5" s="15"/>
      <c r="H5" s="15"/>
      <c r="I5" s="15"/>
      <c r="J5" s="15"/>
      <c r="K5" s="15"/>
      <c r="L5" s="15"/>
      <c r="M5" s="32"/>
    </row>
    <row r="6" spans="1:13" ht="65.25" customHeight="1">
      <c r="A6" s="95"/>
      <c r="B6" s="96"/>
      <c r="C6" s="169"/>
      <c r="D6" s="170"/>
      <c r="E6" s="170"/>
      <c r="F6" s="170"/>
      <c r="G6" s="170"/>
      <c r="H6" s="170"/>
      <c r="I6" s="170"/>
      <c r="J6" s="170"/>
      <c r="K6" s="170"/>
      <c r="L6" s="171" t="s">
        <v>13</v>
      </c>
    </row>
    <row r="7" spans="1:13">
      <c r="A7" s="95"/>
      <c r="B7" s="96"/>
      <c r="C7" s="120"/>
      <c r="D7" s="144"/>
      <c r="E7" s="144"/>
      <c r="F7" s="144"/>
      <c r="G7" s="144"/>
      <c r="H7" s="144"/>
      <c r="I7" s="144"/>
      <c r="J7" s="144"/>
      <c r="K7" s="144"/>
      <c r="L7" s="144"/>
    </row>
    <row r="8" spans="1:13">
      <c r="A8" s="95"/>
      <c r="B8" s="96"/>
      <c r="C8" s="123" t="s">
        <v>13</v>
      </c>
      <c r="D8" s="137">
        <f t="shared" ref="D8:K8" si="0">SUM(D9:D12)</f>
        <v>1</v>
      </c>
      <c r="E8" s="137">
        <f t="shared" si="0"/>
        <v>1</v>
      </c>
      <c r="F8" s="137">
        <f t="shared" si="0"/>
        <v>1</v>
      </c>
      <c r="G8" s="137">
        <f t="shared" si="0"/>
        <v>1</v>
      </c>
      <c r="H8" s="137">
        <f t="shared" si="0"/>
        <v>1</v>
      </c>
      <c r="I8" s="137">
        <f t="shared" si="0"/>
        <v>1</v>
      </c>
      <c r="J8" s="137">
        <f t="shared" si="0"/>
        <v>1</v>
      </c>
      <c r="K8" s="137">
        <f t="shared" si="0"/>
        <v>1</v>
      </c>
      <c r="L8" s="138">
        <f>SUM(D8:K8)</f>
        <v>8</v>
      </c>
    </row>
    <row r="9" spans="1:13">
      <c r="A9" s="95"/>
      <c r="B9" s="96"/>
      <c r="C9" s="123" t="s">
        <v>134</v>
      </c>
      <c r="D9" s="125">
        <f t="shared" ref="D9:K9" si="1">COUNTIF(D14:D15,"1")</f>
        <v>1</v>
      </c>
      <c r="E9" s="125">
        <f t="shared" si="1"/>
        <v>0</v>
      </c>
      <c r="F9" s="125">
        <f t="shared" si="1"/>
        <v>1</v>
      </c>
      <c r="G9" s="125">
        <f t="shared" si="1"/>
        <v>0</v>
      </c>
      <c r="H9" s="125">
        <f t="shared" si="1"/>
        <v>1</v>
      </c>
      <c r="I9" s="125">
        <f t="shared" si="1"/>
        <v>1</v>
      </c>
      <c r="J9" s="125">
        <f t="shared" si="1"/>
        <v>0</v>
      </c>
      <c r="K9" s="125">
        <f t="shared" si="1"/>
        <v>1</v>
      </c>
      <c r="L9" s="139">
        <f>SUM(D9:K9)</f>
        <v>5</v>
      </c>
    </row>
    <row r="10" spans="1:13">
      <c r="A10" s="95"/>
      <c r="B10" s="96"/>
      <c r="C10" s="142" t="s">
        <v>116</v>
      </c>
      <c r="D10" s="124">
        <f t="shared" ref="D10:K10" si="2">COUNTIF(D14:D15,0)</f>
        <v>0</v>
      </c>
      <c r="E10" s="124">
        <f t="shared" si="2"/>
        <v>1</v>
      </c>
      <c r="F10" s="124">
        <f t="shared" si="2"/>
        <v>0</v>
      </c>
      <c r="G10" s="124">
        <f t="shared" si="2"/>
        <v>1</v>
      </c>
      <c r="H10" s="124">
        <f t="shared" si="2"/>
        <v>0</v>
      </c>
      <c r="I10" s="124">
        <f t="shared" si="2"/>
        <v>0</v>
      </c>
      <c r="J10" s="124">
        <f t="shared" si="2"/>
        <v>1</v>
      </c>
      <c r="K10" s="124">
        <f t="shared" si="2"/>
        <v>0</v>
      </c>
      <c r="L10" s="138">
        <f>SUM(D10:K10)</f>
        <v>3</v>
      </c>
    </row>
    <row r="11" spans="1:13">
      <c r="A11" s="95"/>
      <c r="B11" s="96"/>
      <c r="C11" s="142" t="s">
        <v>152</v>
      </c>
      <c r="D11" s="124">
        <f t="shared" ref="D11:K11" si="3">COUNTIF(D14:D15,"J")</f>
        <v>0</v>
      </c>
      <c r="E11" s="124">
        <f t="shared" si="3"/>
        <v>0</v>
      </c>
      <c r="F11" s="124">
        <f t="shared" si="3"/>
        <v>0</v>
      </c>
      <c r="G11" s="124">
        <f t="shared" si="3"/>
        <v>0</v>
      </c>
      <c r="H11" s="124">
        <f t="shared" si="3"/>
        <v>0</v>
      </c>
      <c r="I11" s="124">
        <f t="shared" si="3"/>
        <v>0</v>
      </c>
      <c r="J11" s="124">
        <f t="shared" si="3"/>
        <v>0</v>
      </c>
      <c r="K11" s="124">
        <f t="shared" si="3"/>
        <v>0</v>
      </c>
      <c r="L11" s="138">
        <f>SUM(D11:K11)</f>
        <v>0</v>
      </c>
    </row>
    <row r="12" spans="1:13">
      <c r="A12" s="95"/>
      <c r="B12" s="96"/>
      <c r="C12" s="142" t="s">
        <v>153</v>
      </c>
      <c r="D12" s="124">
        <f t="shared" ref="D12:K12" si="4">COUNTIF(D14:D15, "NA")</f>
        <v>0</v>
      </c>
      <c r="E12" s="124">
        <f t="shared" si="4"/>
        <v>0</v>
      </c>
      <c r="F12" s="124">
        <f t="shared" si="4"/>
        <v>0</v>
      </c>
      <c r="G12" s="124">
        <f t="shared" si="4"/>
        <v>0</v>
      </c>
      <c r="H12" s="124">
        <f t="shared" si="4"/>
        <v>0</v>
      </c>
      <c r="I12" s="124">
        <f t="shared" si="4"/>
        <v>0</v>
      </c>
      <c r="J12" s="124">
        <f t="shared" si="4"/>
        <v>0</v>
      </c>
      <c r="K12" s="124">
        <f t="shared" si="4"/>
        <v>0</v>
      </c>
      <c r="L12" s="138">
        <f>SUM(D12:K12)</f>
        <v>0</v>
      </c>
    </row>
    <row r="13" spans="1:13">
      <c r="A13" s="95"/>
      <c r="B13" s="96"/>
      <c r="C13" s="120"/>
      <c r="D13" s="140"/>
      <c r="E13" s="140"/>
      <c r="F13" s="140"/>
      <c r="G13" s="140"/>
      <c r="H13" s="140"/>
      <c r="I13" s="140"/>
      <c r="J13" s="140"/>
      <c r="K13" s="140"/>
      <c r="L13" s="140"/>
    </row>
    <row r="14" spans="1:13" ht="15" customHeight="1">
      <c r="A14" s="24" t="s">
        <v>18</v>
      </c>
      <c r="B14" s="24">
        <v>5</v>
      </c>
      <c r="C14" s="198" t="s">
        <v>19</v>
      </c>
      <c r="D14" s="127">
        <v>1</v>
      </c>
      <c r="E14" s="127">
        <v>0</v>
      </c>
      <c r="F14" s="127">
        <v>1</v>
      </c>
      <c r="G14" s="127">
        <v>0</v>
      </c>
      <c r="H14" s="262"/>
      <c r="I14" s="262"/>
      <c r="J14" s="262"/>
      <c r="K14" s="262"/>
      <c r="L14" s="141">
        <f>SUM(D14:K14)</f>
        <v>2</v>
      </c>
    </row>
    <row r="15" spans="1:13">
      <c r="A15" s="24" t="s">
        <v>118</v>
      </c>
      <c r="B15" s="24">
        <v>10</v>
      </c>
      <c r="C15" s="198" t="s">
        <v>21</v>
      </c>
      <c r="D15" s="262"/>
      <c r="E15" s="262"/>
      <c r="F15" s="262"/>
      <c r="G15" s="262"/>
      <c r="H15" s="127">
        <v>1</v>
      </c>
      <c r="I15" s="127">
        <v>1</v>
      </c>
      <c r="J15" s="127">
        <v>0</v>
      </c>
      <c r="K15" s="127">
        <v>1</v>
      </c>
      <c r="L15" s="141">
        <f t="shared" ref="L15" si="5">SUM(D15:K15)</f>
        <v>3</v>
      </c>
    </row>
    <row r="16" spans="1:13" ht="15" thickBot="1">
      <c r="A16" s="24" t="s">
        <v>20</v>
      </c>
      <c r="B16" s="24">
        <v>15</v>
      </c>
      <c r="C16" s="25"/>
      <c r="D16" s="25"/>
      <c r="E16" s="25"/>
      <c r="F16" s="25"/>
      <c r="G16" s="25"/>
      <c r="H16" s="25"/>
      <c r="I16" s="25"/>
      <c r="J16" s="25"/>
      <c r="K16" s="25"/>
      <c r="L16" s="25"/>
    </row>
    <row r="17" spans="1:19">
      <c r="A17" s="24" t="s">
        <v>126</v>
      </c>
      <c r="B17" s="24">
        <v>17</v>
      </c>
    </row>
    <row r="18" spans="1:19">
      <c r="A18" s="24" t="s">
        <v>18</v>
      </c>
      <c r="B18" s="24">
        <v>19</v>
      </c>
    </row>
    <row r="19" spans="1:19">
      <c r="A19" s="30"/>
      <c r="B19" s="30"/>
    </row>
    <row r="20" spans="1:19">
      <c r="A20" s="30"/>
      <c r="B20" s="30"/>
    </row>
    <row r="21" spans="1:19">
      <c r="A21" s="30"/>
      <c r="B21" s="30"/>
      <c r="C21" s="375"/>
      <c r="D21" s="2"/>
      <c r="E21" s="2"/>
      <c r="F21" s="2"/>
      <c r="G21" s="2"/>
      <c r="H21" s="2"/>
      <c r="I21" s="2"/>
      <c r="J21" s="2"/>
      <c r="K21" s="2"/>
    </row>
    <row r="22" spans="1:19">
      <c r="A22" s="30"/>
      <c r="B22" s="30"/>
      <c r="C22" s="375"/>
      <c r="D22" s="2"/>
      <c r="E22" s="2"/>
      <c r="F22" s="2"/>
      <c r="G22" s="2"/>
      <c r="H22" s="2"/>
      <c r="I22" s="2"/>
      <c r="J22" s="2"/>
      <c r="K22" s="2"/>
    </row>
    <row r="23" spans="1:19">
      <c r="A23" s="30"/>
      <c r="B23" s="30"/>
      <c r="C23" s="168" t="s">
        <v>158</v>
      </c>
      <c r="D23" s="4">
        <v>1</v>
      </c>
      <c r="E23" s="1"/>
      <c r="F23" s="1"/>
      <c r="G23" s="1"/>
      <c r="H23" s="1"/>
      <c r="I23" s="1"/>
      <c r="J23" s="1"/>
      <c r="K23" s="1"/>
      <c r="P23" s="60"/>
      <c r="Q23" s="60"/>
      <c r="R23" s="60"/>
      <c r="S23" s="60"/>
    </row>
    <row r="24" spans="1:19">
      <c r="A24" s="30"/>
      <c r="B24" s="30"/>
      <c r="C24" s="168" t="s">
        <v>159</v>
      </c>
      <c r="D24" s="4">
        <v>0</v>
      </c>
      <c r="E24" s="1"/>
      <c r="F24" s="1"/>
      <c r="G24" s="1"/>
      <c r="H24" s="1"/>
      <c r="I24" s="1"/>
      <c r="J24" s="1"/>
      <c r="P24" s="60"/>
      <c r="Q24" s="60"/>
      <c r="R24" s="60"/>
      <c r="S24" s="60"/>
    </row>
    <row r="25" spans="1:19">
      <c r="A25" s="30"/>
      <c r="B25" s="44"/>
      <c r="C25" s="168" t="s">
        <v>160</v>
      </c>
      <c r="D25" s="4" t="s">
        <v>125</v>
      </c>
      <c r="E25" s="1"/>
      <c r="F25" s="1"/>
      <c r="G25" s="1"/>
      <c r="H25" s="1"/>
      <c r="I25" s="1"/>
      <c r="J25" s="1"/>
      <c r="P25" s="60"/>
      <c r="Q25" s="225" t="s">
        <v>134</v>
      </c>
      <c r="R25" s="226">
        <f>L9</f>
        <v>5</v>
      </c>
      <c r="S25" s="60"/>
    </row>
    <row r="26" spans="1:19">
      <c r="A26" s="30"/>
      <c r="C26" s="168" t="s">
        <v>153</v>
      </c>
      <c r="D26" s="4" t="s">
        <v>161</v>
      </c>
      <c r="E26" s="1"/>
      <c r="F26" s="1"/>
      <c r="G26" s="1"/>
      <c r="H26" s="1"/>
      <c r="I26" s="1"/>
      <c r="J26" s="1"/>
      <c r="P26" s="60"/>
      <c r="Q26" s="225" t="s">
        <v>116</v>
      </c>
      <c r="R26" s="225">
        <f>L10</f>
        <v>3</v>
      </c>
      <c r="S26" s="60"/>
    </row>
    <row r="27" spans="1:19">
      <c r="A27" s="30"/>
      <c r="C27" s="1"/>
      <c r="D27" s="1"/>
      <c r="E27" s="1"/>
      <c r="F27" s="1"/>
      <c r="G27" s="1"/>
      <c r="H27" s="1"/>
      <c r="I27" s="1"/>
      <c r="J27" s="1"/>
      <c r="P27" s="60"/>
      <c r="Q27" s="225" t="s">
        <v>139</v>
      </c>
      <c r="R27" s="225">
        <f>L11</f>
        <v>0</v>
      </c>
      <c r="S27" s="60"/>
    </row>
    <row r="28" spans="1:19">
      <c r="A28" s="30"/>
      <c r="C28" s="465" t="s">
        <v>176</v>
      </c>
      <c r="D28" s="473" t="s">
        <v>177</v>
      </c>
      <c r="G28" s="1"/>
      <c r="H28" s="1"/>
      <c r="I28" s="1"/>
      <c r="J28" s="1"/>
      <c r="P28" s="60"/>
      <c r="Q28" s="202"/>
      <c r="R28" s="203"/>
      <c r="S28" s="60"/>
    </row>
    <row r="29" spans="1:19">
      <c r="A29" s="30"/>
      <c r="C29" s="465"/>
      <c r="D29" s="473"/>
      <c r="G29" s="1"/>
      <c r="H29" s="1"/>
      <c r="I29" s="1"/>
      <c r="J29" s="1"/>
      <c r="K29" s="1"/>
      <c r="P29" s="12"/>
      <c r="Q29" s="89" t="s">
        <v>116</v>
      </c>
      <c r="R29" s="89">
        <f>L10</f>
        <v>3</v>
      </c>
      <c r="S29" s="12"/>
    </row>
    <row r="30" spans="1:19" ht="24">
      <c r="A30" s="30"/>
      <c r="B30" s="47"/>
      <c r="C30" s="376" t="s">
        <v>178</v>
      </c>
      <c r="D30" s="141">
        <f>L9</f>
        <v>5</v>
      </c>
      <c r="E30" s="6"/>
      <c r="F30" s="6"/>
      <c r="G30" s="6"/>
      <c r="H30" s="6"/>
      <c r="I30" s="6"/>
      <c r="J30" s="6"/>
      <c r="K30" s="6"/>
      <c r="P30" s="12"/>
      <c r="Q30" s="12"/>
      <c r="R30" s="12"/>
      <c r="S30" s="12"/>
    </row>
    <row r="31" spans="1:19" ht="14.25" customHeight="1">
      <c r="A31" s="30"/>
      <c r="B31" s="30"/>
      <c r="C31" s="376" t="s">
        <v>172</v>
      </c>
      <c r="D31" s="256">
        <f>SUM(L10:L11)</f>
        <v>3</v>
      </c>
      <c r="E31" s="1"/>
      <c r="F31" s="1"/>
      <c r="G31" s="1"/>
      <c r="H31" s="1"/>
      <c r="I31" s="1"/>
      <c r="J31" s="1"/>
      <c r="K31" s="1"/>
      <c r="P31" s="12"/>
      <c r="Q31" s="12"/>
      <c r="R31" s="12"/>
      <c r="S31" s="12"/>
    </row>
    <row r="32" spans="1:19">
      <c r="A32" s="30"/>
      <c r="B32" s="30"/>
      <c r="C32" s="376" t="s">
        <v>173</v>
      </c>
      <c r="D32" s="256">
        <f>SUM(D30:D31)</f>
        <v>8</v>
      </c>
      <c r="E32" s="1"/>
      <c r="F32" s="1"/>
      <c r="G32" s="1"/>
      <c r="H32" s="1"/>
      <c r="I32" s="1"/>
      <c r="J32" s="1"/>
      <c r="K32" s="1"/>
    </row>
    <row r="33" spans="1:12">
      <c r="A33" s="30"/>
      <c r="B33" s="30"/>
      <c r="C33" s="306" t="s">
        <v>153</v>
      </c>
      <c r="D33" s="256">
        <f>L12</f>
        <v>0</v>
      </c>
      <c r="E33" s="1"/>
      <c r="F33" s="1"/>
      <c r="G33" s="1"/>
      <c r="H33" s="1"/>
      <c r="I33" s="1"/>
      <c r="J33" s="1"/>
      <c r="K33" s="1"/>
    </row>
    <row r="34" spans="1:12">
      <c r="A34" s="30"/>
      <c r="B34" s="30"/>
      <c r="G34" s="1"/>
      <c r="H34" s="1"/>
      <c r="I34" s="1"/>
      <c r="J34" s="1"/>
      <c r="K34" s="1"/>
      <c r="L34" s="16"/>
    </row>
    <row r="35" spans="1:12">
      <c r="A35" s="30"/>
      <c r="B35" s="30"/>
      <c r="G35" s="1"/>
      <c r="H35" s="1"/>
      <c r="I35" s="1"/>
      <c r="J35" s="1"/>
      <c r="K35" s="1"/>
      <c r="L35" s="16"/>
    </row>
    <row r="36" spans="1:12">
      <c r="A36" s="30"/>
      <c r="B36" s="30"/>
      <c r="G36" s="7"/>
      <c r="H36" s="7"/>
      <c r="I36" s="7"/>
      <c r="J36" s="7"/>
      <c r="K36" s="7"/>
      <c r="L36" s="16"/>
    </row>
    <row r="37" spans="1:12" ht="14.25" customHeight="1">
      <c r="A37" s="30"/>
      <c r="G37" s="7"/>
      <c r="H37" s="7"/>
      <c r="I37" s="7"/>
      <c r="J37" s="7"/>
      <c r="K37" s="7"/>
      <c r="L37" s="16"/>
    </row>
    <row r="38" spans="1:12" ht="15" customHeight="1">
      <c r="A38" s="30"/>
      <c r="G38" s="7"/>
      <c r="H38" s="7"/>
      <c r="I38" s="7"/>
      <c r="J38" s="7"/>
      <c r="K38" s="7"/>
      <c r="L38" s="16"/>
    </row>
    <row r="39" spans="1:12">
      <c r="A39" s="30"/>
      <c r="G39" s="7"/>
      <c r="H39" s="7"/>
      <c r="I39" s="7"/>
      <c r="J39" s="7"/>
      <c r="K39" s="7"/>
    </row>
    <row r="40" spans="1:12">
      <c r="A40" s="30"/>
      <c r="C40" s="1"/>
      <c r="D40" s="1"/>
      <c r="E40" s="1"/>
      <c r="F40" s="1"/>
      <c r="G40" s="1"/>
      <c r="H40" s="1"/>
      <c r="I40" s="1"/>
      <c r="J40" s="1"/>
      <c r="K40" s="1"/>
    </row>
    <row r="41" spans="1:12">
      <c r="A41" s="30"/>
    </row>
    <row r="42" spans="1:12">
      <c r="A42" s="30"/>
    </row>
    <row r="43" spans="1:12">
      <c r="A43" s="30"/>
      <c r="B43" s="30"/>
    </row>
    <row r="44" spans="1:12">
      <c r="A44" s="30"/>
      <c r="B44" s="30"/>
    </row>
    <row r="45" spans="1:12">
      <c r="A45" s="30"/>
      <c r="B45" s="30"/>
    </row>
    <row r="46" spans="1:12">
      <c r="A46" s="30"/>
      <c r="B46" s="30"/>
    </row>
    <row r="47" spans="1:12">
      <c r="A47" s="30"/>
      <c r="B47" s="30"/>
    </row>
  </sheetData>
  <mergeCells count="4">
    <mergeCell ref="A1:L1"/>
    <mergeCell ref="D28:D29"/>
    <mergeCell ref="C4:L4"/>
    <mergeCell ref="C28:C29"/>
  </mergeCells>
  <conditionalFormatting sqref="D14">
    <cfRule type="cellIs" dxfId="151" priority="82" operator="equal">
      <formula>"NA"</formula>
    </cfRule>
    <cfRule type="cellIs" dxfId="150" priority="83" operator="equal">
      <formula>"J"</formula>
    </cfRule>
    <cfRule type="cellIs" dxfId="149" priority="84" operator="equal">
      <formula>0</formula>
    </cfRule>
    <cfRule type="cellIs" dxfId="148" priority="85" operator="equal">
      <formula>1</formula>
    </cfRule>
  </conditionalFormatting>
  <conditionalFormatting sqref="D26">
    <cfRule type="cellIs" dxfId="147" priority="46" operator="equal">
      <formula>"NA"</formula>
    </cfRule>
  </conditionalFormatting>
  <conditionalFormatting sqref="D23">
    <cfRule type="cellIs" dxfId="146" priority="49" operator="equal">
      <formula>1</formula>
    </cfRule>
  </conditionalFormatting>
  <conditionalFormatting sqref="D24">
    <cfRule type="cellIs" dxfId="145" priority="48" operator="equal">
      <formula>0</formula>
    </cfRule>
  </conditionalFormatting>
  <conditionalFormatting sqref="D25">
    <cfRule type="cellIs" dxfId="144" priority="47" operator="equal">
      <formula>"J"</formula>
    </cfRule>
  </conditionalFormatting>
  <conditionalFormatting sqref="A43:B47 A42">
    <cfRule type="expression" dxfId="143" priority="746">
      <formula>COUNTIF($D40:$E40,"1")</formula>
    </cfRule>
  </conditionalFormatting>
  <conditionalFormatting sqref="B30 B24:B25">
    <cfRule type="expression" dxfId="142" priority="749">
      <formula>COUNTIF($D21:$E21,"1")</formula>
    </cfRule>
  </conditionalFormatting>
  <conditionalFormatting sqref="E14:F14">
    <cfRule type="cellIs" dxfId="141" priority="41" operator="equal">
      <formula>"NA"</formula>
    </cfRule>
    <cfRule type="cellIs" dxfId="140" priority="42" operator="equal">
      <formula>"J"</formula>
    </cfRule>
    <cfRule type="cellIs" dxfId="139" priority="43" operator="equal">
      <formula>0</formula>
    </cfRule>
    <cfRule type="cellIs" dxfId="138" priority="44" operator="equal">
      <formula>1</formula>
    </cfRule>
  </conditionalFormatting>
  <conditionalFormatting sqref="D14:G14 H15:K15">
    <cfRule type="cellIs" dxfId="137" priority="37" operator="equal">
      <formula>"NA"</formula>
    </cfRule>
    <cfRule type="cellIs" dxfId="136" priority="38" operator="equal">
      <formula>"J"</formula>
    </cfRule>
    <cfRule type="cellIs" dxfId="135" priority="39" operator="equal">
      <formula>0</formula>
    </cfRule>
    <cfRule type="cellIs" dxfId="134" priority="40" operator="equal">
      <formula>1</formula>
    </cfRule>
  </conditionalFormatting>
  <conditionalFormatting sqref="A33:B35">
    <cfRule type="expression" dxfId="133" priority="758">
      <formula>COUNTIF($E31:$E31,"1")</formula>
    </cfRule>
  </conditionalFormatting>
  <conditionalFormatting sqref="B31:B32">
    <cfRule type="expression" dxfId="132" priority="766">
      <formula>COUNTIF(#REF!,"1")</formula>
    </cfRule>
  </conditionalFormatting>
  <conditionalFormatting sqref="A36:B36 A37:A41">
    <cfRule type="expression" dxfId="131" priority="767">
      <formula>COUNTIF($C28:$D28,"1")</formula>
    </cfRule>
  </conditionalFormatting>
  <conditionalFormatting sqref="B23">
    <cfRule type="expression" dxfId="130" priority="879">
      <formula>COUNTIF($D8:$E8,"1")</formula>
    </cfRule>
  </conditionalFormatting>
  <conditionalFormatting sqref="B19:B22">
    <cfRule type="expression" dxfId="129" priority="880">
      <formula>COUNTIF($D9:$E9,"1")</formula>
    </cfRule>
  </conditionalFormatting>
  <conditionalFormatting sqref="G14">
    <cfRule type="cellIs" dxfId="128" priority="25" operator="equal">
      <formula>"NA"</formula>
    </cfRule>
    <cfRule type="cellIs" dxfId="127" priority="26" operator="equal">
      <formula>"J"</formula>
    </cfRule>
    <cfRule type="cellIs" dxfId="126" priority="27" operator="equal">
      <formula>0</formula>
    </cfRule>
    <cfRule type="cellIs" dxfId="125" priority="28" operator="equal">
      <formula>1</formula>
    </cfRule>
  </conditionalFormatting>
  <conditionalFormatting sqref="H15:K15">
    <cfRule type="cellIs" dxfId="124" priority="21" operator="equal">
      <formula>"NA"</formula>
    </cfRule>
    <cfRule type="cellIs" dxfId="123" priority="22" operator="equal">
      <formula>"J"</formula>
    </cfRule>
    <cfRule type="cellIs" dxfId="122" priority="23" operator="equal">
      <formula>0</formula>
    </cfRule>
    <cfRule type="cellIs" dxfId="121" priority="24" operator="equal">
      <formula>1</formula>
    </cfRule>
  </conditionalFormatting>
  <conditionalFormatting sqref="H15">
    <cfRule type="cellIs" dxfId="120" priority="17" operator="equal">
      <formula>"NA"</formula>
    </cfRule>
    <cfRule type="cellIs" dxfId="119" priority="18" operator="equal">
      <formula>"J"</formula>
    </cfRule>
    <cfRule type="cellIs" dxfId="118" priority="19" operator="equal">
      <formula>0</formula>
    </cfRule>
    <cfRule type="cellIs" dxfId="117" priority="20" operator="equal">
      <formula>1</formula>
    </cfRule>
  </conditionalFormatting>
  <conditionalFormatting sqref="J15">
    <cfRule type="cellIs" dxfId="116" priority="13" operator="equal">
      <formula>"NA"</formula>
    </cfRule>
    <cfRule type="cellIs" dxfId="115" priority="14" operator="equal">
      <formula>"J"</formula>
    </cfRule>
    <cfRule type="cellIs" dxfId="114" priority="15" operator="equal">
      <formula>0</formula>
    </cfRule>
    <cfRule type="cellIs" dxfId="113" priority="16" operator="equal">
      <formula>1</formula>
    </cfRule>
  </conditionalFormatting>
  <conditionalFormatting sqref="K15">
    <cfRule type="cellIs" dxfId="112" priority="9" operator="equal">
      <formula>"NA"</formula>
    </cfRule>
    <cfRule type="cellIs" dxfId="111" priority="10" operator="equal">
      <formula>"J"</formula>
    </cfRule>
    <cfRule type="cellIs" dxfId="110" priority="11" operator="equal">
      <formula>0</formula>
    </cfRule>
    <cfRule type="cellIs" dxfId="109" priority="12" operator="equal">
      <formula>1</formula>
    </cfRule>
  </conditionalFormatting>
  <conditionalFormatting sqref="I15">
    <cfRule type="cellIs" dxfId="108" priority="5" operator="equal">
      <formula>"NA"</formula>
    </cfRule>
    <cfRule type="cellIs" dxfId="107" priority="6" operator="equal">
      <formula>"J"</formula>
    </cfRule>
    <cfRule type="cellIs" dxfId="106" priority="7" operator="equal">
      <formula>0</formula>
    </cfRule>
    <cfRule type="cellIs" dxfId="105" priority="8" operator="equal">
      <formula>1</formula>
    </cfRule>
  </conditionalFormatting>
  <conditionalFormatting sqref="H15">
    <cfRule type="cellIs" dxfId="104" priority="1" operator="equal">
      <formula>"NA"</formula>
    </cfRule>
    <cfRule type="cellIs" dxfId="103" priority="2" operator="equal">
      <formula>"J"</formula>
    </cfRule>
    <cfRule type="cellIs" dxfId="102" priority="3" operator="equal">
      <formula>0</formula>
    </cfRule>
    <cfRule type="cellIs" dxfId="101" priority="4" operator="equal">
      <formula>1</formula>
    </cfRule>
  </conditionalFormatting>
  <printOptions horizontalCentered="1"/>
  <pageMargins left="0.70866141732283472" right="0.70866141732283472" top="0.74803149606299213" bottom="0.74803149606299213" header="0.31496062992125984" footer="0.31496062992125984"/>
  <pageSetup scale="75"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EA7E6E-7760-445A-AC7E-15E5574090D9}">
  <sheetPr>
    <tabColor rgb="FF7030A0"/>
  </sheetPr>
  <dimension ref="A1:CH254"/>
  <sheetViews>
    <sheetView showGridLines="0" zoomScale="60" zoomScaleNormal="60" workbookViewId="0">
      <selection activeCell="K27" sqref="K27"/>
    </sheetView>
  </sheetViews>
  <sheetFormatPr baseColWidth="10" defaultColWidth="11.5" defaultRowHeight="15"/>
  <cols>
    <col min="1" max="1" width="9.6640625" customWidth="1"/>
    <col min="2" max="2" width="10.5" customWidth="1"/>
    <col min="3" max="5" width="13.33203125" customWidth="1"/>
    <col min="6" max="6" width="12.1640625" customWidth="1"/>
    <col min="7" max="7" width="5" customWidth="1"/>
    <col min="8" max="8" width="8.6640625" customWidth="1"/>
    <col min="9" max="9" width="4.6640625" customWidth="1"/>
    <col min="10" max="10" width="11" customWidth="1"/>
    <col min="11" max="11" width="7.6640625" customWidth="1"/>
    <col min="12" max="12" width="10" customWidth="1"/>
    <col min="13" max="13" width="15.1640625" customWidth="1"/>
    <col min="14" max="14" width="48.83203125" customWidth="1"/>
    <col min="15" max="15" width="12" style="27" customWidth="1"/>
    <col min="16" max="16" width="10.6640625" style="27" customWidth="1"/>
    <col min="17" max="17" width="16.5" style="27" customWidth="1"/>
    <col min="18" max="18" width="9.83203125" style="27" customWidth="1"/>
    <col min="19" max="19" width="13.5" customWidth="1"/>
    <col min="20" max="20" width="20.6640625" bestFit="1" customWidth="1"/>
  </cols>
  <sheetData>
    <row r="1" spans="1:86" ht="50.25" customHeight="1">
      <c r="A1" s="328"/>
      <c r="B1" s="328"/>
      <c r="C1" s="328"/>
      <c r="D1" s="328"/>
      <c r="E1" s="328"/>
      <c r="F1" s="328"/>
      <c r="G1" s="329"/>
      <c r="H1" s="329"/>
      <c r="I1" s="329"/>
      <c r="J1" s="329"/>
      <c r="K1" s="329"/>
      <c r="L1" s="329"/>
      <c r="M1" s="329"/>
      <c r="N1" s="478" t="s">
        <v>179</v>
      </c>
      <c r="O1" s="478"/>
      <c r="P1" s="478"/>
      <c r="Q1" s="478"/>
      <c r="R1" s="478"/>
      <c r="S1" s="478"/>
      <c r="T1" s="478"/>
      <c r="U1" s="330"/>
      <c r="V1" s="330"/>
      <c r="W1" s="330"/>
      <c r="X1" s="330"/>
      <c r="Y1" s="330"/>
      <c r="Z1" s="330"/>
      <c r="AA1" s="330"/>
      <c r="AB1" s="330"/>
      <c r="AC1" s="330"/>
      <c r="AD1" s="330"/>
      <c r="AE1" s="330"/>
      <c r="AF1" s="330"/>
      <c r="AG1" s="330"/>
      <c r="AH1" s="330"/>
      <c r="AI1" s="330"/>
      <c r="AJ1" s="330"/>
      <c r="AK1" s="330"/>
      <c r="AL1" s="330"/>
      <c r="AM1" s="330"/>
      <c r="AN1" s="330"/>
      <c r="AO1" s="330"/>
      <c r="AP1" s="330"/>
      <c r="AQ1" s="330"/>
      <c r="AR1" s="330"/>
      <c r="AS1" s="330"/>
      <c r="AT1" s="330"/>
      <c r="AU1" s="330"/>
      <c r="AV1" s="330"/>
      <c r="AW1" s="330"/>
      <c r="AX1" s="330"/>
      <c r="AY1" s="330"/>
      <c r="AZ1" s="330"/>
      <c r="BA1" s="330"/>
      <c r="BB1" s="330"/>
      <c r="BC1" s="330"/>
      <c r="BD1" s="330"/>
      <c r="BE1" s="330"/>
      <c r="BF1" s="330"/>
      <c r="BG1" s="330"/>
      <c r="BH1" s="330"/>
      <c r="BI1" s="330"/>
      <c r="BJ1" s="330"/>
      <c r="BK1" s="330"/>
      <c r="BL1" s="330"/>
      <c r="BM1" s="330"/>
      <c r="BN1" s="330"/>
      <c r="BO1" s="330"/>
      <c r="BP1" s="330"/>
      <c r="BQ1" s="330"/>
      <c r="BR1" s="330"/>
      <c r="BS1" s="330"/>
      <c r="BT1" s="330"/>
      <c r="BU1" s="330"/>
      <c r="BV1" s="330"/>
      <c r="BW1" s="330"/>
      <c r="BX1" s="330"/>
      <c r="BY1" s="330"/>
      <c r="BZ1" s="330"/>
      <c r="CA1" s="330"/>
      <c r="CB1" s="330"/>
      <c r="CC1" s="330"/>
      <c r="CD1" s="330"/>
      <c r="CE1" s="330"/>
      <c r="CF1" s="330"/>
      <c r="CG1" s="330"/>
      <c r="CH1" s="330"/>
    </row>
    <row r="2" spans="1:86" ht="15" customHeight="1">
      <c r="A2" s="328"/>
      <c r="B2" s="328"/>
      <c r="C2" s="479" t="s">
        <v>180</v>
      </c>
      <c r="D2" s="479"/>
      <c r="E2" s="479"/>
      <c r="F2" s="479"/>
      <c r="G2" s="479"/>
      <c r="H2" s="479"/>
      <c r="I2" s="479"/>
      <c r="J2" s="479"/>
      <c r="K2" s="479"/>
      <c r="L2" s="479"/>
      <c r="M2" s="479"/>
      <c r="N2" s="479"/>
      <c r="O2" s="339">
        <f>SUM(P2:R2)</f>
        <v>17</v>
      </c>
      <c r="P2" s="340">
        <f>SUM(O11:O20)</f>
        <v>16</v>
      </c>
      <c r="Q2" s="340">
        <f>SUM(P12:P20)</f>
        <v>1</v>
      </c>
      <c r="R2" s="340">
        <f>SUM(Q11:Q20)</f>
        <v>0</v>
      </c>
      <c r="S2" s="331"/>
      <c r="T2" s="331"/>
      <c r="U2" s="330"/>
      <c r="V2" s="330"/>
      <c r="W2" s="330"/>
      <c r="X2" s="330"/>
      <c r="Y2" s="330"/>
      <c r="Z2" s="330"/>
      <c r="AA2" s="330"/>
      <c r="AB2" s="330"/>
      <c r="AC2" s="330"/>
      <c r="AD2" s="330"/>
      <c r="AE2" s="330"/>
      <c r="AF2" s="330"/>
      <c r="AG2" s="330"/>
      <c r="AH2" s="330"/>
      <c r="AI2" s="330"/>
      <c r="AJ2" s="330"/>
      <c r="AK2" s="330"/>
      <c r="AL2" s="330"/>
      <c r="AM2" s="330"/>
      <c r="AN2" s="330"/>
      <c r="AO2" s="330"/>
      <c r="AP2" s="330"/>
      <c r="AQ2" s="330"/>
      <c r="AR2" s="330"/>
      <c r="AS2" s="330"/>
      <c r="AT2" s="330"/>
      <c r="AU2" s="330"/>
      <c r="AV2" s="330"/>
      <c r="AW2" s="330"/>
      <c r="AX2" s="330"/>
      <c r="AY2" s="330"/>
      <c r="AZ2" s="330"/>
      <c r="BA2" s="330"/>
      <c r="BB2" s="330"/>
      <c r="BC2" s="330"/>
      <c r="BD2" s="330"/>
      <c r="BE2" s="330"/>
      <c r="BF2" s="330"/>
      <c r="BG2" s="330"/>
      <c r="BH2" s="330"/>
      <c r="BI2" s="330"/>
      <c r="BJ2" s="330"/>
      <c r="BK2" s="330"/>
      <c r="BL2" s="330"/>
      <c r="BM2" s="330"/>
      <c r="BN2" s="330"/>
      <c r="BO2" s="330"/>
      <c r="BP2" s="330"/>
      <c r="BQ2" s="330"/>
      <c r="BR2" s="330"/>
      <c r="BS2" s="330"/>
      <c r="BT2" s="330"/>
      <c r="BU2" s="330"/>
      <c r="BV2" s="330"/>
      <c r="BW2" s="330"/>
      <c r="BX2" s="330"/>
      <c r="BY2" s="330"/>
      <c r="BZ2" s="330"/>
      <c r="CA2" s="330"/>
      <c r="CB2" s="330"/>
      <c r="CC2" s="330"/>
      <c r="CD2" s="330"/>
      <c r="CE2" s="330"/>
      <c r="CF2" s="330"/>
      <c r="CG2" s="330"/>
      <c r="CH2" s="330"/>
    </row>
    <row r="3" spans="1:86" ht="15" customHeight="1">
      <c r="A3" s="328"/>
      <c r="B3" s="328"/>
      <c r="C3" s="479" t="s">
        <v>181</v>
      </c>
      <c r="D3" s="479"/>
      <c r="E3" s="479"/>
      <c r="F3" s="479"/>
      <c r="G3" s="479"/>
      <c r="H3" s="479"/>
      <c r="I3" s="479"/>
      <c r="J3" s="479"/>
      <c r="K3" s="479"/>
      <c r="L3" s="479"/>
      <c r="M3" s="479"/>
      <c r="N3" s="479"/>
      <c r="S3" s="331"/>
      <c r="T3" s="331"/>
      <c r="U3" s="330"/>
      <c r="V3" s="330"/>
      <c r="W3" s="330"/>
      <c r="X3" s="330"/>
      <c r="Y3" s="330"/>
      <c r="Z3" s="330"/>
      <c r="AA3" s="330"/>
      <c r="AB3" s="330"/>
      <c r="AC3" s="330"/>
      <c r="AD3" s="330"/>
      <c r="AE3" s="330"/>
      <c r="AF3" s="330"/>
      <c r="AG3" s="330"/>
      <c r="AH3" s="330"/>
      <c r="AI3" s="330"/>
      <c r="AJ3" s="330"/>
      <c r="AK3" s="330"/>
      <c r="AL3" s="330"/>
      <c r="AM3" s="330"/>
      <c r="AN3" s="330"/>
      <c r="AO3" s="330"/>
      <c r="AP3" s="330"/>
      <c r="AQ3" s="330"/>
      <c r="AR3" s="330"/>
      <c r="AS3" s="330"/>
      <c r="AT3" s="330"/>
      <c r="AU3" s="330"/>
      <c r="AV3" s="330"/>
      <c r="AW3" s="330"/>
      <c r="AX3" s="330"/>
      <c r="AY3" s="330"/>
      <c r="AZ3" s="330"/>
      <c r="BA3" s="330"/>
      <c r="BB3" s="330"/>
      <c r="BC3" s="330"/>
      <c r="BD3" s="330"/>
      <c r="BE3" s="330"/>
      <c r="BF3" s="330"/>
      <c r="BG3" s="330"/>
      <c r="BH3" s="330"/>
      <c r="BI3" s="330"/>
      <c r="BJ3" s="330"/>
      <c r="BK3" s="330"/>
      <c r="BL3" s="330"/>
      <c r="BM3" s="330"/>
      <c r="BN3" s="330"/>
      <c r="BO3" s="330"/>
      <c r="BP3" s="330"/>
      <c r="BQ3" s="330"/>
      <c r="BR3" s="330"/>
      <c r="BS3" s="330"/>
      <c r="BT3" s="330"/>
      <c r="BU3" s="330"/>
      <c r="BV3" s="330"/>
      <c r="BW3" s="330"/>
      <c r="BX3" s="330"/>
      <c r="BY3" s="330"/>
      <c r="BZ3" s="330"/>
      <c r="CA3" s="330"/>
      <c r="CB3" s="330"/>
      <c r="CC3" s="330"/>
      <c r="CD3" s="330"/>
      <c r="CE3" s="330"/>
      <c r="CF3" s="330"/>
      <c r="CG3" s="330"/>
      <c r="CH3" s="330"/>
    </row>
    <row r="4" spans="1:86" ht="18" customHeight="1">
      <c r="A4" s="328"/>
      <c r="B4" s="328"/>
      <c r="C4" s="475" t="s">
        <v>137</v>
      </c>
      <c r="D4" s="475"/>
      <c r="E4" s="332" t="s">
        <v>182</v>
      </c>
      <c r="F4" s="331"/>
      <c r="G4" s="331"/>
      <c r="H4" s="331"/>
      <c r="I4" s="331"/>
      <c r="J4" s="331"/>
      <c r="K4" s="331"/>
      <c r="L4" s="331"/>
      <c r="M4" s="331"/>
      <c r="N4" s="331"/>
      <c r="O4" s="342"/>
      <c r="P4" s="342"/>
      <c r="Q4" s="342"/>
      <c r="R4" s="343" t="s">
        <v>183</v>
      </c>
      <c r="S4" s="344"/>
      <c r="T4" s="331"/>
      <c r="U4" s="330"/>
      <c r="V4" s="330"/>
      <c r="W4" s="330"/>
      <c r="X4" s="330"/>
      <c r="Y4" s="330"/>
      <c r="Z4" s="330"/>
      <c r="AA4" s="330"/>
      <c r="AB4" s="330"/>
      <c r="AC4" s="330"/>
      <c r="AD4" s="330"/>
      <c r="AE4" s="330"/>
      <c r="AF4" s="330"/>
      <c r="AG4" s="330"/>
      <c r="AH4" s="330"/>
      <c r="AI4" s="330"/>
      <c r="AJ4" s="330"/>
      <c r="AK4" s="330"/>
      <c r="AL4" s="330"/>
      <c r="AM4" s="330"/>
      <c r="AN4" s="330"/>
      <c r="AO4" s="330"/>
      <c r="AP4" s="330"/>
      <c r="AQ4" s="330"/>
      <c r="AR4" s="330"/>
      <c r="AS4" s="330"/>
      <c r="AT4" s="330"/>
      <c r="AU4" s="330"/>
      <c r="AV4" s="330"/>
      <c r="AW4" s="330"/>
      <c r="AX4" s="330"/>
      <c r="AY4" s="330"/>
      <c r="AZ4" s="330"/>
      <c r="BA4" s="330"/>
      <c r="BB4" s="330"/>
      <c r="BC4" s="330"/>
      <c r="BD4" s="330"/>
      <c r="BE4" s="330"/>
      <c r="BF4" s="330"/>
      <c r="BG4" s="330"/>
      <c r="BH4" s="330"/>
      <c r="BI4" s="330"/>
      <c r="BJ4" s="330"/>
      <c r="BK4" s="330"/>
      <c r="BL4" s="330"/>
      <c r="BM4" s="330"/>
      <c r="BN4" s="330"/>
      <c r="BO4" s="330"/>
      <c r="BP4" s="330"/>
      <c r="BQ4" s="330"/>
      <c r="BR4" s="330"/>
      <c r="BS4" s="330"/>
      <c r="BT4" s="330"/>
      <c r="BU4" s="330"/>
      <c r="BV4" s="330"/>
      <c r="BW4" s="330"/>
      <c r="BX4" s="330"/>
      <c r="BY4" s="330"/>
      <c r="BZ4" s="330"/>
      <c r="CA4" s="330"/>
      <c r="CB4" s="330"/>
      <c r="CC4" s="330"/>
      <c r="CD4" s="330"/>
      <c r="CE4" s="330"/>
      <c r="CF4" s="330"/>
      <c r="CG4" s="330"/>
      <c r="CH4" s="330"/>
    </row>
    <row r="5" spans="1:86" ht="18" customHeight="1">
      <c r="A5" s="328"/>
      <c r="B5" s="328"/>
      <c r="C5" s="475" t="s">
        <v>138</v>
      </c>
      <c r="D5" s="475"/>
      <c r="E5" s="332" t="s">
        <v>161</v>
      </c>
      <c r="F5" s="331"/>
      <c r="G5" s="331"/>
      <c r="H5" s="331"/>
      <c r="I5" s="331"/>
      <c r="J5" s="331"/>
      <c r="K5" s="331"/>
      <c r="L5" s="331"/>
      <c r="M5" s="331"/>
      <c r="N5" s="331"/>
      <c r="O5" s="331"/>
      <c r="P5" s="331"/>
      <c r="Q5" s="331"/>
      <c r="R5" s="331"/>
      <c r="S5" s="331"/>
      <c r="T5" s="331"/>
      <c r="U5" s="330"/>
      <c r="V5" s="330"/>
      <c r="W5" s="330"/>
      <c r="X5" s="330"/>
      <c r="Y5" s="330"/>
      <c r="Z5" s="330"/>
      <c r="AA5" s="330"/>
      <c r="AB5" s="330"/>
      <c r="AC5" s="330"/>
      <c r="AD5" s="330"/>
      <c r="AE5" s="330"/>
      <c r="AF5" s="330"/>
      <c r="AG5" s="330"/>
      <c r="AH5" s="330"/>
      <c r="AI5" s="330"/>
      <c r="AJ5" s="330"/>
      <c r="AK5" s="330"/>
      <c r="AL5" s="330"/>
      <c r="AM5" s="330"/>
      <c r="AN5" s="330"/>
      <c r="AO5" s="330"/>
      <c r="AP5" s="330"/>
      <c r="AQ5" s="330"/>
      <c r="AR5" s="330"/>
      <c r="AS5" s="330"/>
      <c r="AT5" s="330"/>
      <c r="AU5" s="330"/>
      <c r="AV5" s="330"/>
      <c r="AW5" s="330"/>
      <c r="AX5" s="330"/>
      <c r="AY5" s="330"/>
      <c r="AZ5" s="330"/>
      <c r="BA5" s="330"/>
      <c r="BB5" s="330"/>
      <c r="BC5" s="330"/>
      <c r="BD5" s="330"/>
      <c r="BE5" s="330"/>
      <c r="BF5" s="330"/>
      <c r="BG5" s="330"/>
      <c r="BH5" s="330"/>
      <c r="BI5" s="330"/>
      <c r="BJ5" s="330"/>
      <c r="BK5" s="330"/>
      <c r="BL5" s="330"/>
      <c r="BM5" s="330"/>
      <c r="BN5" s="330"/>
      <c r="BO5" s="330"/>
      <c r="BP5" s="330"/>
      <c r="BQ5" s="330"/>
      <c r="BR5" s="330"/>
      <c r="BS5" s="330"/>
      <c r="BT5" s="330"/>
      <c r="BU5" s="330"/>
      <c r="BV5" s="330"/>
      <c r="BW5" s="330"/>
      <c r="BX5" s="330"/>
      <c r="BY5" s="330"/>
      <c r="BZ5" s="330"/>
      <c r="CA5" s="330"/>
      <c r="CB5" s="330"/>
      <c r="CC5" s="330"/>
      <c r="CD5" s="330"/>
      <c r="CE5" s="330"/>
      <c r="CF5" s="330"/>
      <c r="CG5" s="330"/>
      <c r="CH5" s="330"/>
    </row>
    <row r="6" spans="1:86" ht="18" customHeight="1">
      <c r="A6" s="328"/>
      <c r="B6" s="328"/>
      <c r="C6" s="475" t="s">
        <v>184</v>
      </c>
      <c r="D6" s="475"/>
      <c r="E6" s="332" t="s">
        <v>125</v>
      </c>
      <c r="F6" s="331"/>
      <c r="G6" s="331"/>
      <c r="H6" s="331"/>
      <c r="I6" s="331"/>
      <c r="J6" s="331"/>
      <c r="K6" s="331"/>
      <c r="L6" s="331"/>
      <c r="M6" s="331"/>
      <c r="N6" s="331"/>
      <c r="O6" s="337"/>
      <c r="P6" s="337"/>
      <c r="Q6" s="337"/>
      <c r="R6" s="337"/>
      <c r="S6" s="331"/>
      <c r="T6" s="331"/>
      <c r="U6" s="330"/>
      <c r="V6" s="330"/>
      <c r="W6" s="330"/>
      <c r="X6" s="330"/>
      <c r="Y6" s="330"/>
      <c r="Z6" s="330"/>
      <c r="AA6" s="330"/>
      <c r="AB6" s="330"/>
      <c r="AC6" s="330"/>
      <c r="AD6" s="330"/>
      <c r="AE6" s="330"/>
      <c r="AF6" s="330"/>
      <c r="AG6" s="330"/>
      <c r="AH6" s="330"/>
      <c r="AI6" s="330"/>
      <c r="AJ6" s="330"/>
      <c r="AK6" s="330"/>
      <c r="AL6" s="330"/>
      <c r="AM6" s="330"/>
      <c r="AN6" s="330"/>
      <c r="AO6" s="330"/>
      <c r="AP6" s="330"/>
      <c r="AQ6" s="330"/>
      <c r="AR6" s="330"/>
      <c r="AS6" s="330"/>
      <c r="AT6" s="330"/>
      <c r="AU6" s="330"/>
      <c r="AV6" s="330"/>
      <c r="AW6" s="330"/>
      <c r="AX6" s="330"/>
      <c r="AY6" s="330"/>
      <c r="AZ6" s="330"/>
      <c r="BA6" s="330"/>
      <c r="BB6" s="330"/>
      <c r="BC6" s="330"/>
      <c r="BD6" s="330"/>
      <c r="BE6" s="330"/>
      <c r="BF6" s="330"/>
      <c r="BG6" s="330"/>
      <c r="BH6" s="330"/>
      <c r="BI6" s="330"/>
      <c r="BJ6" s="330"/>
      <c r="BK6" s="330"/>
      <c r="BL6" s="330"/>
      <c r="BM6" s="330"/>
      <c r="BN6" s="330"/>
      <c r="BO6" s="330"/>
      <c r="BP6" s="330"/>
      <c r="BQ6" s="330"/>
      <c r="BR6" s="330"/>
      <c r="BS6" s="330"/>
      <c r="BT6" s="330"/>
      <c r="BU6" s="330"/>
      <c r="BV6" s="330"/>
      <c r="BW6" s="330"/>
      <c r="BX6" s="330"/>
      <c r="BY6" s="330"/>
      <c r="BZ6" s="330"/>
      <c r="CA6" s="330"/>
      <c r="CB6" s="330"/>
      <c r="CC6" s="330"/>
      <c r="CD6" s="330"/>
      <c r="CE6" s="330"/>
      <c r="CF6" s="330"/>
      <c r="CG6" s="330"/>
      <c r="CH6" s="330"/>
    </row>
    <row r="7" spans="1:86" ht="18" customHeight="1">
      <c r="A7" s="328"/>
      <c r="B7" s="328"/>
      <c r="C7" s="475" t="s">
        <v>185</v>
      </c>
      <c r="D7" s="475"/>
      <c r="E7" s="333" t="s">
        <v>186</v>
      </c>
      <c r="F7" s="331"/>
      <c r="G7" s="331"/>
      <c r="H7" s="331"/>
      <c r="I7" s="331"/>
      <c r="J7" s="331"/>
      <c r="K7" s="331"/>
      <c r="L7" s="331"/>
      <c r="M7" s="331"/>
      <c r="N7" s="331"/>
      <c r="O7" s="337"/>
      <c r="P7" s="337"/>
      <c r="Q7" s="337"/>
      <c r="R7" s="337"/>
      <c r="S7" s="331"/>
      <c r="T7" s="331"/>
      <c r="U7" s="330"/>
      <c r="V7" s="330"/>
      <c r="W7" s="330"/>
      <c r="X7" s="330"/>
      <c r="Y7" s="330"/>
      <c r="Z7" s="330"/>
      <c r="AA7" s="330"/>
      <c r="AB7" s="330"/>
      <c r="AC7" s="330"/>
      <c r="AD7" s="330"/>
      <c r="AE7" s="330"/>
      <c r="AF7" s="330"/>
      <c r="AG7" s="330"/>
      <c r="AH7" s="330"/>
      <c r="AI7" s="330"/>
      <c r="AJ7" s="330"/>
      <c r="AK7" s="330"/>
      <c r="AL7" s="330"/>
      <c r="AM7" s="330"/>
      <c r="AN7" s="330"/>
      <c r="AO7" s="330"/>
      <c r="AP7" s="330"/>
      <c r="AQ7" s="330"/>
      <c r="AR7" s="330"/>
      <c r="AS7" s="330"/>
      <c r="AT7" s="330"/>
      <c r="AU7" s="330"/>
      <c r="AV7" s="330"/>
      <c r="AW7" s="330"/>
      <c r="AX7" s="330"/>
      <c r="AY7" s="330"/>
      <c r="AZ7" s="330"/>
      <c r="BA7" s="330"/>
      <c r="BB7" s="330"/>
      <c r="BC7" s="330"/>
      <c r="BD7" s="330"/>
      <c r="BE7" s="330"/>
      <c r="BF7" s="330"/>
      <c r="BG7" s="330"/>
      <c r="BH7" s="330"/>
      <c r="BI7" s="330"/>
      <c r="BJ7" s="330"/>
      <c r="BK7" s="330"/>
      <c r="BL7" s="330"/>
      <c r="BM7" s="330"/>
      <c r="BN7" s="330"/>
      <c r="BO7" s="330"/>
      <c r="BP7" s="330"/>
      <c r="BQ7" s="330"/>
      <c r="BR7" s="330"/>
      <c r="BS7" s="330"/>
      <c r="BT7" s="330"/>
      <c r="BU7" s="330"/>
      <c r="BV7" s="330"/>
      <c r="BW7" s="330"/>
      <c r="BX7" s="330"/>
      <c r="BY7" s="330"/>
      <c r="BZ7" s="330"/>
      <c r="CA7" s="330"/>
      <c r="CB7" s="330"/>
      <c r="CC7" s="330"/>
      <c r="CD7" s="330"/>
      <c r="CE7" s="330"/>
      <c r="CF7" s="330"/>
      <c r="CG7" s="330"/>
      <c r="CH7" s="330"/>
    </row>
    <row r="8" spans="1:86" ht="18" customHeight="1">
      <c r="A8" s="328"/>
      <c r="B8" s="328"/>
      <c r="C8" s="475" t="s">
        <v>187</v>
      </c>
      <c r="D8" s="475"/>
      <c r="E8" s="332" t="s">
        <v>188</v>
      </c>
      <c r="F8" s="331"/>
      <c r="G8" s="331"/>
      <c r="H8" s="331"/>
      <c r="I8" s="331"/>
      <c r="J8" s="331"/>
      <c r="K8" s="331"/>
      <c r="L8" s="331"/>
      <c r="M8" s="331"/>
      <c r="N8" s="331"/>
      <c r="O8" s="331"/>
      <c r="P8" s="331"/>
      <c r="Q8" s="331"/>
      <c r="R8" s="331"/>
      <c r="S8" s="331"/>
      <c r="T8" s="331"/>
      <c r="U8" s="330"/>
      <c r="V8" s="330"/>
      <c r="W8" s="330"/>
      <c r="X8" s="330"/>
      <c r="Y8" s="330"/>
      <c r="Z8" s="330"/>
      <c r="AA8" s="330"/>
      <c r="AB8" s="330"/>
      <c r="AC8" s="330"/>
      <c r="AD8" s="330"/>
      <c r="AE8" s="330"/>
      <c r="AF8" s="330"/>
      <c r="AG8" s="330"/>
      <c r="AH8" s="330"/>
      <c r="AI8" s="330"/>
      <c r="AJ8" s="330"/>
      <c r="AK8" s="330"/>
      <c r="AL8" s="330"/>
      <c r="AM8" s="330"/>
      <c r="AN8" s="330"/>
      <c r="AO8" s="330"/>
      <c r="AP8" s="330"/>
      <c r="AQ8" s="330"/>
      <c r="AR8" s="330"/>
      <c r="AS8" s="330"/>
      <c r="AT8" s="330"/>
      <c r="AU8" s="330"/>
      <c r="AV8" s="330"/>
      <c r="AW8" s="330"/>
      <c r="AX8" s="330"/>
      <c r="AY8" s="330"/>
      <c r="AZ8" s="330"/>
      <c r="BA8" s="330"/>
      <c r="BB8" s="330"/>
      <c r="BC8" s="330"/>
      <c r="BD8" s="330"/>
      <c r="BE8" s="330"/>
      <c r="BF8" s="330"/>
      <c r="BG8" s="330"/>
      <c r="BH8" s="330"/>
      <c r="BI8" s="330"/>
      <c r="BJ8" s="330"/>
      <c r="BK8" s="330"/>
      <c r="BL8" s="330"/>
      <c r="BM8" s="330"/>
      <c r="BN8" s="330"/>
      <c r="BO8" s="330"/>
      <c r="BP8" s="330"/>
      <c r="BQ8" s="330"/>
      <c r="BR8" s="330"/>
      <c r="BS8" s="330"/>
      <c r="BT8" s="330"/>
      <c r="BU8" s="330"/>
      <c r="BV8" s="330"/>
      <c r="BW8" s="330"/>
      <c r="BX8" s="330"/>
      <c r="BY8" s="330"/>
      <c r="BZ8" s="330"/>
      <c r="CA8" s="330"/>
      <c r="CB8" s="330"/>
      <c r="CC8" s="330"/>
      <c r="CD8" s="330"/>
      <c r="CE8" s="330"/>
      <c r="CF8" s="330"/>
      <c r="CG8" s="330"/>
      <c r="CH8" s="330"/>
    </row>
    <row r="9" spans="1:86" ht="15" customHeight="1">
      <c r="A9" s="328"/>
      <c r="B9" s="328"/>
      <c r="C9" s="334"/>
      <c r="D9" s="331"/>
      <c r="E9" s="331"/>
      <c r="F9" s="331"/>
      <c r="G9" s="331"/>
      <c r="H9" s="331"/>
      <c r="I9" s="331"/>
      <c r="J9" s="331"/>
      <c r="K9" s="331"/>
      <c r="L9" s="331"/>
      <c r="M9" s="331"/>
      <c r="N9" s="331"/>
      <c r="O9" s="484"/>
      <c r="P9" s="484"/>
      <c r="Q9" s="484"/>
      <c r="R9" s="484"/>
      <c r="S9" s="335"/>
      <c r="T9" s="331"/>
      <c r="U9" s="330"/>
      <c r="V9" s="330"/>
      <c r="W9" s="330"/>
      <c r="X9" s="330"/>
      <c r="Y9" s="330"/>
      <c r="Z9" s="330"/>
      <c r="AA9" s="330"/>
      <c r="AB9" s="330"/>
      <c r="AC9" s="330"/>
      <c r="AD9" s="330"/>
      <c r="AE9" s="330"/>
      <c r="AF9" s="330"/>
      <c r="AG9" s="330"/>
      <c r="AH9" s="330"/>
      <c r="AI9" s="330"/>
      <c r="AJ9" s="330"/>
      <c r="AK9" s="330"/>
      <c r="AL9" s="330"/>
      <c r="AM9" s="330"/>
      <c r="AN9" s="330"/>
      <c r="AO9" s="330"/>
      <c r="AP9" s="330"/>
      <c r="AQ9" s="330"/>
      <c r="AR9" s="330"/>
      <c r="AS9" s="330"/>
      <c r="AT9" s="330"/>
      <c r="AU9" s="330"/>
      <c r="AV9" s="330"/>
      <c r="AW9" s="330"/>
      <c r="AX9" s="330"/>
      <c r="AY9" s="330"/>
      <c r="AZ9" s="330"/>
      <c r="BA9" s="330"/>
      <c r="BB9" s="330"/>
      <c r="BC9" s="330"/>
      <c r="BD9" s="330"/>
      <c r="BE9" s="330"/>
      <c r="BF9" s="330"/>
      <c r="BG9" s="330"/>
      <c r="BH9" s="330"/>
      <c r="BI9" s="330"/>
      <c r="BJ9" s="330"/>
      <c r="BK9" s="330"/>
      <c r="BL9" s="330"/>
      <c r="BM9" s="330"/>
      <c r="BN9" s="330"/>
      <c r="BO9" s="330"/>
      <c r="BP9" s="330"/>
      <c r="BQ9" s="330"/>
      <c r="BR9" s="330"/>
      <c r="BS9" s="330"/>
      <c r="BT9" s="330"/>
      <c r="BU9" s="330"/>
      <c r="BV9" s="330"/>
      <c r="BW9" s="330"/>
      <c r="BX9" s="330"/>
      <c r="BY9" s="330"/>
      <c r="BZ9" s="330"/>
      <c r="CA9" s="330"/>
      <c r="CB9" s="330"/>
      <c r="CC9" s="330"/>
      <c r="CD9" s="330"/>
      <c r="CE9" s="330"/>
      <c r="CF9" s="330"/>
      <c r="CG9" s="330"/>
      <c r="CH9" s="330"/>
    </row>
    <row r="10" spans="1:86" ht="37.5" customHeight="1">
      <c r="A10" s="476" t="s">
        <v>14</v>
      </c>
      <c r="B10" s="476" t="s">
        <v>30</v>
      </c>
      <c r="C10" s="476" t="s">
        <v>54</v>
      </c>
      <c r="D10" s="476" t="s">
        <v>189</v>
      </c>
      <c r="E10" s="476" t="s">
        <v>190</v>
      </c>
      <c r="F10" s="476" t="s">
        <v>191</v>
      </c>
      <c r="G10" s="476"/>
      <c r="H10" s="476" t="s">
        <v>192</v>
      </c>
      <c r="I10" s="476"/>
      <c r="J10" s="485" t="s">
        <v>193</v>
      </c>
      <c r="K10" s="486"/>
      <c r="L10" s="485" t="s">
        <v>194</v>
      </c>
      <c r="M10" s="486"/>
      <c r="N10" s="480" t="s">
        <v>195</v>
      </c>
      <c r="O10" s="341" t="s">
        <v>99</v>
      </c>
      <c r="P10" s="341" t="s">
        <v>100</v>
      </c>
      <c r="Q10" s="341" t="s">
        <v>101</v>
      </c>
      <c r="R10" s="341" t="s">
        <v>102</v>
      </c>
      <c r="S10" s="481" t="s">
        <v>196</v>
      </c>
      <c r="T10" s="482" t="s">
        <v>197</v>
      </c>
      <c r="U10" s="330"/>
      <c r="V10" s="330"/>
      <c r="W10" s="330"/>
      <c r="X10" s="330"/>
      <c r="Y10" s="330"/>
      <c r="Z10" s="330"/>
      <c r="AA10" s="330"/>
      <c r="AB10" s="330"/>
      <c r="AC10" s="330"/>
      <c r="AD10" s="330"/>
      <c r="AE10" s="330"/>
      <c r="AF10" s="330"/>
      <c r="AG10" s="330"/>
      <c r="AH10" s="330"/>
      <c r="AI10" s="330"/>
      <c r="AJ10" s="330"/>
      <c r="AK10" s="330"/>
      <c r="AL10" s="330"/>
      <c r="AM10" s="330"/>
      <c r="AN10" s="330"/>
      <c r="AO10" s="330"/>
      <c r="AP10" s="330"/>
      <c r="AQ10" s="330"/>
      <c r="AR10" s="330"/>
      <c r="AS10" s="330"/>
      <c r="AT10" s="330"/>
      <c r="AU10" s="330"/>
      <c r="AV10" s="330"/>
      <c r="AW10" s="330"/>
      <c r="AX10" s="330"/>
      <c r="AY10" s="330"/>
      <c r="AZ10" s="330"/>
      <c r="BA10" s="330"/>
      <c r="BB10" s="330"/>
      <c r="BC10" s="330"/>
      <c r="BD10" s="330"/>
      <c r="BE10" s="330"/>
      <c r="BF10" s="330"/>
      <c r="BG10" s="330"/>
      <c r="BH10" s="330"/>
      <c r="BI10" s="330"/>
      <c r="BJ10" s="330"/>
      <c r="BK10" s="330"/>
      <c r="BL10" s="330"/>
      <c r="BM10" s="330"/>
      <c r="BN10" s="330"/>
      <c r="BO10" s="330"/>
      <c r="BP10" s="330"/>
      <c r="BQ10" s="330"/>
      <c r="BR10" s="330"/>
      <c r="BS10" s="330"/>
      <c r="BT10" s="330"/>
      <c r="BU10" s="330"/>
      <c r="BV10" s="330"/>
      <c r="BW10" s="330"/>
      <c r="BX10" s="330"/>
      <c r="BY10" s="330"/>
      <c r="BZ10" s="330"/>
      <c r="CA10" s="330"/>
      <c r="CB10" s="330"/>
      <c r="CC10" s="330"/>
      <c r="CD10" s="330"/>
      <c r="CE10" s="330"/>
      <c r="CF10" s="330"/>
      <c r="CG10" s="330"/>
      <c r="CH10" s="330"/>
    </row>
    <row r="11" spans="1:86" ht="18.75" customHeight="1" thickBot="1">
      <c r="A11" s="477"/>
      <c r="B11" s="477"/>
      <c r="C11" s="477"/>
      <c r="D11" s="477"/>
      <c r="E11" s="477"/>
      <c r="F11" s="477"/>
      <c r="G11" s="477"/>
      <c r="H11" s="477"/>
      <c r="I11" s="477"/>
      <c r="J11" s="487"/>
      <c r="K11" s="488"/>
      <c r="L11" s="487"/>
      <c r="M11" s="488"/>
      <c r="N11" s="477"/>
      <c r="O11" s="351">
        <f>SUM(O12:O20)</f>
        <v>8</v>
      </c>
      <c r="P11" s="351">
        <f>SUM(P12:P20)</f>
        <v>1</v>
      </c>
      <c r="Q11" s="351">
        <f>SUM(Q12:Q20)</f>
        <v>0</v>
      </c>
      <c r="R11" s="351">
        <f>SUM(R12:R20)</f>
        <v>1</v>
      </c>
      <c r="S11" s="477"/>
      <c r="T11" s="483"/>
      <c r="U11" s="330"/>
      <c r="V11" s="330"/>
      <c r="W11" s="330"/>
      <c r="X11" s="330"/>
      <c r="Y11" s="330"/>
      <c r="Z11" s="330"/>
      <c r="AA11" s="330"/>
      <c r="AB11" s="330"/>
      <c r="AC11" s="330"/>
      <c r="AD11" s="330"/>
      <c r="AE11" s="330"/>
      <c r="AF11" s="330"/>
      <c r="AG11" s="330"/>
      <c r="AH11" s="330"/>
      <c r="AI11" s="330"/>
      <c r="AJ11" s="330"/>
      <c r="AK11" s="330"/>
      <c r="AL11" s="330"/>
      <c r="AM11" s="330"/>
      <c r="AN11" s="330"/>
      <c r="AO11" s="330"/>
      <c r="AP11" s="330"/>
      <c r="AQ11" s="330"/>
      <c r="AR11" s="330"/>
      <c r="AS11" s="330"/>
      <c r="AT11" s="330"/>
      <c r="AU11" s="330"/>
      <c r="AV11" s="330"/>
      <c r="AW11" s="330"/>
      <c r="AX11" s="330"/>
      <c r="AY11" s="330"/>
      <c r="AZ11" s="330"/>
      <c r="BA11" s="330"/>
      <c r="BB11" s="330"/>
      <c r="BC11" s="330"/>
      <c r="BD11" s="330"/>
      <c r="BE11" s="330"/>
      <c r="BF11" s="330"/>
      <c r="BG11" s="330"/>
      <c r="BH11" s="330"/>
      <c r="BI11" s="330"/>
      <c r="BJ11" s="330"/>
      <c r="BK11" s="330"/>
      <c r="BL11" s="330"/>
      <c r="BM11" s="330"/>
      <c r="BN11" s="330"/>
      <c r="BO11" s="330"/>
      <c r="BP11" s="330"/>
      <c r="BQ11" s="330"/>
      <c r="BR11" s="330"/>
      <c r="BS11" s="330"/>
      <c r="BT11" s="330"/>
      <c r="BU11" s="330"/>
      <c r="BV11" s="330"/>
      <c r="BW11" s="330"/>
      <c r="BX11" s="330"/>
      <c r="BY11" s="330"/>
      <c r="BZ11" s="330"/>
      <c r="CA11" s="330"/>
      <c r="CB11" s="330"/>
      <c r="CC11" s="330"/>
      <c r="CD11" s="330"/>
      <c r="CE11" s="330"/>
      <c r="CF11" s="330"/>
      <c r="CG11" s="330"/>
      <c r="CH11" s="330"/>
    </row>
    <row r="12" spans="1:86" ht="24" customHeight="1">
      <c r="A12" s="489" t="s">
        <v>21</v>
      </c>
      <c r="B12" s="492" t="s">
        <v>39</v>
      </c>
      <c r="C12" s="495">
        <v>44091</v>
      </c>
      <c r="D12" s="498">
        <v>0.45833333333333331</v>
      </c>
      <c r="E12" s="498">
        <v>0.46875</v>
      </c>
      <c r="F12" s="377" t="s">
        <v>15</v>
      </c>
      <c r="G12" s="352" t="s">
        <v>182</v>
      </c>
      <c r="H12" s="353" t="s">
        <v>7</v>
      </c>
      <c r="I12" s="354" t="s">
        <v>182</v>
      </c>
      <c r="J12" s="353"/>
      <c r="K12" s="352" t="s">
        <v>161</v>
      </c>
      <c r="L12" s="365"/>
      <c r="M12" s="364"/>
      <c r="N12" s="501" t="s">
        <v>199</v>
      </c>
      <c r="O12" s="513">
        <v>8</v>
      </c>
      <c r="P12" s="516">
        <v>1</v>
      </c>
      <c r="Q12" s="516">
        <v>0</v>
      </c>
      <c r="R12" s="519">
        <v>1</v>
      </c>
      <c r="S12" s="523" t="s">
        <v>198</v>
      </c>
      <c r="T12" s="510" t="s">
        <v>200</v>
      </c>
    </row>
    <row r="13" spans="1:86" ht="24" customHeight="1">
      <c r="A13" s="490"/>
      <c r="B13" s="493"/>
      <c r="C13" s="496"/>
      <c r="D13" s="499"/>
      <c r="E13" s="499"/>
      <c r="F13" s="499" t="s">
        <v>16</v>
      </c>
      <c r="G13" s="504" t="s">
        <v>182</v>
      </c>
      <c r="H13" s="505" t="s">
        <v>8</v>
      </c>
      <c r="I13" s="504" t="s">
        <v>182</v>
      </c>
      <c r="J13" s="378"/>
      <c r="K13" s="336" t="s">
        <v>182</v>
      </c>
      <c r="L13" s="362"/>
      <c r="M13" s="364"/>
      <c r="N13" s="502"/>
      <c r="O13" s="514"/>
      <c r="P13" s="517"/>
      <c r="Q13" s="517"/>
      <c r="R13" s="520"/>
      <c r="S13" s="524"/>
      <c r="T13" s="511"/>
    </row>
    <row r="14" spans="1:86" ht="24" customHeight="1">
      <c r="A14" s="490"/>
      <c r="B14" s="493"/>
      <c r="C14" s="496"/>
      <c r="D14" s="499"/>
      <c r="E14" s="499"/>
      <c r="F14" s="499"/>
      <c r="G14" s="504"/>
      <c r="H14" s="505"/>
      <c r="I14" s="504"/>
      <c r="J14" s="378"/>
      <c r="K14" s="336" t="s">
        <v>182</v>
      </c>
      <c r="L14" s="362"/>
      <c r="M14" s="364"/>
      <c r="N14" s="502"/>
      <c r="O14" s="514"/>
      <c r="P14" s="517"/>
      <c r="Q14" s="517"/>
      <c r="R14" s="520"/>
      <c r="S14" s="524"/>
      <c r="T14" s="511"/>
    </row>
    <row r="15" spans="1:86" ht="24" customHeight="1">
      <c r="A15" s="490"/>
      <c r="B15" s="493"/>
      <c r="C15" s="496"/>
      <c r="D15" s="499"/>
      <c r="E15" s="499"/>
      <c r="F15" s="499" t="s">
        <v>112</v>
      </c>
      <c r="G15" s="504" t="s">
        <v>182</v>
      </c>
      <c r="H15" s="505" t="s">
        <v>9</v>
      </c>
      <c r="I15" s="504" t="s">
        <v>182</v>
      </c>
      <c r="J15" s="378"/>
      <c r="K15" s="336" t="s">
        <v>182</v>
      </c>
      <c r="L15" s="350"/>
      <c r="M15" s="364"/>
      <c r="N15" s="502"/>
      <c r="O15" s="514"/>
      <c r="P15" s="517"/>
      <c r="Q15" s="517"/>
      <c r="R15" s="520"/>
      <c r="S15" s="524"/>
      <c r="T15" s="511"/>
    </row>
    <row r="16" spans="1:86" ht="24" customHeight="1">
      <c r="A16" s="490"/>
      <c r="B16" s="493"/>
      <c r="C16" s="496"/>
      <c r="D16" s="499"/>
      <c r="E16" s="499"/>
      <c r="F16" s="499"/>
      <c r="G16" s="504"/>
      <c r="H16" s="505"/>
      <c r="I16" s="504"/>
      <c r="J16" s="378"/>
      <c r="K16" s="345" t="s">
        <v>182</v>
      </c>
      <c r="L16" s="346"/>
      <c r="M16" s="363" t="s">
        <v>182</v>
      </c>
      <c r="N16" s="502"/>
      <c r="O16" s="514"/>
      <c r="P16" s="517"/>
      <c r="Q16" s="517"/>
      <c r="R16" s="520"/>
      <c r="S16" s="524"/>
      <c r="T16" s="511"/>
    </row>
    <row r="17" spans="1:20" ht="24" customHeight="1">
      <c r="A17" s="490"/>
      <c r="B17" s="493"/>
      <c r="C17" s="496"/>
      <c r="D17" s="499"/>
      <c r="E17" s="499"/>
      <c r="F17" s="499" t="s">
        <v>113</v>
      </c>
      <c r="G17" s="504" t="s">
        <v>182</v>
      </c>
      <c r="H17" s="505" t="s">
        <v>10</v>
      </c>
      <c r="I17" s="504" t="s">
        <v>182</v>
      </c>
      <c r="J17" s="378"/>
      <c r="K17" s="345" t="s">
        <v>182</v>
      </c>
      <c r="L17" s="346"/>
      <c r="M17" s="347" t="s">
        <v>161</v>
      </c>
      <c r="N17" s="502"/>
      <c r="O17" s="514"/>
      <c r="P17" s="517"/>
      <c r="Q17" s="517"/>
      <c r="R17" s="520"/>
      <c r="S17" s="524"/>
      <c r="T17" s="511"/>
    </row>
    <row r="18" spans="1:20" ht="26.25" customHeight="1">
      <c r="A18" s="490"/>
      <c r="B18" s="493"/>
      <c r="C18" s="496"/>
      <c r="D18" s="499"/>
      <c r="E18" s="499"/>
      <c r="F18" s="499"/>
      <c r="G18" s="504"/>
      <c r="H18" s="505"/>
      <c r="I18" s="504"/>
      <c r="J18" s="346"/>
      <c r="K18" s="349" t="s">
        <v>182</v>
      </c>
      <c r="L18" s="346"/>
      <c r="M18" s="347" t="s">
        <v>182</v>
      </c>
      <c r="N18" s="502"/>
      <c r="O18" s="514"/>
      <c r="P18" s="517"/>
      <c r="Q18" s="517"/>
      <c r="R18" s="520"/>
      <c r="S18" s="524"/>
      <c r="T18" s="511"/>
    </row>
    <row r="19" spans="1:20" ht="24" customHeight="1">
      <c r="A19" s="490"/>
      <c r="B19" s="493"/>
      <c r="C19" s="496"/>
      <c r="D19" s="499"/>
      <c r="E19" s="499"/>
      <c r="F19" s="499" t="s">
        <v>114</v>
      </c>
      <c r="G19" s="504" t="s">
        <v>182</v>
      </c>
      <c r="H19" s="378" t="s">
        <v>11</v>
      </c>
      <c r="I19" s="348" t="s">
        <v>182</v>
      </c>
      <c r="J19" s="506"/>
      <c r="K19" s="508"/>
      <c r="L19" s="346"/>
      <c r="M19" s="347" t="s">
        <v>182</v>
      </c>
      <c r="N19" s="502"/>
      <c r="O19" s="514"/>
      <c r="P19" s="517"/>
      <c r="Q19" s="517"/>
      <c r="R19" s="520"/>
      <c r="S19" s="524"/>
      <c r="T19" s="511"/>
    </row>
    <row r="20" spans="1:20" ht="16" thickBot="1">
      <c r="A20" s="491"/>
      <c r="B20" s="494"/>
      <c r="C20" s="497"/>
      <c r="D20" s="500"/>
      <c r="E20" s="500"/>
      <c r="F20" s="500"/>
      <c r="G20" s="522"/>
      <c r="H20" s="355" t="s">
        <v>12</v>
      </c>
      <c r="I20" s="356" t="s">
        <v>182</v>
      </c>
      <c r="J20" s="507"/>
      <c r="K20" s="509"/>
      <c r="L20" s="357"/>
      <c r="M20" s="357"/>
      <c r="N20" s="503"/>
      <c r="O20" s="515"/>
      <c r="P20" s="518"/>
      <c r="Q20" s="518"/>
      <c r="R20" s="521"/>
      <c r="S20" s="525"/>
      <c r="T20" s="512"/>
    </row>
    <row r="21" spans="1:20">
      <c r="A21" s="330"/>
      <c r="B21" s="330"/>
      <c r="C21" s="330"/>
      <c r="D21" s="330"/>
      <c r="E21" s="330"/>
      <c r="F21" s="330"/>
      <c r="G21" s="330"/>
      <c r="H21" s="330"/>
      <c r="I21" s="330"/>
      <c r="J21" s="330"/>
      <c r="K21" s="330"/>
      <c r="L21" s="330"/>
      <c r="M21" s="330"/>
      <c r="N21" s="330"/>
      <c r="S21" s="330"/>
      <c r="T21" s="330"/>
    </row>
    <row r="22" spans="1:20">
      <c r="A22" s="330"/>
      <c r="B22" s="330"/>
      <c r="C22" s="330"/>
      <c r="D22" s="330"/>
      <c r="E22" s="330"/>
      <c r="F22" s="330"/>
      <c r="G22" s="330"/>
      <c r="H22" s="330"/>
      <c r="I22" s="330"/>
      <c r="J22" s="330"/>
      <c r="K22" s="330"/>
      <c r="L22" s="330"/>
      <c r="M22" s="330"/>
      <c r="N22" s="330"/>
      <c r="S22" s="330"/>
      <c r="T22" s="330"/>
    </row>
    <row r="23" spans="1:20">
      <c r="A23" s="330"/>
      <c r="B23" s="330"/>
      <c r="C23" s="330"/>
      <c r="D23" s="330"/>
      <c r="E23" s="330"/>
      <c r="F23" s="330"/>
      <c r="G23" s="330"/>
      <c r="H23" s="330"/>
      <c r="I23" s="330"/>
      <c r="J23" s="330"/>
      <c r="K23" s="330"/>
      <c r="L23" s="330"/>
      <c r="M23" s="330"/>
      <c r="N23" s="330"/>
      <c r="S23" s="330"/>
      <c r="T23" s="330"/>
    </row>
    <row r="24" spans="1:20">
      <c r="A24" s="330"/>
      <c r="B24" s="330"/>
      <c r="C24" s="330"/>
      <c r="D24" s="330"/>
      <c r="E24" s="330"/>
      <c r="F24" s="330"/>
      <c r="G24" s="330"/>
      <c r="H24" s="330"/>
      <c r="I24" s="330"/>
      <c r="J24" s="330"/>
      <c r="K24" s="330"/>
      <c r="L24" s="330"/>
      <c r="M24" s="330"/>
      <c r="N24" s="330"/>
      <c r="S24" s="330"/>
      <c r="T24" s="330"/>
    </row>
    <row r="25" spans="1:20">
      <c r="A25" s="330"/>
      <c r="B25" s="330"/>
      <c r="C25" s="330"/>
      <c r="D25" s="330"/>
      <c r="E25" s="330"/>
      <c r="F25" s="330"/>
      <c r="G25" s="330"/>
      <c r="H25" s="330"/>
      <c r="I25" s="330"/>
      <c r="J25" s="330"/>
      <c r="K25" s="330"/>
      <c r="L25" s="330"/>
      <c r="M25" s="330"/>
      <c r="N25" s="330"/>
      <c r="S25" s="330"/>
      <c r="T25" s="330"/>
    </row>
    <row r="26" spans="1:20">
      <c r="A26" s="330"/>
      <c r="B26" s="330"/>
      <c r="C26" s="330"/>
      <c r="D26" s="330"/>
      <c r="E26" s="330"/>
      <c r="F26" s="330"/>
      <c r="G26" s="330"/>
      <c r="H26" s="330"/>
      <c r="I26" s="330"/>
      <c r="J26" s="330"/>
      <c r="K26" s="330"/>
      <c r="L26" s="330"/>
      <c r="M26" s="330"/>
      <c r="N26" s="330"/>
      <c r="S26" s="330"/>
      <c r="T26" s="330"/>
    </row>
    <row r="27" spans="1:20">
      <c r="A27" s="330"/>
      <c r="B27" s="330"/>
      <c r="C27" s="330"/>
      <c r="D27" s="330"/>
      <c r="E27" s="330"/>
      <c r="F27" s="330"/>
      <c r="G27" s="330"/>
      <c r="H27" s="330"/>
      <c r="I27" s="330"/>
      <c r="J27" s="330"/>
      <c r="K27" s="330"/>
      <c r="L27" s="330"/>
      <c r="M27" s="330"/>
      <c r="N27" s="330"/>
      <c r="S27" s="330"/>
      <c r="T27" s="330"/>
    </row>
    <row r="28" spans="1:20">
      <c r="A28" s="330"/>
      <c r="B28" s="330"/>
      <c r="C28" s="330"/>
      <c r="D28" s="330"/>
      <c r="E28" s="330"/>
      <c r="F28" s="330"/>
      <c r="G28" s="330"/>
      <c r="H28" s="330"/>
      <c r="I28" s="330"/>
      <c r="J28" s="330"/>
      <c r="K28" s="330"/>
      <c r="L28" s="330"/>
      <c r="M28" s="330"/>
      <c r="N28" s="330"/>
      <c r="S28" s="330"/>
      <c r="T28" s="330"/>
    </row>
    <row r="29" spans="1:20">
      <c r="A29" s="330"/>
      <c r="B29" s="330"/>
      <c r="C29" s="330"/>
      <c r="D29" s="330"/>
      <c r="E29" s="330"/>
      <c r="F29" s="330"/>
      <c r="G29" s="330"/>
      <c r="H29" s="330"/>
      <c r="I29" s="330"/>
      <c r="J29" s="330"/>
      <c r="K29" s="330"/>
      <c r="L29" s="330"/>
      <c r="M29" s="330"/>
      <c r="N29" s="330"/>
      <c r="S29" s="330"/>
      <c r="T29" s="330"/>
    </row>
    <row r="30" spans="1:20">
      <c r="A30" s="330"/>
      <c r="B30" s="330"/>
      <c r="C30" s="330"/>
      <c r="D30" s="330"/>
      <c r="E30" s="330"/>
      <c r="F30" s="330"/>
      <c r="G30" s="330"/>
      <c r="H30" s="330"/>
      <c r="I30" s="330"/>
      <c r="J30" s="330"/>
      <c r="K30" s="330"/>
      <c r="L30" s="330"/>
      <c r="M30" s="330"/>
      <c r="N30" s="330"/>
      <c r="S30" s="330"/>
      <c r="T30" s="330"/>
    </row>
    <row r="31" spans="1:20">
      <c r="A31" s="330"/>
      <c r="B31" s="330"/>
      <c r="C31" s="330"/>
      <c r="D31" s="330"/>
      <c r="E31" s="330"/>
      <c r="F31" s="330"/>
      <c r="G31" s="330"/>
      <c r="H31" s="330"/>
      <c r="I31" s="330"/>
      <c r="J31" s="330"/>
      <c r="K31" s="330"/>
      <c r="L31" s="330"/>
      <c r="M31" s="330"/>
      <c r="N31" s="330"/>
      <c r="S31" s="330"/>
      <c r="T31" s="330"/>
    </row>
    <row r="32" spans="1:20">
      <c r="A32" s="330"/>
      <c r="B32" s="330"/>
      <c r="C32" s="330"/>
      <c r="D32" s="330"/>
      <c r="E32" s="330"/>
      <c r="F32" s="330"/>
      <c r="G32" s="330"/>
      <c r="H32" s="330"/>
      <c r="I32" s="330"/>
      <c r="J32" s="330"/>
      <c r="K32" s="330"/>
      <c r="L32" s="330"/>
      <c r="M32" s="330"/>
      <c r="N32" s="330"/>
      <c r="S32" s="330"/>
      <c r="T32" s="330"/>
    </row>
    <row r="33" spans="1:20">
      <c r="A33" s="330"/>
      <c r="B33" s="330"/>
      <c r="C33" s="330"/>
      <c r="D33" s="330"/>
      <c r="E33" s="330"/>
      <c r="F33" s="330"/>
      <c r="G33" s="330"/>
      <c r="H33" s="330"/>
      <c r="I33" s="330"/>
      <c r="J33" s="330"/>
      <c r="K33" s="330"/>
      <c r="L33" s="330"/>
      <c r="M33" s="330"/>
      <c r="N33" s="330"/>
      <c r="S33" s="330"/>
      <c r="T33" s="330"/>
    </row>
    <row r="34" spans="1:20">
      <c r="A34" s="330"/>
      <c r="B34" s="330"/>
      <c r="C34" s="330"/>
      <c r="D34" s="330"/>
      <c r="E34" s="330"/>
      <c r="F34" s="330"/>
      <c r="G34" s="330"/>
      <c r="H34" s="330"/>
      <c r="I34" s="330"/>
      <c r="J34" s="330"/>
      <c r="K34" s="330"/>
      <c r="L34" s="330"/>
      <c r="M34" s="330"/>
      <c r="N34" s="330"/>
      <c r="S34" s="330"/>
      <c r="T34" s="330"/>
    </row>
    <row r="35" spans="1:20">
      <c r="A35" s="330"/>
      <c r="B35" s="330"/>
      <c r="C35" s="330"/>
      <c r="D35" s="330"/>
      <c r="E35" s="330"/>
      <c r="F35" s="330"/>
      <c r="G35" s="330"/>
      <c r="H35" s="330"/>
      <c r="I35" s="330"/>
      <c r="J35" s="330"/>
      <c r="K35" s="330"/>
      <c r="L35" s="330"/>
      <c r="M35" s="330"/>
      <c r="N35" s="330"/>
      <c r="S35" s="330"/>
      <c r="T35" s="330"/>
    </row>
    <row r="36" spans="1:20">
      <c r="A36" s="330"/>
      <c r="B36" s="330"/>
      <c r="C36" s="330"/>
      <c r="D36" s="330"/>
      <c r="E36" s="330"/>
      <c r="F36" s="330"/>
      <c r="G36" s="330"/>
      <c r="H36" s="330"/>
      <c r="I36" s="330"/>
      <c r="J36" s="330"/>
      <c r="K36" s="330"/>
      <c r="L36" s="330"/>
      <c r="M36" s="330"/>
      <c r="N36" s="330"/>
      <c r="S36" s="330"/>
      <c r="T36" s="330"/>
    </row>
    <row r="37" spans="1:20">
      <c r="A37" s="330"/>
      <c r="B37" s="330"/>
      <c r="C37" s="330"/>
      <c r="D37" s="330"/>
      <c r="E37" s="330"/>
      <c r="F37" s="330"/>
      <c r="G37" s="330"/>
      <c r="H37" s="330"/>
      <c r="I37" s="330"/>
      <c r="J37" s="330"/>
      <c r="K37" s="330"/>
      <c r="L37" s="330"/>
      <c r="M37" s="330"/>
      <c r="N37" s="330"/>
      <c r="S37" s="330"/>
      <c r="T37" s="330"/>
    </row>
    <row r="38" spans="1:20">
      <c r="A38" s="330"/>
      <c r="B38" s="330"/>
      <c r="C38" s="330"/>
      <c r="D38" s="330"/>
      <c r="E38" s="330"/>
      <c r="F38" s="330"/>
      <c r="G38" s="330"/>
      <c r="H38" s="330"/>
      <c r="I38" s="330"/>
      <c r="J38" s="330"/>
      <c r="K38" s="330"/>
      <c r="L38" s="330"/>
      <c r="M38" s="330"/>
      <c r="N38" s="330"/>
      <c r="S38" s="330"/>
      <c r="T38" s="330"/>
    </row>
    <row r="39" spans="1:20">
      <c r="A39" s="330"/>
      <c r="B39" s="330"/>
      <c r="C39" s="330"/>
      <c r="D39" s="330"/>
      <c r="E39" s="330"/>
      <c r="F39" s="330"/>
      <c r="G39" s="330"/>
      <c r="H39" s="330"/>
      <c r="I39" s="330"/>
      <c r="J39" s="330"/>
      <c r="K39" s="330"/>
      <c r="L39" s="330"/>
      <c r="M39" s="330"/>
      <c r="N39" s="330"/>
      <c r="S39" s="330"/>
      <c r="T39" s="330"/>
    </row>
    <row r="40" spans="1:20" hidden="1">
      <c r="A40" s="338" t="s">
        <v>19</v>
      </c>
      <c r="B40" s="330"/>
      <c r="C40" s="330"/>
      <c r="D40" s="330"/>
      <c r="E40" s="330"/>
      <c r="F40" s="330"/>
      <c r="G40" s="330"/>
      <c r="H40" s="330"/>
      <c r="I40" s="330"/>
      <c r="J40" s="330"/>
      <c r="K40" s="330"/>
      <c r="L40" s="330"/>
      <c r="M40" s="330"/>
      <c r="N40" s="330"/>
      <c r="S40" s="330"/>
      <c r="T40" s="330"/>
    </row>
    <row r="41" spans="1:20" hidden="1">
      <c r="A41" s="338" t="s">
        <v>21</v>
      </c>
      <c r="B41" s="330"/>
      <c r="C41" s="330"/>
      <c r="D41" s="330"/>
      <c r="E41" s="330"/>
      <c r="F41" s="330"/>
      <c r="G41" s="330"/>
      <c r="H41" s="330"/>
      <c r="I41" s="330"/>
      <c r="J41" s="330"/>
      <c r="K41" s="330"/>
      <c r="L41" s="330"/>
      <c r="M41" s="330"/>
      <c r="N41" s="330"/>
      <c r="S41" s="330"/>
      <c r="T41" s="330"/>
    </row>
    <row r="42" spans="1:20">
      <c r="A42" s="330"/>
      <c r="B42" s="330"/>
      <c r="C42" s="330"/>
      <c r="D42" s="330"/>
      <c r="E42" s="330"/>
      <c r="F42" s="330"/>
      <c r="G42" s="330"/>
      <c r="H42" s="330"/>
      <c r="I42" s="330"/>
      <c r="J42" s="330"/>
      <c r="K42" s="330"/>
      <c r="L42" s="330"/>
      <c r="M42" s="330"/>
      <c r="N42" s="330"/>
      <c r="S42" s="330"/>
      <c r="T42" s="330"/>
    </row>
    <row r="43" spans="1:20">
      <c r="A43" s="330"/>
      <c r="B43" s="330"/>
      <c r="C43" s="330"/>
      <c r="D43" s="330"/>
      <c r="E43" s="330"/>
      <c r="F43" s="330"/>
      <c r="G43" s="330"/>
      <c r="H43" s="330"/>
      <c r="I43" s="330"/>
      <c r="J43" s="330"/>
      <c r="K43" s="330"/>
      <c r="L43" s="330"/>
      <c r="M43" s="330"/>
      <c r="N43" s="330"/>
      <c r="S43" s="330"/>
      <c r="T43" s="330"/>
    </row>
    <row r="44" spans="1:20">
      <c r="A44" s="330"/>
      <c r="B44" s="330"/>
      <c r="C44" s="330"/>
      <c r="D44" s="330"/>
      <c r="E44" s="330"/>
      <c r="F44" s="330"/>
      <c r="G44" s="330"/>
      <c r="H44" s="330"/>
      <c r="I44" s="330"/>
      <c r="J44" s="330"/>
      <c r="K44" s="330"/>
      <c r="L44" s="330"/>
      <c r="M44" s="330"/>
      <c r="N44" s="330"/>
      <c r="S44" s="330"/>
      <c r="T44" s="330"/>
    </row>
    <row r="45" spans="1:20">
      <c r="A45" s="330"/>
      <c r="B45" s="330"/>
      <c r="C45" s="330"/>
      <c r="D45" s="330"/>
      <c r="E45" s="330"/>
      <c r="F45" s="330"/>
      <c r="G45" s="330"/>
      <c r="H45" s="330"/>
      <c r="I45" s="330"/>
      <c r="J45" s="330"/>
      <c r="K45" s="330"/>
      <c r="L45" s="330"/>
      <c r="M45" s="330"/>
      <c r="N45" s="330"/>
      <c r="S45" s="330"/>
      <c r="T45" s="330"/>
    </row>
    <row r="46" spans="1:20">
      <c r="A46" s="330"/>
      <c r="B46" s="330"/>
      <c r="C46" s="330"/>
      <c r="D46" s="330"/>
      <c r="E46" s="330"/>
      <c r="F46" s="330"/>
      <c r="G46" s="330"/>
      <c r="H46" s="330"/>
      <c r="I46" s="330"/>
      <c r="J46" s="330"/>
      <c r="K46" s="330"/>
      <c r="L46" s="330"/>
      <c r="M46" s="330"/>
      <c r="N46" s="330"/>
      <c r="S46" s="330"/>
      <c r="T46" s="330"/>
    </row>
    <row r="47" spans="1:20">
      <c r="A47" s="330"/>
      <c r="B47" s="330"/>
      <c r="C47" s="330"/>
      <c r="D47" s="330"/>
      <c r="E47" s="330"/>
      <c r="F47" s="330"/>
      <c r="G47" s="330"/>
      <c r="H47" s="330"/>
      <c r="I47" s="330"/>
      <c r="J47" s="330"/>
      <c r="K47" s="330"/>
      <c r="L47" s="330"/>
      <c r="M47" s="330"/>
      <c r="N47" s="330"/>
      <c r="S47" s="330"/>
      <c r="T47" s="330"/>
    </row>
    <row r="48" spans="1:20">
      <c r="A48" s="330"/>
      <c r="B48" s="330"/>
      <c r="C48" s="330"/>
      <c r="D48" s="330"/>
      <c r="E48" s="330"/>
      <c r="F48" s="330"/>
      <c r="G48" s="330"/>
      <c r="H48" s="330"/>
      <c r="I48" s="330"/>
      <c r="J48" s="330"/>
      <c r="K48" s="330"/>
      <c r="L48" s="330"/>
      <c r="M48" s="330"/>
      <c r="N48" s="330"/>
      <c r="S48" s="330"/>
      <c r="T48" s="330"/>
    </row>
    <row r="49" spans="1:20">
      <c r="A49" s="330"/>
      <c r="B49" s="330"/>
      <c r="C49" s="330"/>
      <c r="D49" s="330"/>
      <c r="E49" s="330"/>
      <c r="F49" s="330"/>
      <c r="G49" s="330"/>
      <c r="H49" s="330"/>
      <c r="I49" s="330"/>
      <c r="J49" s="330"/>
      <c r="K49" s="330"/>
      <c r="L49" s="330"/>
      <c r="M49" s="330"/>
      <c r="N49" s="330"/>
      <c r="S49" s="330"/>
      <c r="T49" s="330"/>
    </row>
    <row r="50" spans="1:20">
      <c r="A50" s="330"/>
      <c r="B50" s="330"/>
      <c r="C50" s="330"/>
      <c r="D50" s="330"/>
      <c r="E50" s="330"/>
      <c r="F50" s="330"/>
      <c r="G50" s="330"/>
      <c r="H50" s="330"/>
      <c r="I50" s="330"/>
      <c r="J50" s="330"/>
      <c r="K50" s="330"/>
      <c r="L50" s="330"/>
      <c r="M50" s="330"/>
      <c r="N50" s="330"/>
      <c r="S50" s="330"/>
      <c r="T50" s="330"/>
    </row>
    <row r="51" spans="1:20">
      <c r="A51" s="330"/>
      <c r="B51" s="330"/>
      <c r="C51" s="330"/>
      <c r="D51" s="330"/>
      <c r="E51" s="330"/>
      <c r="F51" s="330"/>
      <c r="G51" s="330"/>
      <c r="H51" s="330"/>
      <c r="I51" s="330"/>
      <c r="J51" s="330"/>
      <c r="K51" s="330"/>
      <c r="L51" s="330"/>
      <c r="M51" s="330"/>
      <c r="N51" s="330"/>
      <c r="S51" s="330"/>
      <c r="T51" s="330"/>
    </row>
    <row r="52" spans="1:20">
      <c r="A52" s="330"/>
      <c r="B52" s="330"/>
      <c r="C52" s="330"/>
      <c r="D52" s="330"/>
      <c r="E52" s="330"/>
      <c r="F52" s="330"/>
      <c r="G52" s="330"/>
      <c r="H52" s="330"/>
      <c r="I52" s="330"/>
      <c r="J52" s="330"/>
      <c r="K52" s="330"/>
      <c r="L52" s="330"/>
      <c r="M52" s="330"/>
      <c r="N52" s="330"/>
      <c r="S52" s="330"/>
      <c r="T52" s="330"/>
    </row>
    <row r="53" spans="1:20">
      <c r="A53" s="330"/>
      <c r="B53" s="330"/>
      <c r="C53" s="330"/>
      <c r="D53" s="330"/>
      <c r="E53" s="330"/>
      <c r="F53" s="330"/>
      <c r="G53" s="330"/>
      <c r="H53" s="330"/>
      <c r="I53" s="330"/>
      <c r="J53" s="330"/>
      <c r="K53" s="330"/>
      <c r="L53" s="330"/>
      <c r="M53" s="330"/>
      <c r="N53" s="330"/>
      <c r="S53" s="330"/>
      <c r="T53" s="330"/>
    </row>
    <row r="54" spans="1:20">
      <c r="A54" s="330"/>
      <c r="B54" s="330"/>
      <c r="C54" s="330"/>
      <c r="D54" s="330"/>
      <c r="E54" s="330"/>
      <c r="F54" s="330"/>
      <c r="G54" s="330"/>
      <c r="H54" s="330"/>
      <c r="I54" s="330"/>
      <c r="J54" s="330"/>
      <c r="K54" s="330"/>
      <c r="L54" s="330"/>
      <c r="M54" s="330"/>
      <c r="N54" s="330"/>
      <c r="S54" s="330"/>
      <c r="T54" s="330"/>
    </row>
    <row r="55" spans="1:20">
      <c r="A55" s="330"/>
      <c r="B55" s="330"/>
      <c r="C55" s="330"/>
      <c r="D55" s="330"/>
      <c r="E55" s="330"/>
      <c r="F55" s="330"/>
      <c r="G55" s="330"/>
      <c r="H55" s="330"/>
      <c r="I55" s="330"/>
      <c r="J55" s="330"/>
      <c r="K55" s="330"/>
      <c r="L55" s="330"/>
      <c r="M55" s="330"/>
      <c r="N55" s="330"/>
      <c r="S55" s="330"/>
      <c r="T55" s="330"/>
    </row>
    <row r="56" spans="1:20">
      <c r="A56" s="330"/>
      <c r="B56" s="330"/>
      <c r="C56" s="330"/>
      <c r="D56" s="330"/>
      <c r="E56" s="330"/>
      <c r="F56" s="330"/>
      <c r="G56" s="330"/>
      <c r="H56" s="330"/>
      <c r="I56" s="330"/>
      <c r="J56" s="330"/>
      <c r="K56" s="330"/>
      <c r="L56" s="330"/>
      <c r="M56" s="330"/>
      <c r="N56" s="330"/>
      <c r="S56" s="330"/>
      <c r="T56" s="330"/>
    </row>
    <row r="57" spans="1:20">
      <c r="A57" s="330"/>
      <c r="B57" s="330"/>
      <c r="C57" s="330"/>
      <c r="D57" s="330"/>
      <c r="E57" s="330"/>
      <c r="F57" s="330"/>
      <c r="G57" s="330"/>
      <c r="H57" s="330"/>
      <c r="I57" s="330"/>
      <c r="J57" s="330"/>
      <c r="K57" s="330"/>
      <c r="L57" s="330"/>
      <c r="M57" s="330"/>
      <c r="N57" s="330"/>
      <c r="S57" s="330"/>
      <c r="T57" s="330"/>
    </row>
    <row r="58" spans="1:20">
      <c r="A58" s="330"/>
      <c r="B58" s="330"/>
      <c r="C58" s="330"/>
      <c r="D58" s="330"/>
      <c r="E58" s="330"/>
      <c r="F58" s="330"/>
      <c r="G58" s="330"/>
      <c r="H58" s="330"/>
      <c r="I58" s="330"/>
      <c r="J58" s="330"/>
      <c r="K58" s="330"/>
      <c r="L58" s="330"/>
      <c r="M58" s="330"/>
      <c r="N58" s="330"/>
      <c r="S58" s="330"/>
      <c r="T58" s="330"/>
    </row>
    <row r="59" spans="1:20">
      <c r="A59" s="330"/>
      <c r="B59" s="330"/>
      <c r="C59" s="330"/>
      <c r="D59" s="330"/>
      <c r="E59" s="330"/>
      <c r="F59" s="330"/>
      <c r="G59" s="330"/>
      <c r="H59" s="330"/>
      <c r="I59" s="330"/>
      <c r="J59" s="330"/>
      <c r="K59" s="330"/>
      <c r="L59" s="330"/>
      <c r="M59" s="330"/>
      <c r="N59" s="330"/>
      <c r="S59" s="330"/>
      <c r="T59" s="330"/>
    </row>
    <row r="60" spans="1:20">
      <c r="A60" s="330"/>
      <c r="B60" s="330"/>
      <c r="C60" s="330"/>
      <c r="D60" s="330"/>
      <c r="E60" s="330"/>
      <c r="F60" s="330"/>
      <c r="G60" s="330"/>
      <c r="H60" s="330"/>
      <c r="I60" s="330"/>
      <c r="J60" s="330"/>
      <c r="K60" s="330"/>
      <c r="L60" s="330"/>
      <c r="M60" s="330"/>
      <c r="N60" s="330"/>
      <c r="S60" s="330"/>
      <c r="T60" s="330"/>
    </row>
    <row r="61" spans="1:20">
      <c r="A61" s="330"/>
      <c r="B61" s="330"/>
      <c r="C61" s="330"/>
      <c r="D61" s="330"/>
      <c r="E61" s="330"/>
      <c r="F61" s="330"/>
      <c r="G61" s="330"/>
      <c r="H61" s="330"/>
      <c r="I61" s="330"/>
      <c r="J61" s="330"/>
      <c r="K61" s="330"/>
      <c r="L61" s="330"/>
      <c r="M61" s="330"/>
      <c r="N61" s="330"/>
      <c r="S61" s="330"/>
      <c r="T61" s="330"/>
    </row>
    <row r="62" spans="1:20">
      <c r="A62" s="330"/>
      <c r="B62" s="330"/>
      <c r="C62" s="330"/>
      <c r="D62" s="330"/>
      <c r="E62" s="330"/>
      <c r="F62" s="330"/>
      <c r="G62" s="330"/>
      <c r="H62" s="330"/>
      <c r="I62" s="330"/>
      <c r="J62" s="330"/>
      <c r="K62" s="330"/>
      <c r="L62" s="330"/>
      <c r="M62" s="330"/>
      <c r="N62" s="330"/>
      <c r="S62" s="330"/>
      <c r="T62" s="330"/>
    </row>
    <row r="63" spans="1:20">
      <c r="A63" s="330"/>
      <c r="B63" s="330"/>
      <c r="C63" s="330"/>
      <c r="D63" s="330"/>
      <c r="E63" s="330"/>
      <c r="F63" s="330"/>
      <c r="G63" s="330"/>
      <c r="H63" s="330"/>
      <c r="I63" s="330"/>
      <c r="J63" s="330"/>
      <c r="K63" s="330"/>
      <c r="L63" s="330"/>
      <c r="M63" s="330"/>
      <c r="N63" s="330"/>
      <c r="S63" s="330"/>
      <c r="T63" s="330"/>
    </row>
    <row r="64" spans="1:20">
      <c r="A64" s="330"/>
      <c r="B64" s="330"/>
      <c r="C64" s="330"/>
      <c r="D64" s="330"/>
      <c r="E64" s="330"/>
      <c r="F64" s="330"/>
      <c r="G64" s="330"/>
      <c r="H64" s="330"/>
      <c r="I64" s="330"/>
      <c r="J64" s="330"/>
      <c r="K64" s="330"/>
      <c r="L64" s="330"/>
      <c r="M64" s="330"/>
      <c r="N64" s="330"/>
      <c r="S64" s="330"/>
      <c r="T64" s="330"/>
    </row>
    <row r="65" spans="1:20">
      <c r="A65" s="330"/>
      <c r="B65" s="330"/>
      <c r="C65" s="330"/>
      <c r="D65" s="330"/>
      <c r="E65" s="330"/>
      <c r="F65" s="330"/>
      <c r="G65" s="330"/>
      <c r="H65" s="330"/>
      <c r="I65" s="330"/>
      <c r="J65" s="330"/>
      <c r="K65" s="330"/>
      <c r="L65" s="330"/>
      <c r="M65" s="330"/>
      <c r="N65" s="330"/>
      <c r="S65" s="330"/>
      <c r="T65" s="330"/>
    </row>
    <row r="66" spans="1:20">
      <c r="A66" s="330"/>
      <c r="B66" s="330"/>
      <c r="C66" s="330"/>
      <c r="D66" s="330"/>
      <c r="E66" s="330"/>
      <c r="F66" s="330"/>
      <c r="G66" s="330"/>
      <c r="H66" s="330"/>
      <c r="I66" s="330"/>
      <c r="J66" s="330"/>
      <c r="K66" s="330"/>
      <c r="L66" s="330"/>
      <c r="M66" s="330"/>
      <c r="N66" s="330"/>
      <c r="S66" s="330"/>
      <c r="T66" s="330"/>
    </row>
    <row r="67" spans="1:20">
      <c r="A67" s="330"/>
      <c r="B67" s="330"/>
      <c r="C67" s="330"/>
      <c r="D67" s="330"/>
      <c r="E67" s="330"/>
      <c r="F67" s="330"/>
      <c r="G67" s="330"/>
      <c r="H67" s="330"/>
      <c r="I67" s="330"/>
      <c r="J67" s="330"/>
      <c r="K67" s="330"/>
      <c r="L67" s="330"/>
      <c r="M67" s="330"/>
      <c r="N67" s="330"/>
      <c r="S67" s="330"/>
      <c r="T67" s="330"/>
    </row>
    <row r="68" spans="1:20">
      <c r="A68" s="330"/>
      <c r="B68" s="330"/>
      <c r="C68" s="330"/>
      <c r="D68" s="330"/>
      <c r="E68" s="330"/>
      <c r="F68" s="330"/>
      <c r="G68" s="330"/>
      <c r="H68" s="330"/>
      <c r="I68" s="330"/>
      <c r="J68" s="330"/>
      <c r="K68" s="330"/>
      <c r="L68" s="330"/>
      <c r="M68" s="330"/>
      <c r="N68" s="330"/>
      <c r="S68" s="330"/>
      <c r="T68" s="330"/>
    </row>
    <row r="69" spans="1:20">
      <c r="A69" s="330"/>
      <c r="B69" s="330"/>
      <c r="C69" s="330"/>
      <c r="D69" s="330"/>
      <c r="E69" s="330"/>
      <c r="F69" s="330"/>
      <c r="G69" s="330"/>
      <c r="H69" s="330"/>
      <c r="I69" s="330"/>
      <c r="J69" s="330"/>
      <c r="K69" s="330"/>
      <c r="L69" s="330"/>
      <c r="M69" s="330"/>
      <c r="N69" s="330"/>
      <c r="S69" s="330"/>
      <c r="T69" s="330"/>
    </row>
    <row r="70" spans="1:20">
      <c r="A70" s="330"/>
      <c r="B70" s="330"/>
      <c r="C70" s="330"/>
      <c r="D70" s="330"/>
      <c r="E70" s="330"/>
      <c r="F70" s="330"/>
      <c r="G70" s="330"/>
      <c r="H70" s="330"/>
      <c r="I70" s="330"/>
      <c r="J70" s="330"/>
      <c r="K70" s="330"/>
      <c r="L70" s="330"/>
      <c r="M70" s="330"/>
      <c r="N70" s="330"/>
      <c r="S70" s="330"/>
      <c r="T70" s="330"/>
    </row>
    <row r="71" spans="1:20">
      <c r="A71" s="330"/>
      <c r="B71" s="330"/>
      <c r="C71" s="330"/>
      <c r="D71" s="330"/>
      <c r="E71" s="330"/>
      <c r="F71" s="330"/>
      <c r="G71" s="330"/>
      <c r="H71" s="330"/>
      <c r="I71" s="330"/>
      <c r="J71" s="330"/>
      <c r="K71" s="330"/>
      <c r="L71" s="330"/>
      <c r="M71" s="330"/>
      <c r="N71" s="330"/>
      <c r="S71" s="330"/>
      <c r="T71" s="330"/>
    </row>
    <row r="72" spans="1:20">
      <c r="A72" s="330"/>
      <c r="B72" s="330"/>
      <c r="C72" s="330"/>
      <c r="D72" s="330"/>
      <c r="E72" s="330"/>
      <c r="F72" s="330"/>
      <c r="G72" s="330"/>
      <c r="H72" s="330"/>
      <c r="I72" s="330"/>
      <c r="J72" s="330"/>
      <c r="K72" s="330"/>
      <c r="L72" s="330"/>
      <c r="M72" s="330"/>
      <c r="N72" s="330"/>
      <c r="S72" s="330"/>
      <c r="T72" s="330"/>
    </row>
    <row r="73" spans="1:20">
      <c r="A73" s="330"/>
      <c r="B73" s="330"/>
      <c r="C73" s="330"/>
      <c r="D73" s="330"/>
      <c r="E73" s="330"/>
      <c r="F73" s="330"/>
      <c r="G73" s="330"/>
      <c r="H73" s="330"/>
      <c r="I73" s="330"/>
      <c r="J73" s="330"/>
      <c r="K73" s="330"/>
      <c r="L73" s="330"/>
      <c r="M73" s="330"/>
      <c r="N73" s="330"/>
      <c r="S73" s="330"/>
      <c r="T73" s="330"/>
    </row>
    <row r="74" spans="1:20">
      <c r="A74" s="330"/>
      <c r="B74" s="330"/>
      <c r="C74" s="330"/>
      <c r="D74" s="330"/>
      <c r="E74" s="330"/>
      <c r="F74" s="330"/>
      <c r="G74" s="330"/>
      <c r="H74" s="330"/>
      <c r="I74" s="330"/>
      <c r="J74" s="330"/>
      <c r="K74" s="330"/>
      <c r="L74" s="330"/>
      <c r="M74" s="330"/>
      <c r="N74" s="330"/>
      <c r="S74" s="330"/>
      <c r="T74" s="330"/>
    </row>
    <row r="75" spans="1:20">
      <c r="A75" s="330"/>
      <c r="B75" s="330"/>
      <c r="C75" s="330"/>
      <c r="D75" s="330"/>
      <c r="E75" s="330"/>
      <c r="F75" s="330"/>
      <c r="G75" s="330"/>
      <c r="H75" s="330"/>
      <c r="I75" s="330"/>
      <c r="J75" s="330"/>
      <c r="K75" s="330"/>
      <c r="L75" s="330"/>
      <c r="M75" s="330"/>
      <c r="N75" s="330"/>
      <c r="S75" s="330"/>
      <c r="T75" s="330"/>
    </row>
    <row r="76" spans="1:20">
      <c r="A76" s="330"/>
      <c r="B76" s="330"/>
      <c r="C76" s="330"/>
      <c r="D76" s="330"/>
      <c r="E76" s="330"/>
      <c r="F76" s="330"/>
      <c r="G76" s="330"/>
      <c r="H76" s="330"/>
      <c r="I76" s="330"/>
      <c r="J76" s="330"/>
      <c r="K76" s="330"/>
      <c r="L76" s="330"/>
      <c r="M76" s="330"/>
      <c r="N76" s="330"/>
      <c r="S76" s="330"/>
      <c r="T76" s="330"/>
    </row>
    <row r="77" spans="1:20">
      <c r="A77" s="330"/>
      <c r="B77" s="330"/>
      <c r="C77" s="330"/>
      <c r="D77" s="330"/>
      <c r="E77" s="330"/>
      <c r="F77" s="330"/>
      <c r="G77" s="330"/>
      <c r="H77" s="330"/>
      <c r="I77" s="330"/>
      <c r="J77" s="330"/>
      <c r="K77" s="330"/>
      <c r="L77" s="330"/>
      <c r="M77" s="330"/>
      <c r="N77" s="330"/>
      <c r="S77" s="330"/>
      <c r="T77" s="330"/>
    </row>
    <row r="78" spans="1:20">
      <c r="A78" s="330"/>
      <c r="B78" s="330"/>
      <c r="C78" s="330"/>
      <c r="D78" s="330"/>
      <c r="E78" s="330"/>
      <c r="F78" s="330"/>
      <c r="G78" s="330"/>
      <c r="H78" s="330"/>
      <c r="I78" s="330"/>
      <c r="J78" s="330"/>
      <c r="K78" s="330"/>
      <c r="L78" s="330"/>
      <c r="M78" s="330"/>
      <c r="N78" s="330"/>
      <c r="S78" s="330"/>
      <c r="T78" s="330"/>
    </row>
    <row r="79" spans="1:20">
      <c r="A79" s="330"/>
      <c r="B79" s="330"/>
      <c r="C79" s="330"/>
      <c r="D79" s="330"/>
      <c r="E79" s="330"/>
      <c r="F79" s="330"/>
      <c r="G79" s="330"/>
      <c r="H79" s="330"/>
      <c r="I79" s="330"/>
      <c r="J79" s="330"/>
      <c r="K79" s="330"/>
      <c r="L79" s="330"/>
      <c r="M79" s="330"/>
      <c r="N79" s="330"/>
      <c r="S79" s="330"/>
      <c r="T79" s="330"/>
    </row>
    <row r="80" spans="1:20">
      <c r="A80" s="330"/>
      <c r="B80" s="330"/>
      <c r="C80" s="330"/>
      <c r="D80" s="330"/>
      <c r="E80" s="330"/>
      <c r="F80" s="330"/>
      <c r="G80" s="330"/>
      <c r="H80" s="330"/>
      <c r="I80" s="330"/>
      <c r="J80" s="330"/>
      <c r="K80" s="330"/>
      <c r="L80" s="330"/>
      <c r="M80" s="330"/>
      <c r="N80" s="330"/>
      <c r="S80" s="330"/>
      <c r="T80" s="330"/>
    </row>
    <row r="81" spans="1:20">
      <c r="A81" s="330"/>
      <c r="B81" s="330"/>
      <c r="C81" s="330"/>
      <c r="D81" s="330"/>
      <c r="E81" s="330"/>
      <c r="F81" s="330"/>
      <c r="G81" s="330"/>
      <c r="H81" s="330"/>
      <c r="I81" s="330"/>
      <c r="J81" s="330"/>
      <c r="K81" s="330"/>
      <c r="L81" s="330"/>
      <c r="M81" s="330"/>
      <c r="N81" s="330"/>
      <c r="S81" s="330"/>
      <c r="T81" s="330"/>
    </row>
    <row r="82" spans="1:20">
      <c r="A82" s="330"/>
      <c r="B82" s="330"/>
      <c r="C82" s="330"/>
      <c r="D82" s="330"/>
      <c r="E82" s="330"/>
      <c r="F82" s="330"/>
      <c r="G82" s="330"/>
      <c r="H82" s="330"/>
      <c r="I82" s="330"/>
      <c r="J82" s="330"/>
      <c r="K82" s="330"/>
      <c r="L82" s="330"/>
      <c r="M82" s="330"/>
      <c r="N82" s="330"/>
      <c r="S82" s="330"/>
      <c r="T82" s="330"/>
    </row>
    <row r="83" spans="1:20">
      <c r="A83" s="330"/>
      <c r="B83" s="330"/>
      <c r="C83" s="330"/>
      <c r="D83" s="330"/>
      <c r="E83" s="330"/>
      <c r="F83" s="330"/>
      <c r="G83" s="330"/>
      <c r="H83" s="330"/>
      <c r="I83" s="330"/>
      <c r="J83" s="330"/>
      <c r="K83" s="330"/>
      <c r="L83" s="330"/>
      <c r="M83" s="330"/>
      <c r="N83" s="330"/>
      <c r="S83" s="330"/>
      <c r="T83" s="330"/>
    </row>
    <row r="84" spans="1:20">
      <c r="A84" s="330"/>
      <c r="B84" s="330"/>
      <c r="C84" s="330"/>
      <c r="D84" s="330"/>
      <c r="E84" s="330"/>
      <c r="F84" s="330"/>
      <c r="G84" s="330"/>
      <c r="H84" s="330"/>
      <c r="I84" s="330"/>
      <c r="J84" s="330"/>
      <c r="K84" s="330"/>
      <c r="L84" s="330"/>
      <c r="M84" s="330"/>
      <c r="N84" s="330"/>
      <c r="S84" s="330"/>
      <c r="T84" s="330"/>
    </row>
    <row r="85" spans="1:20">
      <c r="A85" s="330"/>
      <c r="B85" s="330"/>
      <c r="C85" s="330"/>
      <c r="D85" s="330"/>
      <c r="E85" s="330"/>
      <c r="F85" s="330"/>
      <c r="G85" s="330"/>
      <c r="H85" s="330"/>
      <c r="I85" s="330"/>
      <c r="J85" s="330"/>
      <c r="K85" s="330"/>
      <c r="L85" s="330"/>
      <c r="M85" s="330"/>
      <c r="N85" s="330"/>
      <c r="S85" s="330"/>
      <c r="T85" s="330"/>
    </row>
    <row r="86" spans="1:20">
      <c r="A86" s="330"/>
      <c r="B86" s="330"/>
      <c r="C86" s="330"/>
      <c r="D86" s="330"/>
      <c r="E86" s="330"/>
      <c r="F86" s="330"/>
      <c r="G86" s="330"/>
      <c r="H86" s="330"/>
      <c r="I86" s="330"/>
      <c r="J86" s="330"/>
      <c r="K86" s="330"/>
      <c r="L86" s="330"/>
      <c r="M86" s="330"/>
      <c r="N86" s="330"/>
      <c r="S86" s="330"/>
      <c r="T86" s="330"/>
    </row>
    <row r="87" spans="1:20">
      <c r="A87" s="330"/>
      <c r="B87" s="330"/>
      <c r="C87" s="330"/>
      <c r="D87" s="330"/>
      <c r="E87" s="330"/>
      <c r="F87" s="330"/>
      <c r="G87" s="330"/>
      <c r="H87" s="330"/>
      <c r="I87" s="330"/>
      <c r="J87" s="330"/>
      <c r="K87" s="330"/>
      <c r="L87" s="330"/>
      <c r="M87" s="330"/>
      <c r="N87" s="330"/>
      <c r="S87" s="330"/>
      <c r="T87" s="330"/>
    </row>
    <row r="88" spans="1:20">
      <c r="A88" s="330"/>
      <c r="B88" s="330"/>
      <c r="C88" s="330"/>
      <c r="D88" s="330"/>
      <c r="E88" s="330"/>
      <c r="F88" s="330"/>
      <c r="G88" s="330"/>
      <c r="H88" s="330"/>
      <c r="I88" s="330"/>
      <c r="J88" s="330"/>
      <c r="K88" s="330"/>
      <c r="L88" s="330"/>
      <c r="M88" s="330"/>
      <c r="N88" s="330"/>
      <c r="S88" s="330"/>
      <c r="T88" s="330"/>
    </row>
    <row r="89" spans="1:20">
      <c r="A89" s="330"/>
      <c r="B89" s="330"/>
      <c r="C89" s="330"/>
      <c r="D89" s="330"/>
      <c r="E89" s="330"/>
      <c r="F89" s="330"/>
      <c r="G89" s="330"/>
      <c r="H89" s="330"/>
      <c r="I89" s="330"/>
      <c r="J89" s="330"/>
      <c r="K89" s="330"/>
      <c r="L89" s="330"/>
      <c r="M89" s="330"/>
      <c r="N89" s="330"/>
      <c r="S89" s="330"/>
      <c r="T89" s="330"/>
    </row>
    <row r="90" spans="1:20">
      <c r="A90" s="330"/>
      <c r="B90" s="330"/>
      <c r="C90" s="330"/>
      <c r="D90" s="330"/>
      <c r="E90" s="330"/>
      <c r="F90" s="330"/>
      <c r="G90" s="330"/>
      <c r="H90" s="330"/>
      <c r="I90" s="330"/>
      <c r="J90" s="330"/>
      <c r="K90" s="330"/>
      <c r="L90" s="330"/>
      <c r="M90" s="330"/>
      <c r="N90" s="330"/>
      <c r="S90" s="330"/>
      <c r="T90" s="330"/>
    </row>
    <row r="91" spans="1:20">
      <c r="A91" s="330"/>
      <c r="B91" s="330"/>
      <c r="C91" s="330"/>
      <c r="D91" s="330"/>
      <c r="E91" s="330"/>
      <c r="F91" s="330"/>
      <c r="G91" s="330"/>
      <c r="H91" s="330"/>
      <c r="I91" s="330"/>
      <c r="J91" s="330"/>
      <c r="K91" s="330"/>
      <c r="L91" s="330"/>
      <c r="M91" s="330"/>
      <c r="N91" s="330"/>
      <c r="S91" s="330"/>
      <c r="T91" s="330"/>
    </row>
    <row r="92" spans="1:20">
      <c r="A92" s="330"/>
      <c r="B92" s="330"/>
      <c r="C92" s="330"/>
      <c r="D92" s="330"/>
      <c r="E92" s="330"/>
      <c r="F92" s="330"/>
      <c r="G92" s="330"/>
      <c r="H92" s="330"/>
      <c r="I92" s="330"/>
      <c r="J92" s="330"/>
      <c r="K92" s="330"/>
      <c r="L92" s="330"/>
      <c r="M92" s="330"/>
      <c r="N92" s="330"/>
      <c r="S92" s="330"/>
      <c r="T92" s="330"/>
    </row>
    <row r="93" spans="1:20">
      <c r="A93" s="330"/>
      <c r="B93" s="330"/>
      <c r="C93" s="330"/>
      <c r="D93" s="330"/>
      <c r="E93" s="330"/>
      <c r="F93" s="330"/>
      <c r="G93" s="330"/>
      <c r="H93" s="330"/>
      <c r="I93" s="330"/>
      <c r="J93" s="330"/>
      <c r="K93" s="330"/>
      <c r="L93" s="330"/>
      <c r="M93" s="330"/>
      <c r="N93" s="330"/>
      <c r="S93" s="330"/>
      <c r="T93" s="330"/>
    </row>
    <row r="94" spans="1:20">
      <c r="A94" s="330"/>
      <c r="B94" s="330"/>
      <c r="C94" s="330"/>
      <c r="D94" s="330"/>
      <c r="E94" s="330"/>
      <c r="F94" s="330"/>
      <c r="G94" s="330"/>
      <c r="H94" s="330"/>
      <c r="I94" s="330"/>
      <c r="J94" s="330"/>
      <c r="K94" s="330"/>
      <c r="L94" s="330"/>
      <c r="M94" s="330"/>
      <c r="N94" s="330"/>
      <c r="S94" s="330"/>
      <c r="T94" s="330"/>
    </row>
    <row r="95" spans="1:20">
      <c r="A95" s="330"/>
      <c r="B95" s="330"/>
      <c r="C95" s="330"/>
      <c r="D95" s="330"/>
      <c r="E95" s="330"/>
      <c r="F95" s="330"/>
      <c r="G95" s="330"/>
      <c r="H95" s="330"/>
      <c r="I95" s="330"/>
      <c r="J95" s="330"/>
      <c r="K95" s="330"/>
      <c r="L95" s="330"/>
      <c r="M95" s="330"/>
      <c r="N95" s="330"/>
      <c r="S95" s="330"/>
      <c r="T95" s="330"/>
    </row>
    <row r="96" spans="1:20">
      <c r="A96" s="330"/>
      <c r="B96" s="330"/>
      <c r="C96" s="330"/>
      <c r="D96" s="330"/>
      <c r="E96" s="330"/>
      <c r="F96" s="330"/>
      <c r="G96" s="330"/>
      <c r="H96" s="330"/>
      <c r="I96" s="330"/>
      <c r="J96" s="330"/>
      <c r="K96" s="330"/>
      <c r="L96" s="330"/>
      <c r="M96" s="330"/>
      <c r="N96" s="330"/>
      <c r="S96" s="330"/>
      <c r="T96" s="330"/>
    </row>
    <row r="97" spans="1:20">
      <c r="A97" s="330"/>
      <c r="B97" s="330"/>
      <c r="C97" s="330"/>
      <c r="D97" s="330"/>
      <c r="E97" s="330"/>
      <c r="F97" s="330"/>
      <c r="G97" s="330"/>
      <c r="H97" s="330"/>
      <c r="I97" s="330"/>
      <c r="J97" s="330"/>
      <c r="K97" s="330"/>
      <c r="L97" s="330"/>
      <c r="M97" s="330"/>
      <c r="N97" s="330"/>
      <c r="S97" s="330"/>
      <c r="T97" s="330"/>
    </row>
    <row r="98" spans="1:20">
      <c r="A98" s="330"/>
      <c r="B98" s="330"/>
      <c r="C98" s="330"/>
      <c r="D98" s="330"/>
      <c r="E98" s="330"/>
      <c r="F98" s="330"/>
      <c r="G98" s="330"/>
      <c r="H98" s="330"/>
      <c r="I98" s="330"/>
      <c r="J98" s="330"/>
      <c r="K98" s="330"/>
      <c r="L98" s="330"/>
      <c r="M98" s="330"/>
      <c r="N98" s="330"/>
      <c r="S98" s="330"/>
      <c r="T98" s="330"/>
    </row>
    <row r="99" spans="1:20">
      <c r="A99" s="330"/>
      <c r="B99" s="330"/>
      <c r="C99" s="330"/>
      <c r="D99" s="330"/>
      <c r="E99" s="330"/>
      <c r="F99" s="330"/>
      <c r="G99" s="330"/>
      <c r="H99" s="330"/>
      <c r="I99" s="330"/>
      <c r="J99" s="330"/>
      <c r="K99" s="330"/>
      <c r="L99" s="330"/>
      <c r="M99" s="330"/>
      <c r="N99" s="330"/>
      <c r="S99" s="330"/>
      <c r="T99" s="330"/>
    </row>
    <row r="100" spans="1:20">
      <c r="A100" s="330"/>
      <c r="B100" s="330"/>
      <c r="C100" s="330"/>
      <c r="D100" s="330"/>
      <c r="E100" s="330"/>
      <c r="F100" s="330"/>
      <c r="G100" s="330"/>
      <c r="H100" s="330"/>
      <c r="I100" s="330"/>
      <c r="J100" s="330"/>
      <c r="K100" s="330"/>
      <c r="L100" s="330"/>
      <c r="M100" s="330"/>
      <c r="N100" s="330"/>
      <c r="S100" s="330"/>
      <c r="T100" s="330"/>
    </row>
    <row r="101" spans="1:20">
      <c r="A101" s="330"/>
      <c r="B101" s="330"/>
      <c r="C101" s="330"/>
      <c r="D101" s="330"/>
      <c r="E101" s="330"/>
      <c r="F101" s="330"/>
      <c r="G101" s="330"/>
      <c r="H101" s="330"/>
      <c r="I101" s="330"/>
      <c r="J101" s="330"/>
      <c r="K101" s="330"/>
      <c r="L101" s="330"/>
      <c r="M101" s="330"/>
      <c r="N101" s="330"/>
      <c r="S101" s="330"/>
      <c r="T101" s="330"/>
    </row>
    <row r="102" spans="1:20">
      <c r="A102" s="330"/>
      <c r="B102" s="330"/>
      <c r="C102" s="330"/>
      <c r="D102" s="330"/>
      <c r="E102" s="330"/>
      <c r="F102" s="330"/>
      <c r="G102" s="330"/>
      <c r="H102" s="330"/>
      <c r="I102" s="330"/>
      <c r="J102" s="330"/>
      <c r="K102" s="330"/>
      <c r="L102" s="330"/>
      <c r="M102" s="330"/>
      <c r="N102" s="330"/>
      <c r="S102" s="330"/>
      <c r="T102" s="330"/>
    </row>
    <row r="103" spans="1:20">
      <c r="A103" s="330"/>
      <c r="B103" s="330"/>
      <c r="C103" s="330"/>
      <c r="D103" s="330"/>
      <c r="E103" s="330"/>
      <c r="F103" s="330"/>
      <c r="G103" s="330"/>
      <c r="H103" s="330"/>
      <c r="I103" s="330"/>
      <c r="J103" s="330"/>
      <c r="K103" s="330"/>
      <c r="L103" s="330"/>
      <c r="M103" s="330"/>
      <c r="N103" s="330"/>
      <c r="S103" s="330"/>
      <c r="T103" s="330"/>
    </row>
    <row r="104" spans="1:20">
      <c r="A104" s="330"/>
      <c r="B104" s="330"/>
      <c r="C104" s="330"/>
      <c r="D104" s="330"/>
      <c r="E104" s="330"/>
      <c r="F104" s="330"/>
      <c r="G104" s="330"/>
      <c r="H104" s="330"/>
      <c r="I104" s="330"/>
      <c r="J104" s="330"/>
      <c r="K104" s="330"/>
      <c r="L104" s="330"/>
      <c r="M104" s="330"/>
      <c r="N104" s="330"/>
      <c r="S104" s="330"/>
      <c r="T104" s="330"/>
    </row>
    <row r="105" spans="1:20">
      <c r="A105" s="330"/>
      <c r="B105" s="330"/>
      <c r="C105" s="330"/>
      <c r="D105" s="330"/>
      <c r="E105" s="330"/>
      <c r="F105" s="330"/>
      <c r="G105" s="330"/>
      <c r="H105" s="330"/>
      <c r="I105" s="330"/>
      <c r="J105" s="330"/>
      <c r="K105" s="330"/>
      <c r="L105" s="330"/>
      <c r="M105" s="330"/>
      <c r="N105" s="330"/>
      <c r="S105" s="330"/>
      <c r="T105" s="330"/>
    </row>
    <row r="106" spans="1:20">
      <c r="A106" s="330"/>
      <c r="B106" s="330"/>
      <c r="C106" s="330"/>
      <c r="D106" s="330"/>
      <c r="E106" s="330"/>
      <c r="F106" s="330"/>
      <c r="G106" s="330"/>
      <c r="H106" s="330"/>
      <c r="I106" s="330"/>
      <c r="J106" s="330"/>
      <c r="K106" s="330"/>
      <c r="L106" s="330"/>
      <c r="M106" s="330"/>
      <c r="N106" s="330"/>
      <c r="S106" s="330"/>
      <c r="T106" s="330"/>
    </row>
    <row r="107" spans="1:20">
      <c r="A107" s="330"/>
      <c r="B107" s="330"/>
      <c r="C107" s="330"/>
      <c r="D107" s="330"/>
      <c r="E107" s="330"/>
      <c r="F107" s="330"/>
      <c r="G107" s="330"/>
      <c r="H107" s="330"/>
      <c r="I107" s="330"/>
      <c r="J107" s="330"/>
      <c r="K107" s="330"/>
      <c r="L107" s="330"/>
      <c r="M107" s="330"/>
      <c r="N107" s="330"/>
      <c r="S107" s="330"/>
      <c r="T107" s="330"/>
    </row>
    <row r="108" spans="1:20">
      <c r="A108" s="330"/>
      <c r="B108" s="330"/>
      <c r="C108" s="330"/>
      <c r="D108" s="330"/>
      <c r="E108" s="330"/>
      <c r="F108" s="330"/>
      <c r="G108" s="330"/>
      <c r="H108" s="330"/>
      <c r="I108" s="330"/>
      <c r="J108" s="330"/>
      <c r="K108" s="330"/>
      <c r="L108" s="330"/>
      <c r="M108" s="330"/>
      <c r="N108" s="330"/>
      <c r="S108" s="330"/>
      <c r="T108" s="330"/>
    </row>
    <row r="109" spans="1:20">
      <c r="A109" s="330"/>
      <c r="B109" s="330"/>
      <c r="C109" s="330"/>
      <c r="D109" s="330"/>
      <c r="E109" s="330"/>
      <c r="F109" s="330"/>
      <c r="G109" s="330"/>
      <c r="H109" s="330"/>
      <c r="I109" s="330"/>
      <c r="J109" s="330"/>
      <c r="K109" s="330"/>
      <c r="L109" s="330"/>
      <c r="M109" s="330"/>
      <c r="N109" s="330"/>
      <c r="S109" s="330"/>
      <c r="T109" s="330"/>
    </row>
    <row r="110" spans="1:20">
      <c r="A110" s="330"/>
      <c r="B110" s="330"/>
      <c r="C110" s="330"/>
      <c r="D110" s="330"/>
      <c r="E110" s="330"/>
      <c r="F110" s="330"/>
      <c r="G110" s="330"/>
      <c r="H110" s="330"/>
      <c r="I110" s="330"/>
      <c r="J110" s="330"/>
      <c r="K110" s="330"/>
      <c r="L110" s="330"/>
      <c r="M110" s="330"/>
      <c r="N110" s="330"/>
      <c r="S110" s="330"/>
      <c r="T110" s="330"/>
    </row>
    <row r="111" spans="1:20">
      <c r="A111" s="330"/>
      <c r="B111" s="330"/>
      <c r="C111" s="330"/>
      <c r="D111" s="330"/>
      <c r="E111" s="330"/>
      <c r="F111" s="330"/>
      <c r="G111" s="330"/>
      <c r="H111" s="330"/>
      <c r="I111" s="330"/>
      <c r="J111" s="330"/>
      <c r="K111" s="330"/>
      <c r="L111" s="330"/>
      <c r="M111" s="330"/>
      <c r="N111" s="330"/>
      <c r="S111" s="330"/>
      <c r="T111" s="330"/>
    </row>
    <row r="112" spans="1:20">
      <c r="A112" s="330"/>
      <c r="B112" s="330"/>
      <c r="C112" s="330"/>
      <c r="D112" s="330"/>
      <c r="E112" s="330"/>
      <c r="F112" s="330"/>
      <c r="G112" s="330"/>
      <c r="H112" s="330"/>
      <c r="I112" s="330"/>
      <c r="J112" s="330"/>
      <c r="K112" s="330"/>
      <c r="L112" s="330"/>
      <c r="M112" s="330"/>
      <c r="N112" s="330"/>
      <c r="S112" s="330"/>
      <c r="T112" s="330"/>
    </row>
    <row r="113" spans="1:20">
      <c r="A113" s="330"/>
      <c r="B113" s="330"/>
      <c r="C113" s="330"/>
      <c r="D113" s="330"/>
      <c r="E113" s="330"/>
      <c r="F113" s="330"/>
      <c r="G113" s="330"/>
      <c r="H113" s="330"/>
      <c r="I113" s="330"/>
      <c r="J113" s="330"/>
      <c r="K113" s="330"/>
      <c r="L113" s="330"/>
      <c r="M113" s="330"/>
      <c r="N113" s="330"/>
      <c r="S113" s="330"/>
      <c r="T113" s="330"/>
    </row>
    <row r="114" spans="1:20">
      <c r="A114" s="330"/>
      <c r="B114" s="330"/>
      <c r="C114" s="330"/>
      <c r="D114" s="330"/>
      <c r="E114" s="330"/>
      <c r="F114" s="330"/>
      <c r="G114" s="330"/>
      <c r="H114" s="330"/>
      <c r="I114" s="330"/>
      <c r="J114" s="330"/>
      <c r="K114" s="330"/>
      <c r="L114" s="330"/>
      <c r="M114" s="330"/>
      <c r="N114" s="330"/>
      <c r="S114" s="330"/>
      <c r="T114" s="330"/>
    </row>
    <row r="115" spans="1:20">
      <c r="A115" s="330"/>
      <c r="B115" s="330"/>
      <c r="C115" s="330"/>
      <c r="D115" s="330"/>
      <c r="E115" s="330"/>
      <c r="F115" s="330"/>
      <c r="G115" s="330"/>
      <c r="H115" s="330"/>
      <c r="I115" s="330"/>
      <c r="J115" s="330"/>
      <c r="K115" s="330"/>
      <c r="L115" s="330"/>
      <c r="M115" s="330"/>
      <c r="N115" s="330"/>
      <c r="S115" s="330"/>
      <c r="T115" s="330"/>
    </row>
    <row r="116" spans="1:20">
      <c r="A116" s="330"/>
      <c r="B116" s="330"/>
      <c r="C116" s="330"/>
      <c r="D116" s="330"/>
      <c r="E116" s="330"/>
      <c r="F116" s="330"/>
      <c r="G116" s="330"/>
      <c r="H116" s="330"/>
      <c r="I116" s="330"/>
      <c r="J116" s="330"/>
      <c r="K116" s="330"/>
      <c r="L116" s="330"/>
      <c r="M116" s="330"/>
      <c r="N116" s="330"/>
      <c r="S116" s="330"/>
      <c r="T116" s="330"/>
    </row>
    <row r="117" spans="1:20">
      <c r="A117" s="330"/>
      <c r="B117" s="330"/>
      <c r="C117" s="330"/>
      <c r="D117" s="330"/>
      <c r="E117" s="330"/>
      <c r="F117" s="330"/>
      <c r="G117" s="330"/>
      <c r="H117" s="330"/>
      <c r="I117" s="330"/>
      <c r="J117" s="330"/>
      <c r="K117" s="330"/>
      <c r="L117" s="330"/>
      <c r="M117" s="330"/>
      <c r="N117" s="330"/>
      <c r="S117" s="330"/>
      <c r="T117" s="330"/>
    </row>
    <row r="118" spans="1:20">
      <c r="A118" s="330"/>
      <c r="B118" s="330"/>
      <c r="C118" s="330"/>
      <c r="D118" s="330"/>
      <c r="E118" s="330"/>
      <c r="F118" s="330"/>
      <c r="G118" s="330"/>
      <c r="H118" s="330"/>
      <c r="I118" s="330"/>
      <c r="J118" s="330"/>
      <c r="K118" s="330"/>
      <c r="L118" s="330"/>
      <c r="M118" s="330"/>
      <c r="N118" s="330"/>
      <c r="S118" s="330"/>
      <c r="T118" s="330"/>
    </row>
    <row r="119" spans="1:20">
      <c r="A119" s="330"/>
      <c r="B119" s="330"/>
      <c r="C119" s="330"/>
      <c r="D119" s="330"/>
      <c r="E119" s="330"/>
      <c r="F119" s="330"/>
      <c r="G119" s="330"/>
      <c r="H119" s="330"/>
      <c r="I119" s="330"/>
      <c r="J119" s="330"/>
      <c r="K119" s="330"/>
      <c r="L119" s="330"/>
      <c r="M119" s="330"/>
      <c r="N119" s="330"/>
      <c r="S119" s="330"/>
      <c r="T119" s="330"/>
    </row>
    <row r="120" spans="1:20">
      <c r="A120" s="330"/>
      <c r="B120" s="330"/>
      <c r="C120" s="330"/>
      <c r="D120" s="330"/>
      <c r="E120" s="330"/>
      <c r="F120" s="330"/>
      <c r="G120" s="330"/>
      <c r="H120" s="330"/>
      <c r="I120" s="330"/>
      <c r="J120" s="330"/>
      <c r="K120" s="330"/>
      <c r="L120" s="330"/>
      <c r="M120" s="330"/>
      <c r="N120" s="330"/>
      <c r="S120" s="330"/>
      <c r="T120" s="330"/>
    </row>
    <row r="121" spans="1:20">
      <c r="A121" s="330"/>
      <c r="B121" s="330"/>
      <c r="C121" s="330"/>
      <c r="D121" s="330"/>
      <c r="E121" s="330"/>
      <c r="F121" s="330"/>
      <c r="G121" s="330"/>
      <c r="H121" s="330"/>
      <c r="I121" s="330"/>
      <c r="J121" s="330"/>
      <c r="K121" s="330"/>
      <c r="L121" s="330"/>
      <c r="M121" s="330"/>
      <c r="N121" s="330"/>
      <c r="S121" s="330"/>
      <c r="T121" s="330"/>
    </row>
    <row r="122" spans="1:20">
      <c r="A122" s="330"/>
      <c r="B122" s="330"/>
      <c r="C122" s="330"/>
      <c r="D122" s="330"/>
      <c r="E122" s="330"/>
      <c r="F122" s="330"/>
      <c r="G122" s="330"/>
      <c r="H122" s="330"/>
      <c r="I122" s="330"/>
      <c r="J122" s="330"/>
      <c r="K122" s="330"/>
      <c r="L122" s="330"/>
      <c r="M122" s="330"/>
      <c r="N122" s="330"/>
      <c r="S122" s="330"/>
      <c r="T122" s="330"/>
    </row>
    <row r="123" spans="1:20">
      <c r="A123" s="330"/>
      <c r="B123" s="330"/>
      <c r="C123" s="330"/>
      <c r="D123" s="330"/>
      <c r="E123" s="330"/>
      <c r="F123" s="330"/>
      <c r="G123" s="330"/>
      <c r="H123" s="330"/>
      <c r="I123" s="330"/>
      <c r="J123" s="330"/>
      <c r="K123" s="330"/>
      <c r="L123" s="330"/>
      <c r="M123" s="330"/>
      <c r="N123" s="330"/>
      <c r="S123" s="330"/>
      <c r="T123" s="330"/>
    </row>
    <row r="124" spans="1:20">
      <c r="A124" s="330"/>
      <c r="B124" s="330"/>
      <c r="C124" s="330"/>
      <c r="D124" s="330"/>
      <c r="E124" s="330"/>
      <c r="F124" s="330"/>
      <c r="G124" s="330"/>
      <c r="H124" s="330"/>
      <c r="I124" s="330"/>
      <c r="J124" s="330"/>
      <c r="K124" s="330"/>
      <c r="L124" s="330"/>
      <c r="M124" s="330"/>
      <c r="N124" s="330"/>
      <c r="S124" s="330"/>
      <c r="T124" s="330"/>
    </row>
    <row r="125" spans="1:20">
      <c r="A125" s="330"/>
      <c r="B125" s="330"/>
      <c r="C125" s="330"/>
      <c r="D125" s="330"/>
      <c r="E125" s="330"/>
      <c r="F125" s="330"/>
      <c r="G125" s="330"/>
      <c r="H125" s="330"/>
      <c r="I125" s="330"/>
      <c r="J125" s="330"/>
      <c r="K125" s="330"/>
      <c r="L125" s="330"/>
      <c r="M125" s="330"/>
      <c r="N125" s="330"/>
      <c r="S125" s="330"/>
      <c r="T125" s="330"/>
    </row>
    <row r="126" spans="1:20">
      <c r="A126" s="330"/>
      <c r="B126" s="330"/>
      <c r="C126" s="330"/>
      <c r="D126" s="330"/>
      <c r="E126" s="330"/>
      <c r="F126" s="330"/>
      <c r="G126" s="330"/>
      <c r="H126" s="330"/>
      <c r="I126" s="330"/>
      <c r="J126" s="330"/>
      <c r="K126" s="330"/>
      <c r="L126" s="330"/>
      <c r="M126" s="330"/>
      <c r="N126" s="330"/>
      <c r="S126" s="330"/>
      <c r="T126" s="330"/>
    </row>
    <row r="127" spans="1:20">
      <c r="A127" s="330"/>
      <c r="B127" s="330"/>
      <c r="C127" s="330"/>
      <c r="D127" s="330"/>
      <c r="E127" s="330"/>
      <c r="F127" s="330"/>
      <c r="G127" s="330"/>
      <c r="H127" s="330"/>
      <c r="I127" s="330"/>
      <c r="J127" s="330"/>
      <c r="K127" s="330"/>
      <c r="L127" s="330"/>
      <c r="M127" s="330"/>
      <c r="N127" s="330"/>
      <c r="S127" s="330"/>
      <c r="T127" s="330"/>
    </row>
    <row r="128" spans="1:20">
      <c r="A128" s="330"/>
      <c r="B128" s="330"/>
      <c r="C128" s="330"/>
      <c r="D128" s="330"/>
      <c r="E128" s="330"/>
      <c r="F128" s="330"/>
      <c r="G128" s="330"/>
      <c r="H128" s="330"/>
      <c r="I128" s="330"/>
      <c r="J128" s="330"/>
      <c r="K128" s="330"/>
      <c r="L128" s="330"/>
      <c r="M128" s="330"/>
      <c r="N128" s="330"/>
      <c r="S128" s="330"/>
      <c r="T128" s="330"/>
    </row>
    <row r="129" spans="1:20">
      <c r="A129" s="330"/>
      <c r="B129" s="330"/>
      <c r="C129" s="330"/>
      <c r="D129" s="330"/>
      <c r="E129" s="330"/>
      <c r="F129" s="330"/>
      <c r="G129" s="330"/>
      <c r="H129" s="330"/>
      <c r="I129" s="330"/>
      <c r="J129" s="330"/>
      <c r="K129" s="330"/>
      <c r="L129" s="330"/>
      <c r="M129" s="330"/>
      <c r="N129" s="330"/>
      <c r="S129" s="330"/>
      <c r="T129" s="330"/>
    </row>
    <row r="130" spans="1:20">
      <c r="A130" s="330"/>
      <c r="B130" s="330"/>
      <c r="C130" s="330"/>
      <c r="D130" s="330"/>
      <c r="E130" s="330"/>
      <c r="F130" s="330"/>
      <c r="G130" s="330"/>
      <c r="H130" s="330"/>
      <c r="I130" s="330"/>
      <c r="J130" s="330"/>
      <c r="K130" s="330"/>
      <c r="L130" s="330"/>
      <c r="M130" s="330"/>
      <c r="N130" s="330"/>
      <c r="S130" s="330"/>
      <c r="T130" s="330"/>
    </row>
    <row r="131" spans="1:20">
      <c r="A131" s="330"/>
      <c r="B131" s="330"/>
      <c r="C131" s="330"/>
      <c r="D131" s="330"/>
      <c r="E131" s="330"/>
      <c r="F131" s="330"/>
      <c r="G131" s="330"/>
      <c r="H131" s="330"/>
      <c r="I131" s="330"/>
      <c r="J131" s="330"/>
      <c r="K131" s="330"/>
      <c r="L131" s="330"/>
      <c r="M131" s="330"/>
      <c r="N131" s="330"/>
      <c r="S131" s="330"/>
      <c r="T131" s="330"/>
    </row>
    <row r="132" spans="1:20">
      <c r="A132" s="330"/>
      <c r="B132" s="330"/>
      <c r="C132" s="330"/>
      <c r="D132" s="330"/>
      <c r="E132" s="330"/>
      <c r="F132" s="330"/>
      <c r="G132" s="330"/>
      <c r="H132" s="330"/>
      <c r="I132" s="330"/>
      <c r="J132" s="330"/>
      <c r="K132" s="330"/>
      <c r="L132" s="330"/>
      <c r="M132" s="330"/>
      <c r="N132" s="330"/>
      <c r="S132" s="330"/>
      <c r="T132" s="330"/>
    </row>
    <row r="133" spans="1:20">
      <c r="A133" s="330"/>
      <c r="B133" s="330"/>
      <c r="C133" s="330"/>
      <c r="D133" s="330"/>
      <c r="E133" s="330"/>
      <c r="F133" s="330"/>
      <c r="G133" s="330"/>
      <c r="H133" s="330"/>
      <c r="I133" s="330"/>
      <c r="J133" s="330"/>
      <c r="K133" s="330"/>
      <c r="L133" s="330"/>
      <c r="M133" s="330"/>
      <c r="N133" s="330"/>
      <c r="S133" s="330"/>
      <c r="T133" s="330"/>
    </row>
    <row r="134" spans="1:20">
      <c r="A134" s="330"/>
      <c r="B134" s="330"/>
      <c r="C134" s="330"/>
      <c r="D134" s="330"/>
      <c r="E134" s="330"/>
      <c r="F134" s="330"/>
      <c r="G134" s="330"/>
      <c r="H134" s="330"/>
      <c r="I134" s="330"/>
      <c r="J134" s="330"/>
      <c r="K134" s="330"/>
      <c r="L134" s="330"/>
      <c r="M134" s="330"/>
      <c r="N134" s="330"/>
      <c r="S134" s="330"/>
      <c r="T134" s="330"/>
    </row>
    <row r="135" spans="1:20">
      <c r="A135" s="330"/>
      <c r="B135" s="330"/>
      <c r="C135" s="330"/>
      <c r="D135" s="330"/>
      <c r="E135" s="330"/>
      <c r="F135" s="330"/>
      <c r="G135" s="330"/>
      <c r="H135" s="330"/>
      <c r="I135" s="330"/>
      <c r="J135" s="330"/>
      <c r="K135" s="330"/>
      <c r="L135" s="330"/>
      <c r="M135" s="330"/>
      <c r="N135" s="330"/>
      <c r="S135" s="330"/>
      <c r="T135" s="330"/>
    </row>
    <row r="136" spans="1:20">
      <c r="A136" s="330"/>
      <c r="B136" s="330"/>
      <c r="C136" s="330"/>
      <c r="D136" s="330"/>
      <c r="E136" s="330"/>
      <c r="F136" s="330"/>
      <c r="G136" s="330"/>
      <c r="H136" s="330"/>
      <c r="I136" s="330"/>
      <c r="J136" s="330"/>
      <c r="K136" s="330"/>
      <c r="L136" s="330"/>
      <c r="M136" s="330"/>
      <c r="N136" s="330"/>
      <c r="S136" s="330"/>
      <c r="T136" s="330"/>
    </row>
    <row r="137" spans="1:20">
      <c r="A137" s="330"/>
      <c r="B137" s="330"/>
      <c r="C137" s="330"/>
      <c r="D137" s="330"/>
      <c r="E137" s="330"/>
      <c r="F137" s="330"/>
      <c r="G137" s="330"/>
      <c r="H137" s="330"/>
      <c r="I137" s="330"/>
      <c r="J137" s="330"/>
      <c r="K137" s="330"/>
      <c r="L137" s="330"/>
      <c r="M137" s="330"/>
      <c r="N137" s="330"/>
      <c r="S137" s="330"/>
      <c r="T137" s="330"/>
    </row>
    <row r="138" spans="1:20">
      <c r="A138" s="330"/>
      <c r="B138" s="330"/>
      <c r="C138" s="330"/>
      <c r="D138" s="330"/>
      <c r="E138" s="330"/>
      <c r="F138" s="330"/>
      <c r="G138" s="330"/>
      <c r="H138" s="330"/>
      <c r="I138" s="330"/>
      <c r="J138" s="330"/>
      <c r="K138" s="330"/>
      <c r="L138" s="330"/>
      <c r="M138" s="330"/>
      <c r="N138" s="330"/>
      <c r="S138" s="330"/>
      <c r="T138" s="330"/>
    </row>
    <row r="139" spans="1:20">
      <c r="A139" s="330"/>
      <c r="B139" s="330"/>
      <c r="C139" s="330"/>
      <c r="D139" s="330"/>
      <c r="E139" s="330"/>
      <c r="F139" s="330"/>
      <c r="G139" s="330"/>
      <c r="H139" s="330"/>
      <c r="I139" s="330"/>
      <c r="J139" s="330"/>
      <c r="K139" s="330"/>
      <c r="L139" s="330"/>
      <c r="M139" s="330"/>
      <c r="N139" s="330"/>
      <c r="S139" s="330"/>
      <c r="T139" s="330"/>
    </row>
    <row r="140" spans="1:20">
      <c r="A140" s="330"/>
      <c r="B140" s="330"/>
      <c r="C140" s="330"/>
      <c r="D140" s="330"/>
      <c r="E140" s="330"/>
      <c r="F140" s="330"/>
      <c r="G140" s="330"/>
      <c r="H140" s="330"/>
      <c r="I140" s="330"/>
      <c r="J140" s="330"/>
      <c r="K140" s="330"/>
      <c r="L140" s="330"/>
      <c r="M140" s="330"/>
      <c r="N140" s="330"/>
      <c r="S140" s="330"/>
      <c r="T140" s="330"/>
    </row>
    <row r="141" spans="1:20">
      <c r="A141" s="330"/>
      <c r="B141" s="330"/>
      <c r="C141" s="330"/>
      <c r="D141" s="330"/>
      <c r="E141" s="330"/>
      <c r="F141" s="330"/>
      <c r="G141" s="330"/>
      <c r="H141" s="330"/>
      <c r="I141" s="330"/>
      <c r="J141" s="330"/>
      <c r="K141" s="330"/>
      <c r="L141" s="330"/>
      <c r="M141" s="330"/>
      <c r="N141" s="330"/>
      <c r="S141" s="330"/>
      <c r="T141" s="330"/>
    </row>
    <row r="142" spans="1:20">
      <c r="A142" s="330"/>
      <c r="B142" s="330"/>
      <c r="C142" s="330"/>
      <c r="D142" s="330"/>
      <c r="E142" s="330"/>
      <c r="F142" s="330"/>
      <c r="G142" s="330"/>
      <c r="H142" s="330"/>
      <c r="I142" s="330"/>
      <c r="J142" s="330"/>
      <c r="K142" s="330"/>
      <c r="L142" s="330"/>
      <c r="M142" s="330"/>
      <c r="N142" s="330"/>
      <c r="S142" s="330"/>
      <c r="T142" s="330"/>
    </row>
    <row r="143" spans="1:20">
      <c r="A143" s="330"/>
      <c r="B143" s="330"/>
      <c r="C143" s="330"/>
      <c r="D143" s="330"/>
      <c r="E143" s="330"/>
      <c r="F143" s="330"/>
      <c r="G143" s="330"/>
      <c r="H143" s="330"/>
      <c r="I143" s="330"/>
      <c r="J143" s="330"/>
      <c r="K143" s="330"/>
      <c r="L143" s="330"/>
      <c r="M143" s="330"/>
      <c r="N143" s="330"/>
      <c r="S143" s="330"/>
      <c r="T143" s="330"/>
    </row>
    <row r="144" spans="1:20">
      <c r="A144" s="330"/>
      <c r="B144" s="330"/>
      <c r="C144" s="330"/>
      <c r="D144" s="330"/>
      <c r="E144" s="330"/>
      <c r="F144" s="330"/>
      <c r="G144" s="330"/>
      <c r="H144" s="330"/>
      <c r="I144" s="330"/>
      <c r="J144" s="330"/>
      <c r="K144" s="330"/>
      <c r="L144" s="330"/>
      <c r="M144" s="330"/>
      <c r="N144" s="330"/>
      <c r="S144" s="330"/>
      <c r="T144" s="330"/>
    </row>
    <row r="145" spans="1:20">
      <c r="A145" s="330"/>
      <c r="B145" s="330"/>
      <c r="C145" s="330"/>
      <c r="D145" s="330"/>
      <c r="E145" s="330"/>
      <c r="F145" s="330"/>
      <c r="G145" s="330"/>
      <c r="H145" s="330"/>
      <c r="I145" s="330"/>
      <c r="J145" s="330"/>
      <c r="K145" s="330"/>
      <c r="L145" s="330"/>
      <c r="M145" s="330"/>
      <c r="N145" s="330"/>
      <c r="S145" s="330"/>
      <c r="T145" s="330"/>
    </row>
    <row r="146" spans="1:20">
      <c r="A146" s="330"/>
      <c r="B146" s="330"/>
      <c r="C146" s="330"/>
      <c r="D146" s="330"/>
      <c r="E146" s="330"/>
      <c r="F146" s="330"/>
      <c r="G146" s="330"/>
      <c r="H146" s="330"/>
      <c r="I146" s="330"/>
      <c r="J146" s="330"/>
      <c r="K146" s="330"/>
      <c r="L146" s="330"/>
      <c r="M146" s="330"/>
      <c r="N146" s="330"/>
      <c r="S146" s="330"/>
      <c r="T146" s="330"/>
    </row>
    <row r="147" spans="1:20">
      <c r="A147" s="330"/>
      <c r="B147" s="330"/>
      <c r="C147" s="330"/>
      <c r="D147" s="330"/>
      <c r="E147" s="330"/>
      <c r="F147" s="330"/>
      <c r="G147" s="330"/>
      <c r="H147" s="330"/>
      <c r="I147" s="330"/>
      <c r="J147" s="330"/>
      <c r="K147" s="330"/>
      <c r="L147" s="330"/>
      <c r="M147" s="330"/>
      <c r="N147" s="330"/>
      <c r="S147" s="330"/>
      <c r="T147" s="330"/>
    </row>
    <row r="148" spans="1:20">
      <c r="A148" s="330"/>
      <c r="B148" s="330"/>
      <c r="C148" s="330"/>
      <c r="D148" s="330"/>
      <c r="E148" s="330"/>
      <c r="F148" s="330"/>
      <c r="G148" s="330"/>
      <c r="H148" s="330"/>
      <c r="I148" s="330"/>
      <c r="J148" s="330"/>
      <c r="K148" s="330"/>
      <c r="L148" s="330"/>
      <c r="M148" s="330"/>
      <c r="N148" s="330"/>
      <c r="S148" s="330"/>
      <c r="T148" s="330"/>
    </row>
    <row r="149" spans="1:20">
      <c r="A149" s="330"/>
      <c r="B149" s="330"/>
      <c r="C149" s="330"/>
      <c r="D149" s="330"/>
      <c r="E149" s="330"/>
      <c r="F149" s="330"/>
      <c r="G149" s="330"/>
      <c r="H149" s="330"/>
      <c r="I149" s="330"/>
      <c r="J149" s="330"/>
      <c r="K149" s="330"/>
      <c r="L149" s="330"/>
      <c r="M149" s="330"/>
      <c r="N149" s="330"/>
      <c r="S149" s="330"/>
      <c r="T149" s="330"/>
    </row>
    <row r="150" spans="1:20">
      <c r="A150" s="330"/>
      <c r="B150" s="330"/>
      <c r="C150" s="330"/>
      <c r="D150" s="330"/>
      <c r="E150" s="330"/>
      <c r="F150" s="330"/>
      <c r="G150" s="330"/>
      <c r="H150" s="330"/>
      <c r="I150" s="330"/>
      <c r="J150" s="330"/>
      <c r="K150" s="330"/>
      <c r="L150" s="330"/>
      <c r="M150" s="330"/>
      <c r="N150" s="330"/>
      <c r="S150" s="330"/>
      <c r="T150" s="330"/>
    </row>
    <row r="151" spans="1:20">
      <c r="A151" s="330"/>
      <c r="B151" s="330"/>
      <c r="C151" s="330"/>
      <c r="D151" s="330"/>
      <c r="E151" s="330"/>
      <c r="F151" s="330"/>
      <c r="G151" s="330"/>
      <c r="H151" s="330"/>
      <c r="I151" s="330"/>
      <c r="J151" s="330"/>
      <c r="K151" s="330"/>
      <c r="L151" s="330"/>
      <c r="M151" s="330"/>
      <c r="N151" s="330"/>
      <c r="S151" s="330"/>
      <c r="T151" s="330"/>
    </row>
    <row r="152" spans="1:20">
      <c r="A152" s="330"/>
      <c r="B152" s="330"/>
      <c r="C152" s="330"/>
      <c r="D152" s="330"/>
      <c r="E152" s="330"/>
      <c r="F152" s="330"/>
      <c r="G152" s="330"/>
      <c r="H152" s="330"/>
      <c r="I152" s="330"/>
      <c r="J152" s="330"/>
      <c r="K152" s="330"/>
      <c r="L152" s="330"/>
      <c r="M152" s="330"/>
      <c r="N152" s="330"/>
      <c r="S152" s="330"/>
      <c r="T152" s="330"/>
    </row>
    <row r="153" spans="1:20">
      <c r="A153" s="330"/>
      <c r="B153" s="330"/>
      <c r="C153" s="330"/>
      <c r="D153" s="330"/>
      <c r="E153" s="330"/>
      <c r="F153" s="330"/>
      <c r="G153" s="330"/>
      <c r="H153" s="330"/>
      <c r="I153" s="330"/>
      <c r="J153" s="330"/>
      <c r="K153" s="330"/>
      <c r="L153" s="330"/>
      <c r="M153" s="330"/>
      <c r="N153" s="330"/>
      <c r="S153" s="330"/>
      <c r="T153" s="330"/>
    </row>
    <row r="154" spans="1:20">
      <c r="A154" s="330"/>
      <c r="B154" s="330"/>
      <c r="C154" s="330"/>
      <c r="D154" s="330"/>
      <c r="E154" s="330"/>
      <c r="F154" s="330"/>
      <c r="G154" s="330"/>
      <c r="H154" s="330"/>
      <c r="I154" s="330"/>
      <c r="J154" s="330"/>
      <c r="K154" s="330"/>
      <c r="L154" s="330"/>
      <c r="M154" s="330"/>
      <c r="N154" s="330"/>
      <c r="S154" s="330"/>
      <c r="T154" s="330"/>
    </row>
    <row r="155" spans="1:20">
      <c r="A155" s="330"/>
      <c r="B155" s="330"/>
      <c r="C155" s="330"/>
      <c r="D155" s="330"/>
      <c r="E155" s="330"/>
      <c r="F155" s="330"/>
      <c r="G155" s="330"/>
      <c r="H155" s="330"/>
      <c r="I155" s="330"/>
      <c r="J155" s="330"/>
      <c r="K155" s="330"/>
      <c r="L155" s="330"/>
      <c r="M155" s="330"/>
      <c r="N155" s="330"/>
      <c r="S155" s="330"/>
      <c r="T155" s="330"/>
    </row>
    <row r="156" spans="1:20">
      <c r="A156" s="330"/>
      <c r="B156" s="330"/>
      <c r="C156" s="330"/>
      <c r="D156" s="330"/>
      <c r="E156" s="330"/>
      <c r="F156" s="330"/>
      <c r="G156" s="330"/>
      <c r="H156" s="330"/>
      <c r="I156" s="330"/>
      <c r="J156" s="330"/>
      <c r="K156" s="330"/>
      <c r="L156" s="330"/>
      <c r="M156" s="330"/>
      <c r="N156" s="330"/>
      <c r="S156" s="330"/>
      <c r="T156" s="330"/>
    </row>
    <row r="157" spans="1:20">
      <c r="A157" s="330"/>
      <c r="B157" s="330"/>
      <c r="C157" s="330"/>
      <c r="D157" s="330"/>
      <c r="E157" s="330"/>
      <c r="F157" s="330"/>
      <c r="G157" s="330"/>
      <c r="H157" s="330"/>
      <c r="I157" s="330"/>
      <c r="J157" s="330"/>
      <c r="K157" s="330"/>
      <c r="L157" s="330"/>
      <c r="M157" s="330"/>
      <c r="N157" s="330"/>
      <c r="S157" s="330"/>
      <c r="T157" s="330"/>
    </row>
    <row r="158" spans="1:20">
      <c r="A158" s="330"/>
      <c r="B158" s="330"/>
      <c r="C158" s="330"/>
      <c r="D158" s="330"/>
      <c r="E158" s="330"/>
      <c r="F158" s="330"/>
      <c r="G158" s="330"/>
      <c r="H158" s="330"/>
      <c r="I158" s="330"/>
      <c r="J158" s="330"/>
      <c r="K158" s="330"/>
      <c r="L158" s="330"/>
      <c r="M158" s="330"/>
      <c r="N158" s="330"/>
      <c r="S158" s="330"/>
      <c r="T158" s="330"/>
    </row>
    <row r="159" spans="1:20">
      <c r="A159" s="330"/>
      <c r="B159" s="330"/>
      <c r="C159" s="330"/>
      <c r="D159" s="330"/>
      <c r="E159" s="330"/>
      <c r="F159" s="330"/>
      <c r="G159" s="330"/>
      <c r="H159" s="330"/>
      <c r="I159" s="330"/>
      <c r="J159" s="330"/>
      <c r="K159" s="330"/>
      <c r="L159" s="330"/>
      <c r="M159" s="330"/>
      <c r="N159" s="330"/>
      <c r="S159" s="330"/>
      <c r="T159" s="330"/>
    </row>
    <row r="160" spans="1:20">
      <c r="A160" s="330"/>
      <c r="B160" s="330"/>
      <c r="C160" s="330"/>
      <c r="D160" s="330"/>
      <c r="E160" s="330"/>
      <c r="F160" s="330"/>
      <c r="G160" s="330"/>
      <c r="H160" s="330"/>
      <c r="I160" s="330"/>
      <c r="J160" s="330"/>
      <c r="K160" s="330"/>
      <c r="L160" s="330"/>
      <c r="M160" s="330"/>
      <c r="N160" s="330"/>
      <c r="S160" s="330"/>
      <c r="T160" s="330"/>
    </row>
    <row r="161" spans="1:20">
      <c r="A161" s="330"/>
      <c r="B161" s="330"/>
      <c r="C161" s="330"/>
      <c r="D161" s="330"/>
      <c r="E161" s="330"/>
      <c r="F161" s="330"/>
      <c r="G161" s="330"/>
      <c r="H161" s="330"/>
      <c r="I161" s="330"/>
      <c r="J161" s="330"/>
      <c r="K161" s="330"/>
      <c r="L161" s="330"/>
      <c r="M161" s="330"/>
      <c r="N161" s="330"/>
      <c r="S161" s="330"/>
      <c r="T161" s="330"/>
    </row>
    <row r="162" spans="1:20">
      <c r="A162" s="330"/>
      <c r="B162" s="330"/>
      <c r="C162" s="330"/>
      <c r="D162" s="330"/>
      <c r="E162" s="330"/>
      <c r="F162" s="330"/>
      <c r="G162" s="330"/>
      <c r="H162" s="330"/>
      <c r="I162" s="330"/>
      <c r="J162" s="330"/>
      <c r="K162" s="330"/>
      <c r="L162" s="330"/>
      <c r="M162" s="330"/>
      <c r="N162" s="330"/>
      <c r="S162" s="330"/>
      <c r="T162" s="330"/>
    </row>
    <row r="163" spans="1:20">
      <c r="A163" s="330"/>
      <c r="B163" s="330"/>
      <c r="C163" s="330"/>
      <c r="D163" s="330"/>
      <c r="E163" s="330"/>
      <c r="F163" s="330"/>
      <c r="G163" s="330"/>
      <c r="H163" s="330"/>
      <c r="I163" s="330"/>
      <c r="J163" s="330"/>
      <c r="K163" s="330"/>
      <c r="L163" s="330"/>
      <c r="M163" s="330"/>
      <c r="N163" s="330"/>
      <c r="S163" s="330"/>
      <c r="T163" s="330"/>
    </row>
    <row r="164" spans="1:20">
      <c r="A164" s="330"/>
      <c r="B164" s="330"/>
      <c r="C164" s="330"/>
      <c r="D164" s="330"/>
      <c r="E164" s="330"/>
      <c r="F164" s="330"/>
      <c r="G164" s="330"/>
      <c r="H164" s="330"/>
      <c r="I164" s="330"/>
      <c r="J164" s="330"/>
      <c r="K164" s="330"/>
      <c r="L164" s="330"/>
      <c r="M164" s="330"/>
      <c r="N164" s="330"/>
      <c r="S164" s="330"/>
      <c r="T164" s="330"/>
    </row>
    <row r="165" spans="1:20">
      <c r="A165" s="330"/>
      <c r="B165" s="330"/>
      <c r="C165" s="330"/>
      <c r="D165" s="330"/>
      <c r="E165" s="330"/>
      <c r="F165" s="330"/>
      <c r="G165" s="330"/>
      <c r="H165" s="330"/>
      <c r="I165" s="330"/>
      <c r="J165" s="330"/>
      <c r="K165" s="330"/>
      <c r="L165" s="330"/>
      <c r="M165" s="330"/>
      <c r="N165" s="330"/>
      <c r="S165" s="330"/>
      <c r="T165" s="330"/>
    </row>
    <row r="166" spans="1:20">
      <c r="A166" s="330"/>
      <c r="B166" s="330"/>
      <c r="C166" s="330"/>
      <c r="D166" s="330"/>
      <c r="E166" s="330"/>
      <c r="F166" s="330"/>
      <c r="G166" s="330"/>
      <c r="H166" s="330"/>
      <c r="I166" s="330"/>
      <c r="J166" s="330"/>
      <c r="K166" s="330"/>
      <c r="L166" s="330"/>
      <c r="M166" s="330"/>
      <c r="N166" s="330"/>
      <c r="S166" s="330"/>
      <c r="T166" s="330"/>
    </row>
    <row r="167" spans="1:20">
      <c r="A167" s="330"/>
      <c r="B167" s="330"/>
      <c r="C167" s="330"/>
      <c r="D167" s="330"/>
      <c r="E167" s="330"/>
      <c r="F167" s="330"/>
      <c r="G167" s="330"/>
      <c r="H167" s="330"/>
      <c r="I167" s="330"/>
      <c r="J167" s="330"/>
      <c r="K167" s="330"/>
      <c r="L167" s="330"/>
      <c r="M167" s="330"/>
      <c r="N167" s="330"/>
      <c r="S167" s="330"/>
      <c r="T167" s="330"/>
    </row>
    <row r="168" spans="1:20">
      <c r="A168" s="330"/>
      <c r="B168" s="330"/>
      <c r="C168" s="330"/>
      <c r="D168" s="330"/>
      <c r="E168" s="330"/>
      <c r="F168" s="330"/>
      <c r="G168" s="330"/>
      <c r="H168" s="330"/>
      <c r="I168" s="330"/>
      <c r="J168" s="330"/>
      <c r="K168" s="330"/>
      <c r="L168" s="330"/>
      <c r="M168" s="330"/>
      <c r="N168" s="330"/>
      <c r="S168" s="330"/>
      <c r="T168" s="330"/>
    </row>
    <row r="169" spans="1:20">
      <c r="A169" s="330"/>
      <c r="B169" s="330"/>
      <c r="C169" s="330"/>
      <c r="D169" s="330"/>
      <c r="E169" s="330"/>
      <c r="F169" s="330"/>
      <c r="G169" s="330"/>
      <c r="H169" s="330"/>
      <c r="I169" s="330"/>
      <c r="J169" s="330"/>
      <c r="K169" s="330"/>
      <c r="L169" s="330"/>
      <c r="M169" s="330"/>
      <c r="N169" s="330"/>
      <c r="S169" s="330"/>
      <c r="T169" s="330"/>
    </row>
    <row r="170" spans="1:20">
      <c r="A170" s="330"/>
      <c r="B170" s="330"/>
      <c r="C170" s="330"/>
      <c r="D170" s="330"/>
      <c r="E170" s="330"/>
      <c r="F170" s="330"/>
      <c r="G170" s="330"/>
      <c r="H170" s="330"/>
      <c r="I170" s="330"/>
      <c r="J170" s="330"/>
      <c r="K170" s="330"/>
      <c r="L170" s="330"/>
      <c r="M170" s="330"/>
      <c r="N170" s="330"/>
      <c r="S170" s="330"/>
      <c r="T170" s="330"/>
    </row>
    <row r="171" spans="1:20">
      <c r="A171" s="330"/>
      <c r="B171" s="330"/>
      <c r="C171" s="330"/>
      <c r="D171" s="330"/>
      <c r="E171" s="330"/>
      <c r="F171" s="330"/>
      <c r="G171" s="330"/>
      <c r="H171" s="330"/>
      <c r="I171" s="330"/>
      <c r="J171" s="330"/>
      <c r="K171" s="330"/>
      <c r="L171" s="330"/>
      <c r="M171" s="330"/>
      <c r="N171" s="330"/>
      <c r="S171" s="330"/>
      <c r="T171" s="330"/>
    </row>
    <row r="172" spans="1:20">
      <c r="A172" s="330"/>
      <c r="B172" s="330"/>
      <c r="C172" s="330"/>
      <c r="D172" s="330"/>
      <c r="E172" s="330"/>
      <c r="F172" s="330"/>
      <c r="G172" s="330"/>
      <c r="H172" s="330"/>
      <c r="I172" s="330"/>
      <c r="J172" s="330"/>
      <c r="K172" s="330"/>
      <c r="L172" s="330"/>
      <c r="M172" s="330"/>
      <c r="N172" s="330"/>
      <c r="S172" s="330"/>
      <c r="T172" s="330"/>
    </row>
    <row r="173" spans="1:20">
      <c r="A173" s="330"/>
      <c r="B173" s="330"/>
      <c r="C173" s="330"/>
      <c r="D173" s="330"/>
      <c r="E173" s="330"/>
      <c r="F173" s="330"/>
      <c r="G173" s="330"/>
      <c r="H173" s="330"/>
      <c r="I173" s="330"/>
      <c r="J173" s="330"/>
      <c r="K173" s="330"/>
      <c r="L173" s="330"/>
      <c r="M173" s="330"/>
      <c r="N173" s="330"/>
      <c r="S173" s="330"/>
      <c r="T173" s="330"/>
    </row>
    <row r="174" spans="1:20">
      <c r="A174" s="330"/>
      <c r="B174" s="330"/>
      <c r="C174" s="330"/>
      <c r="D174" s="330"/>
      <c r="E174" s="330"/>
      <c r="F174" s="330"/>
      <c r="G174" s="330"/>
      <c r="H174" s="330"/>
      <c r="I174" s="330"/>
      <c r="J174" s="330"/>
      <c r="K174" s="330"/>
      <c r="L174" s="330"/>
      <c r="M174" s="330"/>
      <c r="N174" s="330"/>
      <c r="S174" s="330"/>
      <c r="T174" s="330"/>
    </row>
    <row r="175" spans="1:20">
      <c r="A175" s="330"/>
      <c r="B175" s="330"/>
      <c r="C175" s="330"/>
      <c r="D175" s="330"/>
      <c r="E175" s="330"/>
      <c r="F175" s="330"/>
      <c r="G175" s="330"/>
      <c r="H175" s="330"/>
      <c r="I175" s="330"/>
      <c r="J175" s="330"/>
      <c r="K175" s="330"/>
      <c r="L175" s="330"/>
      <c r="M175" s="330"/>
      <c r="N175" s="330"/>
      <c r="S175" s="330"/>
      <c r="T175" s="330"/>
    </row>
    <row r="176" spans="1:20">
      <c r="A176" s="330"/>
      <c r="B176" s="330"/>
      <c r="C176" s="330"/>
      <c r="D176" s="330"/>
      <c r="E176" s="330"/>
      <c r="F176" s="330"/>
      <c r="G176" s="330"/>
      <c r="H176" s="330"/>
      <c r="I176" s="330"/>
      <c r="J176" s="330"/>
      <c r="K176" s="330"/>
      <c r="L176" s="330"/>
      <c r="M176" s="330"/>
      <c r="N176" s="330"/>
      <c r="S176" s="330"/>
      <c r="T176" s="330"/>
    </row>
    <row r="177" spans="1:20">
      <c r="A177" s="330"/>
      <c r="B177" s="330"/>
      <c r="C177" s="330"/>
      <c r="D177" s="330"/>
      <c r="E177" s="330"/>
      <c r="F177" s="330"/>
      <c r="G177" s="330"/>
      <c r="H177" s="330"/>
      <c r="I177" s="330"/>
      <c r="J177" s="330"/>
      <c r="K177" s="330"/>
      <c r="L177" s="330"/>
      <c r="M177" s="330"/>
      <c r="N177" s="330"/>
      <c r="S177" s="330"/>
      <c r="T177" s="330"/>
    </row>
    <row r="178" spans="1:20">
      <c r="A178" s="330"/>
      <c r="B178" s="330"/>
      <c r="C178" s="330"/>
      <c r="D178" s="330"/>
      <c r="E178" s="330"/>
      <c r="F178" s="330"/>
      <c r="G178" s="330"/>
      <c r="H178" s="330"/>
      <c r="I178" s="330"/>
      <c r="J178" s="330"/>
      <c r="K178" s="330"/>
      <c r="L178" s="330"/>
      <c r="M178" s="330"/>
      <c r="N178" s="330"/>
      <c r="S178" s="330"/>
      <c r="T178" s="330"/>
    </row>
    <row r="179" spans="1:20">
      <c r="A179" s="330"/>
      <c r="B179" s="330"/>
      <c r="C179" s="330"/>
      <c r="D179" s="330"/>
      <c r="E179" s="330"/>
      <c r="F179" s="330"/>
      <c r="G179" s="330"/>
      <c r="H179" s="330"/>
      <c r="I179" s="330"/>
      <c r="J179" s="330"/>
      <c r="K179" s="330"/>
      <c r="L179" s="330"/>
      <c r="M179" s="330"/>
      <c r="N179" s="330"/>
      <c r="S179" s="330"/>
      <c r="T179" s="330"/>
    </row>
    <row r="180" spans="1:20">
      <c r="A180" s="330"/>
      <c r="B180" s="330"/>
      <c r="C180" s="330"/>
      <c r="D180" s="330"/>
      <c r="E180" s="330"/>
      <c r="F180" s="330"/>
      <c r="G180" s="330"/>
      <c r="H180" s="330"/>
      <c r="I180" s="330"/>
      <c r="J180" s="330"/>
      <c r="K180" s="330"/>
      <c r="L180" s="330"/>
      <c r="M180" s="330"/>
      <c r="N180" s="330"/>
      <c r="S180" s="330"/>
      <c r="T180" s="330"/>
    </row>
    <row r="181" spans="1:20">
      <c r="A181" s="330"/>
      <c r="B181" s="330"/>
      <c r="C181" s="330"/>
      <c r="D181" s="330"/>
      <c r="E181" s="330"/>
      <c r="F181" s="330"/>
      <c r="G181" s="330"/>
      <c r="H181" s="330"/>
      <c r="I181" s="330"/>
      <c r="J181" s="330"/>
      <c r="K181" s="330"/>
      <c r="L181" s="330"/>
      <c r="M181" s="330"/>
      <c r="N181" s="330"/>
      <c r="S181" s="330"/>
      <c r="T181" s="330"/>
    </row>
    <row r="182" spans="1:20">
      <c r="A182" s="330"/>
      <c r="B182" s="330"/>
      <c r="C182" s="330"/>
      <c r="D182" s="330"/>
      <c r="E182" s="330"/>
      <c r="F182" s="330"/>
      <c r="G182" s="330"/>
      <c r="H182" s="330"/>
      <c r="I182" s="330"/>
      <c r="J182" s="330"/>
      <c r="K182" s="330"/>
      <c r="L182" s="330"/>
      <c r="M182" s="330"/>
      <c r="N182" s="330"/>
      <c r="S182" s="330"/>
      <c r="T182" s="330"/>
    </row>
    <row r="183" spans="1:20">
      <c r="A183" s="330"/>
      <c r="B183" s="330"/>
      <c r="C183" s="330"/>
      <c r="D183" s="330"/>
      <c r="E183" s="330"/>
      <c r="F183" s="330"/>
      <c r="G183" s="330"/>
      <c r="H183" s="330"/>
      <c r="I183" s="330"/>
      <c r="J183" s="330"/>
      <c r="K183" s="330"/>
      <c r="L183" s="330"/>
      <c r="M183" s="330"/>
      <c r="N183" s="330"/>
      <c r="S183" s="330"/>
      <c r="T183" s="330"/>
    </row>
    <row r="184" spans="1:20">
      <c r="A184" s="330"/>
      <c r="B184" s="330"/>
      <c r="C184" s="330"/>
      <c r="D184" s="330"/>
      <c r="E184" s="330"/>
      <c r="F184" s="330"/>
      <c r="G184" s="330"/>
      <c r="H184" s="330"/>
      <c r="I184" s="330"/>
      <c r="J184" s="330"/>
      <c r="K184" s="330"/>
      <c r="L184" s="330"/>
      <c r="M184" s="330"/>
      <c r="N184" s="330"/>
      <c r="S184" s="330"/>
      <c r="T184" s="330"/>
    </row>
    <row r="185" spans="1:20">
      <c r="A185" s="330"/>
      <c r="B185" s="330"/>
      <c r="C185" s="330"/>
      <c r="D185" s="330"/>
      <c r="E185" s="330"/>
      <c r="F185" s="330"/>
      <c r="G185" s="330"/>
      <c r="H185" s="330"/>
      <c r="I185" s="330"/>
      <c r="J185" s="330"/>
      <c r="K185" s="330"/>
      <c r="L185" s="330"/>
      <c r="M185" s="330"/>
      <c r="N185" s="330"/>
      <c r="S185" s="330"/>
      <c r="T185" s="330"/>
    </row>
    <row r="186" spans="1:20">
      <c r="A186" s="330"/>
      <c r="B186" s="330"/>
      <c r="C186" s="330"/>
      <c r="D186" s="330"/>
      <c r="E186" s="330"/>
      <c r="F186" s="330"/>
      <c r="G186" s="330"/>
      <c r="H186" s="330"/>
      <c r="I186" s="330"/>
      <c r="J186" s="330"/>
      <c r="K186" s="330"/>
      <c r="L186" s="330"/>
      <c r="M186" s="330"/>
      <c r="N186" s="330"/>
      <c r="S186" s="330"/>
      <c r="T186" s="330"/>
    </row>
    <row r="187" spans="1:20">
      <c r="A187" s="330"/>
      <c r="B187" s="330"/>
      <c r="C187" s="330"/>
      <c r="D187" s="330"/>
      <c r="E187" s="330"/>
      <c r="F187" s="330"/>
      <c r="G187" s="330"/>
      <c r="H187" s="330"/>
      <c r="I187" s="330"/>
      <c r="J187" s="330"/>
      <c r="K187" s="330"/>
      <c r="L187" s="330"/>
      <c r="M187" s="330"/>
      <c r="N187" s="330"/>
      <c r="S187" s="330"/>
      <c r="T187" s="330"/>
    </row>
    <row r="188" spans="1:20">
      <c r="A188" s="330"/>
      <c r="B188" s="330"/>
      <c r="C188" s="330"/>
      <c r="D188" s="330"/>
      <c r="E188" s="330"/>
      <c r="F188" s="330"/>
      <c r="G188" s="330"/>
      <c r="H188" s="330"/>
      <c r="I188" s="330"/>
      <c r="J188" s="330"/>
      <c r="K188" s="330"/>
      <c r="L188" s="330"/>
      <c r="M188" s="330"/>
      <c r="N188" s="330"/>
      <c r="S188" s="330"/>
      <c r="T188" s="330"/>
    </row>
    <row r="189" spans="1:20">
      <c r="A189" s="330"/>
      <c r="B189" s="330"/>
      <c r="C189" s="330"/>
      <c r="D189" s="330"/>
      <c r="E189" s="330"/>
      <c r="F189" s="330"/>
      <c r="G189" s="330"/>
      <c r="H189" s="330"/>
      <c r="I189" s="330"/>
      <c r="J189" s="330"/>
      <c r="K189" s="330"/>
      <c r="L189" s="330"/>
      <c r="M189" s="330"/>
      <c r="N189" s="330"/>
      <c r="S189" s="330"/>
      <c r="T189" s="330"/>
    </row>
    <row r="190" spans="1:20">
      <c r="A190" s="330"/>
      <c r="B190" s="330"/>
      <c r="C190" s="330"/>
      <c r="D190" s="330"/>
      <c r="E190" s="330"/>
      <c r="F190" s="330"/>
      <c r="G190" s="330"/>
      <c r="H190" s="330"/>
      <c r="I190" s="330"/>
      <c r="J190" s="330"/>
      <c r="K190" s="330"/>
      <c r="L190" s="330"/>
      <c r="M190" s="330"/>
      <c r="N190" s="330"/>
      <c r="S190" s="330"/>
      <c r="T190" s="330"/>
    </row>
    <row r="191" spans="1:20">
      <c r="A191" s="330"/>
      <c r="B191" s="330"/>
      <c r="C191" s="330"/>
      <c r="D191" s="330"/>
      <c r="E191" s="330"/>
      <c r="F191" s="330"/>
      <c r="G191" s="330"/>
      <c r="H191" s="330"/>
      <c r="I191" s="330"/>
      <c r="J191" s="330"/>
      <c r="K191" s="330"/>
      <c r="L191" s="330"/>
      <c r="M191" s="330"/>
      <c r="N191" s="330"/>
      <c r="S191" s="330"/>
      <c r="T191" s="330"/>
    </row>
    <row r="192" spans="1:20">
      <c r="A192" s="330"/>
      <c r="B192" s="330"/>
      <c r="C192" s="330"/>
      <c r="D192" s="330"/>
      <c r="E192" s="330"/>
      <c r="F192" s="330"/>
      <c r="G192" s="330"/>
      <c r="H192" s="330"/>
      <c r="I192" s="330"/>
      <c r="J192" s="330"/>
      <c r="K192" s="330"/>
      <c r="L192" s="330"/>
      <c r="M192" s="330"/>
      <c r="N192" s="330"/>
      <c r="S192" s="330"/>
      <c r="T192" s="330"/>
    </row>
    <row r="193" spans="1:20">
      <c r="A193" s="330"/>
      <c r="B193" s="330"/>
      <c r="C193" s="330"/>
      <c r="D193" s="330"/>
      <c r="E193" s="330"/>
      <c r="F193" s="330"/>
      <c r="G193" s="330"/>
      <c r="H193" s="330"/>
      <c r="I193" s="330"/>
      <c r="J193" s="330"/>
      <c r="K193" s="330"/>
      <c r="L193" s="330"/>
      <c r="M193" s="330"/>
      <c r="N193" s="330"/>
      <c r="S193" s="330"/>
      <c r="T193" s="330"/>
    </row>
    <row r="194" spans="1:20">
      <c r="A194" s="330"/>
      <c r="B194" s="330"/>
      <c r="C194" s="330"/>
      <c r="D194" s="330"/>
      <c r="E194" s="330"/>
      <c r="F194" s="330"/>
      <c r="G194" s="330"/>
      <c r="H194" s="330"/>
      <c r="I194" s="330"/>
      <c r="J194" s="330"/>
      <c r="K194" s="330"/>
      <c r="L194" s="330"/>
      <c r="M194" s="330"/>
      <c r="N194" s="330"/>
      <c r="S194" s="330"/>
      <c r="T194" s="330"/>
    </row>
    <row r="195" spans="1:20">
      <c r="A195" s="330"/>
      <c r="B195" s="330"/>
      <c r="C195" s="330"/>
      <c r="D195" s="330"/>
      <c r="E195" s="330"/>
      <c r="F195" s="330"/>
      <c r="G195" s="330"/>
      <c r="H195" s="330"/>
      <c r="I195" s="330"/>
      <c r="J195" s="330"/>
      <c r="K195" s="330"/>
      <c r="L195" s="330"/>
      <c r="M195" s="330"/>
      <c r="N195" s="330"/>
      <c r="S195" s="330"/>
      <c r="T195" s="330"/>
    </row>
    <row r="196" spans="1:20">
      <c r="A196" s="330"/>
      <c r="B196" s="330"/>
      <c r="C196" s="330"/>
      <c r="D196" s="330"/>
      <c r="E196" s="330"/>
      <c r="F196" s="330"/>
      <c r="G196" s="330"/>
      <c r="H196" s="330"/>
      <c r="I196" s="330"/>
      <c r="J196" s="330"/>
      <c r="K196" s="330"/>
      <c r="L196" s="330"/>
      <c r="M196" s="330"/>
      <c r="N196" s="330"/>
      <c r="S196" s="330"/>
      <c r="T196" s="330"/>
    </row>
    <row r="197" spans="1:20">
      <c r="A197" s="330"/>
      <c r="B197" s="330"/>
      <c r="C197" s="330"/>
      <c r="D197" s="330"/>
      <c r="E197" s="330"/>
      <c r="F197" s="330"/>
      <c r="G197" s="330"/>
      <c r="H197" s="330"/>
      <c r="I197" s="330"/>
      <c r="J197" s="330"/>
      <c r="K197" s="330"/>
      <c r="L197" s="330"/>
      <c r="M197" s="330"/>
      <c r="N197" s="330"/>
      <c r="S197" s="330"/>
      <c r="T197" s="330"/>
    </row>
    <row r="198" spans="1:20">
      <c r="A198" s="330"/>
      <c r="B198" s="330"/>
      <c r="C198" s="330"/>
      <c r="D198" s="330"/>
      <c r="E198" s="330"/>
      <c r="F198" s="330"/>
      <c r="G198" s="330"/>
      <c r="H198" s="330"/>
      <c r="I198" s="330"/>
      <c r="J198" s="330"/>
      <c r="K198" s="330"/>
      <c r="L198" s="330"/>
      <c r="M198" s="330"/>
      <c r="N198" s="330"/>
      <c r="S198" s="330"/>
      <c r="T198" s="330"/>
    </row>
    <row r="199" spans="1:20">
      <c r="A199" s="330"/>
      <c r="B199" s="330"/>
      <c r="C199" s="330"/>
      <c r="D199" s="330"/>
      <c r="E199" s="330"/>
      <c r="F199" s="330"/>
      <c r="G199" s="330"/>
      <c r="H199" s="330"/>
      <c r="I199" s="330"/>
      <c r="J199" s="330"/>
      <c r="K199" s="330"/>
      <c r="L199" s="330"/>
      <c r="M199" s="330"/>
      <c r="N199" s="330"/>
      <c r="S199" s="330"/>
      <c r="T199" s="330"/>
    </row>
    <row r="200" spans="1:20">
      <c r="A200" s="330"/>
      <c r="B200" s="330"/>
      <c r="C200" s="330"/>
      <c r="D200" s="330"/>
      <c r="E200" s="330"/>
      <c r="F200" s="330"/>
      <c r="G200" s="330"/>
      <c r="H200" s="330"/>
      <c r="I200" s="330"/>
      <c r="J200" s="330"/>
      <c r="K200" s="330"/>
      <c r="L200" s="330"/>
      <c r="M200" s="330"/>
      <c r="N200" s="330"/>
      <c r="S200" s="330"/>
      <c r="T200" s="330"/>
    </row>
    <row r="201" spans="1:20">
      <c r="A201" s="330"/>
      <c r="B201" s="330"/>
      <c r="C201" s="330"/>
      <c r="D201" s="330"/>
      <c r="E201" s="330"/>
      <c r="F201" s="330"/>
      <c r="G201" s="330"/>
      <c r="H201" s="330"/>
      <c r="I201" s="330"/>
      <c r="J201" s="330"/>
      <c r="K201" s="330"/>
      <c r="L201" s="330"/>
      <c r="M201" s="330"/>
      <c r="N201" s="330"/>
      <c r="S201" s="330"/>
      <c r="T201" s="330"/>
    </row>
    <row r="202" spans="1:20">
      <c r="A202" s="330"/>
      <c r="B202" s="330"/>
      <c r="C202" s="330"/>
      <c r="D202" s="330"/>
      <c r="E202" s="330"/>
      <c r="F202" s="330"/>
      <c r="G202" s="330"/>
      <c r="H202" s="330"/>
      <c r="I202" s="330"/>
      <c r="J202" s="330"/>
      <c r="K202" s="330"/>
      <c r="L202" s="330"/>
      <c r="M202" s="330"/>
      <c r="N202" s="330"/>
      <c r="S202" s="330"/>
      <c r="T202" s="330"/>
    </row>
    <row r="203" spans="1:20">
      <c r="A203" s="330"/>
      <c r="B203" s="330"/>
      <c r="C203" s="330"/>
      <c r="D203" s="330"/>
      <c r="E203" s="330"/>
      <c r="F203" s="330"/>
      <c r="G203" s="330"/>
      <c r="H203" s="330"/>
      <c r="I203" s="330"/>
      <c r="J203" s="330"/>
      <c r="K203" s="330"/>
      <c r="L203" s="330"/>
      <c r="M203" s="330"/>
      <c r="N203" s="330"/>
      <c r="S203" s="330"/>
      <c r="T203" s="330"/>
    </row>
    <row r="204" spans="1:20">
      <c r="A204" s="330"/>
      <c r="B204" s="330"/>
      <c r="C204" s="330"/>
      <c r="D204" s="330"/>
      <c r="E204" s="330"/>
      <c r="F204" s="330"/>
      <c r="G204" s="330"/>
      <c r="H204" s="330"/>
      <c r="I204" s="330"/>
      <c r="J204" s="330"/>
      <c r="K204" s="330"/>
      <c r="L204" s="330"/>
      <c r="M204" s="330"/>
      <c r="N204" s="330"/>
      <c r="S204" s="330"/>
      <c r="T204" s="330"/>
    </row>
    <row r="205" spans="1:20">
      <c r="A205" s="330"/>
      <c r="B205" s="330"/>
      <c r="C205" s="330"/>
      <c r="D205" s="330"/>
      <c r="E205" s="330"/>
      <c r="F205" s="330"/>
      <c r="G205" s="330"/>
      <c r="H205" s="330"/>
      <c r="I205" s="330"/>
      <c r="J205" s="330"/>
      <c r="K205" s="330"/>
      <c r="L205" s="330"/>
      <c r="M205" s="330"/>
      <c r="N205" s="330"/>
      <c r="S205" s="330"/>
      <c r="T205" s="330"/>
    </row>
    <row r="206" spans="1:20">
      <c r="A206" s="330"/>
      <c r="B206" s="330"/>
      <c r="C206" s="330"/>
      <c r="D206" s="330"/>
      <c r="E206" s="330"/>
      <c r="F206" s="330"/>
      <c r="G206" s="330"/>
      <c r="H206" s="330"/>
      <c r="I206" s="330"/>
      <c r="J206" s="330"/>
      <c r="K206" s="330"/>
      <c r="L206" s="330"/>
      <c r="M206" s="330"/>
      <c r="N206" s="330"/>
      <c r="S206" s="330"/>
      <c r="T206" s="330"/>
    </row>
    <row r="207" spans="1:20">
      <c r="A207" s="330"/>
      <c r="B207" s="330"/>
      <c r="C207" s="330"/>
      <c r="D207" s="330"/>
      <c r="E207" s="330"/>
      <c r="F207" s="330"/>
      <c r="G207" s="330"/>
      <c r="H207" s="330"/>
      <c r="I207" s="330"/>
      <c r="J207" s="330"/>
      <c r="K207" s="330"/>
      <c r="L207" s="330"/>
      <c r="M207" s="330"/>
      <c r="N207" s="330"/>
      <c r="S207" s="330"/>
      <c r="T207" s="330"/>
    </row>
    <row r="208" spans="1:20">
      <c r="A208" s="330"/>
      <c r="B208" s="330"/>
      <c r="C208" s="330"/>
      <c r="D208" s="330"/>
      <c r="E208" s="330"/>
      <c r="F208" s="330"/>
      <c r="G208" s="330"/>
      <c r="H208" s="330"/>
      <c r="I208" s="330"/>
      <c r="J208" s="330"/>
      <c r="K208" s="330"/>
      <c r="L208" s="330"/>
      <c r="M208" s="330"/>
      <c r="N208" s="330"/>
      <c r="S208" s="330"/>
      <c r="T208" s="330"/>
    </row>
    <row r="209" spans="1:20">
      <c r="A209" s="330"/>
      <c r="B209" s="330"/>
      <c r="C209" s="330"/>
      <c r="D209" s="330"/>
      <c r="E209" s="330"/>
      <c r="F209" s="330"/>
      <c r="G209" s="330"/>
      <c r="H209" s="330"/>
      <c r="I209" s="330"/>
      <c r="J209" s="330"/>
      <c r="K209" s="330"/>
      <c r="L209" s="330"/>
      <c r="M209" s="330"/>
      <c r="N209" s="330"/>
      <c r="S209" s="330"/>
      <c r="T209" s="330"/>
    </row>
    <row r="210" spans="1:20">
      <c r="A210" s="330"/>
      <c r="B210" s="330"/>
      <c r="C210" s="330"/>
      <c r="D210" s="330"/>
      <c r="E210" s="330"/>
      <c r="F210" s="330"/>
      <c r="G210" s="330"/>
      <c r="H210" s="330"/>
      <c r="I210" s="330"/>
      <c r="J210" s="330"/>
      <c r="K210" s="330"/>
      <c r="L210" s="330"/>
      <c r="M210" s="330"/>
      <c r="N210" s="330"/>
      <c r="S210" s="330"/>
      <c r="T210" s="330"/>
    </row>
    <row r="211" spans="1:20">
      <c r="A211" s="330"/>
      <c r="B211" s="330"/>
      <c r="C211" s="330"/>
      <c r="D211" s="330"/>
      <c r="E211" s="330"/>
      <c r="F211" s="330"/>
      <c r="G211" s="330"/>
      <c r="H211" s="330"/>
      <c r="I211" s="330"/>
      <c r="J211" s="330"/>
      <c r="K211" s="330"/>
      <c r="L211" s="330"/>
      <c r="M211" s="330"/>
      <c r="N211" s="330"/>
      <c r="S211" s="330"/>
      <c r="T211" s="330"/>
    </row>
    <row r="212" spans="1:20">
      <c r="A212" s="330"/>
      <c r="B212" s="330"/>
      <c r="C212" s="330"/>
      <c r="D212" s="330"/>
      <c r="E212" s="330"/>
      <c r="F212" s="330"/>
      <c r="G212" s="330"/>
      <c r="H212" s="330"/>
      <c r="I212" s="330"/>
      <c r="J212" s="330"/>
      <c r="K212" s="330"/>
      <c r="L212" s="330"/>
      <c r="M212" s="330"/>
      <c r="N212" s="330"/>
      <c r="S212" s="330"/>
      <c r="T212" s="330"/>
    </row>
    <row r="213" spans="1:20">
      <c r="A213" s="330"/>
      <c r="B213" s="330"/>
      <c r="C213" s="330"/>
      <c r="D213" s="330"/>
      <c r="E213" s="330"/>
      <c r="F213" s="330"/>
      <c r="G213" s="330"/>
      <c r="H213" s="330"/>
      <c r="I213" s="330"/>
      <c r="J213" s="330"/>
      <c r="K213" s="330"/>
      <c r="L213" s="330"/>
      <c r="M213" s="330"/>
      <c r="N213" s="330"/>
      <c r="S213" s="330"/>
      <c r="T213" s="330"/>
    </row>
    <row r="214" spans="1:20">
      <c r="A214" s="330"/>
      <c r="B214" s="330"/>
      <c r="C214" s="330"/>
      <c r="D214" s="330"/>
      <c r="E214" s="330"/>
      <c r="F214" s="330"/>
      <c r="G214" s="330"/>
      <c r="H214" s="330"/>
      <c r="I214" s="330"/>
      <c r="J214" s="330"/>
      <c r="K214" s="330"/>
      <c r="L214" s="330"/>
      <c r="M214" s="330"/>
      <c r="N214" s="330"/>
      <c r="S214" s="330"/>
      <c r="T214" s="330"/>
    </row>
    <row r="215" spans="1:20">
      <c r="A215" s="330"/>
      <c r="B215" s="330"/>
      <c r="C215" s="330"/>
      <c r="D215" s="330"/>
      <c r="E215" s="330"/>
      <c r="F215" s="330"/>
      <c r="G215" s="330"/>
      <c r="H215" s="330"/>
      <c r="I215" s="330"/>
      <c r="J215" s="330"/>
      <c r="K215" s="330"/>
      <c r="L215" s="330"/>
      <c r="M215" s="330"/>
      <c r="N215" s="330"/>
      <c r="S215" s="330"/>
      <c r="T215" s="330"/>
    </row>
    <row r="216" spans="1:20">
      <c r="A216" s="330"/>
      <c r="B216" s="330"/>
      <c r="C216" s="330"/>
      <c r="D216" s="330"/>
      <c r="E216" s="330"/>
      <c r="F216" s="330"/>
      <c r="G216" s="330"/>
      <c r="H216" s="330"/>
      <c r="I216" s="330"/>
      <c r="J216" s="330"/>
      <c r="K216" s="330"/>
      <c r="L216" s="330"/>
      <c r="M216" s="330"/>
      <c r="N216" s="330"/>
      <c r="S216" s="330"/>
      <c r="T216" s="330"/>
    </row>
    <row r="217" spans="1:20">
      <c r="A217" s="330"/>
      <c r="B217" s="330"/>
      <c r="C217" s="330"/>
      <c r="D217" s="330"/>
      <c r="E217" s="330"/>
      <c r="F217" s="330"/>
      <c r="G217" s="330"/>
      <c r="H217" s="330"/>
      <c r="I217" s="330"/>
      <c r="J217" s="330"/>
      <c r="K217" s="330"/>
      <c r="L217" s="330"/>
      <c r="M217" s="330"/>
      <c r="N217" s="330"/>
      <c r="S217" s="330"/>
      <c r="T217" s="330"/>
    </row>
    <row r="218" spans="1:20">
      <c r="A218" s="330"/>
      <c r="B218" s="330"/>
      <c r="C218" s="330"/>
      <c r="D218" s="330"/>
      <c r="E218" s="330"/>
      <c r="F218" s="330"/>
      <c r="G218" s="330"/>
      <c r="H218" s="330"/>
      <c r="I218" s="330"/>
      <c r="J218" s="330"/>
      <c r="K218" s="330"/>
      <c r="L218" s="330"/>
      <c r="M218" s="330"/>
      <c r="N218" s="330"/>
      <c r="S218" s="330"/>
      <c r="T218" s="330"/>
    </row>
    <row r="219" spans="1:20">
      <c r="A219" s="330"/>
      <c r="B219" s="330"/>
      <c r="C219" s="330"/>
      <c r="D219" s="330"/>
      <c r="E219" s="330"/>
      <c r="F219" s="330"/>
      <c r="G219" s="330"/>
      <c r="H219" s="330"/>
      <c r="I219" s="330"/>
      <c r="J219" s="330"/>
      <c r="K219" s="330"/>
      <c r="L219" s="330"/>
      <c r="M219" s="330"/>
      <c r="N219" s="330"/>
      <c r="S219" s="330"/>
      <c r="T219" s="330"/>
    </row>
    <row r="220" spans="1:20">
      <c r="A220" s="330"/>
      <c r="B220" s="330"/>
      <c r="C220" s="330"/>
      <c r="D220" s="330"/>
      <c r="E220" s="330"/>
      <c r="F220" s="330"/>
      <c r="G220" s="330"/>
      <c r="H220" s="330"/>
      <c r="I220" s="330"/>
      <c r="J220" s="330"/>
      <c r="K220" s="330"/>
      <c r="L220" s="330"/>
      <c r="M220" s="330"/>
      <c r="N220" s="330"/>
      <c r="S220" s="330"/>
      <c r="T220" s="330"/>
    </row>
    <row r="221" spans="1:20">
      <c r="A221" s="330"/>
      <c r="B221" s="330"/>
      <c r="C221" s="330"/>
      <c r="D221" s="330"/>
      <c r="E221" s="330"/>
      <c r="F221" s="330"/>
      <c r="G221" s="330"/>
      <c r="H221" s="330"/>
      <c r="I221" s="330"/>
      <c r="J221" s="330"/>
      <c r="K221" s="330"/>
      <c r="L221" s="330"/>
      <c r="M221" s="330"/>
      <c r="N221" s="330"/>
      <c r="S221" s="330"/>
      <c r="T221" s="330"/>
    </row>
    <row r="222" spans="1:20">
      <c r="A222" s="330"/>
      <c r="B222" s="330"/>
      <c r="C222" s="330"/>
      <c r="D222" s="330"/>
      <c r="E222" s="330"/>
      <c r="F222" s="330"/>
      <c r="G222" s="330"/>
      <c r="H222" s="330"/>
      <c r="I222" s="330"/>
      <c r="J222" s="330"/>
      <c r="K222" s="330"/>
      <c r="L222" s="330"/>
      <c r="M222" s="330"/>
      <c r="N222" s="330"/>
      <c r="S222" s="330"/>
      <c r="T222" s="330"/>
    </row>
    <row r="223" spans="1:20">
      <c r="A223" s="330"/>
      <c r="B223" s="330"/>
      <c r="C223" s="330"/>
      <c r="D223" s="330"/>
      <c r="E223" s="330"/>
      <c r="F223" s="330"/>
      <c r="G223" s="330"/>
      <c r="H223" s="330"/>
      <c r="I223" s="330"/>
      <c r="J223" s="330"/>
      <c r="K223" s="330"/>
      <c r="L223" s="330"/>
      <c r="M223" s="330"/>
      <c r="N223" s="330"/>
      <c r="S223" s="330"/>
      <c r="T223" s="330"/>
    </row>
    <row r="224" spans="1:20">
      <c r="A224" s="330"/>
      <c r="B224" s="330"/>
      <c r="C224" s="330"/>
      <c r="D224" s="330"/>
      <c r="E224" s="330"/>
      <c r="F224" s="330"/>
      <c r="G224" s="330"/>
      <c r="H224" s="330"/>
      <c r="I224" s="330"/>
      <c r="J224" s="330"/>
      <c r="K224" s="330"/>
      <c r="L224" s="330"/>
      <c r="M224" s="330"/>
      <c r="N224" s="330"/>
      <c r="S224" s="330"/>
      <c r="T224" s="330"/>
    </row>
    <row r="225" spans="1:20">
      <c r="A225" s="330"/>
      <c r="B225" s="330"/>
      <c r="C225" s="330"/>
      <c r="D225" s="330"/>
      <c r="E225" s="330"/>
      <c r="F225" s="330"/>
      <c r="G225" s="330"/>
      <c r="H225" s="330"/>
      <c r="I225" s="330"/>
      <c r="J225" s="330"/>
      <c r="K225" s="330"/>
      <c r="L225" s="330"/>
      <c r="M225" s="330"/>
      <c r="N225" s="330"/>
      <c r="S225" s="330"/>
      <c r="T225" s="330"/>
    </row>
    <row r="226" spans="1:20">
      <c r="A226" s="330"/>
      <c r="B226" s="330"/>
      <c r="C226" s="330"/>
      <c r="D226" s="330"/>
      <c r="E226" s="330"/>
      <c r="F226" s="330"/>
      <c r="G226" s="330"/>
      <c r="H226" s="330"/>
      <c r="I226" s="330"/>
      <c r="J226" s="330"/>
      <c r="K226" s="330"/>
      <c r="L226" s="330"/>
      <c r="M226" s="330"/>
      <c r="N226" s="330"/>
      <c r="S226" s="330"/>
      <c r="T226" s="330"/>
    </row>
    <row r="227" spans="1:20">
      <c r="A227" s="330"/>
      <c r="B227" s="330"/>
      <c r="C227" s="330"/>
      <c r="D227" s="330"/>
      <c r="E227" s="330"/>
      <c r="F227" s="330"/>
      <c r="G227" s="330"/>
      <c r="H227" s="330"/>
      <c r="I227" s="330"/>
      <c r="J227" s="330"/>
      <c r="K227" s="330"/>
      <c r="L227" s="330"/>
      <c r="M227" s="330"/>
      <c r="N227" s="330"/>
      <c r="S227" s="330"/>
      <c r="T227" s="330"/>
    </row>
    <row r="228" spans="1:20">
      <c r="A228" s="330"/>
      <c r="B228" s="330"/>
      <c r="C228" s="330"/>
      <c r="D228" s="330"/>
      <c r="E228" s="330"/>
      <c r="F228" s="330"/>
      <c r="G228" s="330"/>
      <c r="H228" s="330"/>
      <c r="I228" s="330"/>
      <c r="J228" s="330"/>
      <c r="K228" s="330"/>
      <c r="L228" s="330"/>
      <c r="M228" s="330"/>
      <c r="N228" s="330"/>
      <c r="S228" s="330"/>
      <c r="T228" s="330"/>
    </row>
    <row r="229" spans="1:20">
      <c r="A229" s="330"/>
      <c r="B229" s="330"/>
      <c r="C229" s="330"/>
      <c r="D229" s="330"/>
      <c r="E229" s="330"/>
      <c r="F229" s="330"/>
      <c r="G229" s="330"/>
      <c r="H229" s="330"/>
      <c r="I229" s="330"/>
      <c r="J229" s="330"/>
      <c r="K229" s="330"/>
      <c r="L229" s="330"/>
      <c r="M229" s="330"/>
      <c r="N229" s="330"/>
      <c r="S229" s="330"/>
      <c r="T229" s="330"/>
    </row>
    <row r="230" spans="1:20">
      <c r="A230" s="330"/>
      <c r="B230" s="330"/>
      <c r="C230" s="330"/>
      <c r="D230" s="330"/>
      <c r="E230" s="330"/>
      <c r="F230" s="330"/>
      <c r="G230" s="330"/>
      <c r="H230" s="330"/>
      <c r="I230" s="330"/>
      <c r="J230" s="330"/>
      <c r="K230" s="330"/>
      <c r="L230" s="330"/>
      <c r="M230" s="330"/>
      <c r="N230" s="330"/>
      <c r="S230" s="330"/>
      <c r="T230" s="330"/>
    </row>
    <row r="231" spans="1:20">
      <c r="A231" s="330"/>
      <c r="B231" s="330"/>
      <c r="C231" s="330"/>
      <c r="D231" s="330"/>
      <c r="E231" s="330"/>
      <c r="F231" s="330"/>
      <c r="G231" s="330"/>
      <c r="H231" s="330"/>
      <c r="I231" s="330"/>
      <c r="J231" s="330"/>
      <c r="K231" s="330"/>
      <c r="L231" s="330"/>
      <c r="M231" s="330"/>
      <c r="N231" s="330"/>
      <c r="S231" s="330"/>
      <c r="T231" s="330"/>
    </row>
    <row r="232" spans="1:20">
      <c r="A232" s="330"/>
      <c r="B232" s="330"/>
      <c r="C232" s="330"/>
      <c r="D232" s="330"/>
      <c r="E232" s="330"/>
      <c r="F232" s="330"/>
      <c r="G232" s="330"/>
      <c r="H232" s="330"/>
      <c r="I232" s="330"/>
      <c r="J232" s="330"/>
      <c r="K232" s="330"/>
      <c r="L232" s="330"/>
      <c r="M232" s="330"/>
      <c r="N232" s="330"/>
      <c r="S232" s="330"/>
      <c r="T232" s="330"/>
    </row>
    <row r="233" spans="1:20">
      <c r="A233" s="330"/>
      <c r="B233" s="330"/>
      <c r="C233" s="330"/>
      <c r="D233" s="330"/>
      <c r="E233" s="330"/>
      <c r="F233" s="330"/>
      <c r="G233" s="330"/>
      <c r="H233" s="330"/>
      <c r="I233" s="330"/>
      <c r="J233" s="330"/>
      <c r="K233" s="330"/>
      <c r="L233" s="330"/>
      <c r="M233" s="330"/>
      <c r="N233" s="330"/>
      <c r="S233" s="330"/>
      <c r="T233" s="330"/>
    </row>
    <row r="234" spans="1:20">
      <c r="A234" s="330"/>
      <c r="B234" s="330"/>
      <c r="C234" s="330"/>
      <c r="D234" s="330"/>
      <c r="E234" s="330"/>
      <c r="F234" s="330"/>
      <c r="G234" s="330"/>
      <c r="H234" s="330"/>
      <c r="I234" s="330"/>
      <c r="J234" s="330"/>
      <c r="K234" s="330"/>
      <c r="L234" s="330"/>
      <c r="M234" s="330"/>
      <c r="N234" s="330"/>
      <c r="S234" s="330"/>
      <c r="T234" s="330"/>
    </row>
    <row r="235" spans="1:20">
      <c r="A235" s="330"/>
      <c r="B235" s="330"/>
      <c r="C235" s="330"/>
      <c r="D235" s="330"/>
      <c r="E235" s="330"/>
      <c r="F235" s="330"/>
      <c r="G235" s="330"/>
      <c r="H235" s="330"/>
      <c r="I235" s="330"/>
      <c r="J235" s="330"/>
      <c r="K235" s="330"/>
      <c r="L235" s="330"/>
      <c r="M235" s="330"/>
      <c r="N235" s="330"/>
      <c r="S235" s="330"/>
      <c r="T235" s="330"/>
    </row>
    <row r="236" spans="1:20">
      <c r="A236" s="330"/>
      <c r="B236" s="330"/>
      <c r="C236" s="330"/>
      <c r="D236" s="330"/>
      <c r="E236" s="330"/>
      <c r="F236" s="330"/>
      <c r="G236" s="330"/>
      <c r="H236" s="330"/>
      <c r="I236" s="330"/>
      <c r="J236" s="330"/>
      <c r="K236" s="330"/>
      <c r="L236" s="330"/>
      <c r="M236" s="330"/>
      <c r="N236" s="330"/>
      <c r="S236" s="330"/>
      <c r="T236" s="330"/>
    </row>
    <row r="237" spans="1:20">
      <c r="A237" s="330"/>
      <c r="B237" s="330"/>
      <c r="C237" s="330"/>
      <c r="D237" s="330"/>
      <c r="E237" s="330"/>
      <c r="F237" s="330"/>
      <c r="G237" s="330"/>
      <c r="H237" s="330"/>
      <c r="I237" s="330"/>
      <c r="J237" s="330"/>
      <c r="K237" s="330"/>
      <c r="L237" s="330"/>
      <c r="M237" s="330"/>
      <c r="N237" s="330"/>
      <c r="S237" s="330"/>
      <c r="T237" s="330"/>
    </row>
    <row r="238" spans="1:20">
      <c r="A238" s="330"/>
      <c r="B238" s="330"/>
      <c r="C238" s="330"/>
      <c r="D238" s="330"/>
      <c r="E238" s="330"/>
      <c r="F238" s="330"/>
      <c r="G238" s="330"/>
      <c r="H238" s="330"/>
      <c r="I238" s="330"/>
      <c r="J238" s="330"/>
      <c r="K238" s="330"/>
      <c r="L238" s="330"/>
      <c r="M238" s="330"/>
      <c r="N238" s="330"/>
      <c r="S238" s="330"/>
      <c r="T238" s="330"/>
    </row>
    <row r="239" spans="1:20">
      <c r="A239" s="330"/>
      <c r="B239" s="330"/>
      <c r="C239" s="330"/>
      <c r="D239" s="330"/>
      <c r="E239" s="330"/>
      <c r="F239" s="330"/>
      <c r="G239" s="330"/>
      <c r="H239" s="330"/>
      <c r="I239" s="330"/>
      <c r="J239" s="330"/>
      <c r="K239" s="330"/>
      <c r="L239" s="330"/>
      <c r="M239" s="330"/>
      <c r="N239" s="330"/>
      <c r="S239" s="330"/>
      <c r="T239" s="330"/>
    </row>
    <row r="240" spans="1:20">
      <c r="A240" s="330"/>
      <c r="B240" s="330"/>
      <c r="C240" s="330"/>
      <c r="D240" s="330"/>
      <c r="E240" s="330"/>
      <c r="F240" s="330"/>
      <c r="G240" s="330"/>
      <c r="H240" s="330"/>
      <c r="I240" s="330"/>
      <c r="J240" s="330"/>
      <c r="K240" s="330"/>
      <c r="L240" s="330"/>
      <c r="M240" s="330"/>
      <c r="N240" s="330"/>
      <c r="S240" s="330"/>
      <c r="T240" s="330"/>
    </row>
    <row r="241" spans="1:20">
      <c r="A241" s="330"/>
      <c r="B241" s="330"/>
      <c r="C241" s="330"/>
      <c r="D241" s="330"/>
      <c r="E241" s="330"/>
      <c r="F241" s="330"/>
      <c r="G241" s="330"/>
      <c r="H241" s="330"/>
      <c r="I241" s="330"/>
      <c r="J241" s="330"/>
      <c r="K241" s="330"/>
      <c r="L241" s="330"/>
      <c r="M241" s="330"/>
      <c r="N241" s="330"/>
      <c r="S241" s="330"/>
      <c r="T241" s="330"/>
    </row>
    <row r="242" spans="1:20">
      <c r="A242" s="330"/>
      <c r="B242" s="330"/>
      <c r="C242" s="330"/>
      <c r="D242" s="330"/>
      <c r="E242" s="330"/>
      <c r="F242" s="330"/>
      <c r="G242" s="330"/>
      <c r="H242" s="330"/>
      <c r="I242" s="330"/>
      <c r="J242" s="330"/>
      <c r="K242" s="330"/>
      <c r="L242" s="330"/>
      <c r="M242" s="330"/>
      <c r="N242" s="330"/>
      <c r="S242" s="330"/>
      <c r="T242" s="330"/>
    </row>
    <row r="243" spans="1:20">
      <c r="A243" s="330"/>
      <c r="B243" s="330"/>
      <c r="C243" s="330"/>
      <c r="D243" s="330"/>
      <c r="E243" s="330"/>
      <c r="F243" s="330"/>
      <c r="G243" s="330"/>
      <c r="H243" s="330"/>
      <c r="I243" s="330"/>
      <c r="J243" s="330"/>
      <c r="K243" s="330"/>
      <c r="L243" s="330"/>
      <c r="M243" s="330"/>
      <c r="N243" s="330"/>
      <c r="S243" s="330"/>
      <c r="T243" s="330"/>
    </row>
    <row r="244" spans="1:20">
      <c r="A244" s="330"/>
      <c r="B244" s="330"/>
      <c r="C244" s="330"/>
      <c r="D244" s="330"/>
      <c r="E244" s="330"/>
      <c r="F244" s="330"/>
      <c r="G244" s="330"/>
      <c r="H244" s="330"/>
      <c r="I244" s="330"/>
      <c r="J244" s="330"/>
      <c r="K244" s="330"/>
      <c r="L244" s="330"/>
      <c r="M244" s="330"/>
      <c r="N244" s="330"/>
      <c r="S244" s="330"/>
      <c r="T244" s="330"/>
    </row>
    <row r="245" spans="1:20">
      <c r="A245" s="330"/>
      <c r="B245" s="330"/>
      <c r="C245" s="330"/>
      <c r="D245" s="330"/>
      <c r="E245" s="330"/>
      <c r="F245" s="330"/>
      <c r="G245" s="330"/>
      <c r="H245" s="330"/>
      <c r="I245" s="330"/>
      <c r="J245" s="330"/>
      <c r="K245" s="330"/>
      <c r="L245" s="330"/>
      <c r="M245" s="330"/>
      <c r="N245" s="330"/>
      <c r="S245" s="330"/>
      <c r="T245" s="330"/>
    </row>
    <row r="246" spans="1:20">
      <c r="A246" s="330"/>
      <c r="B246" s="330"/>
      <c r="C246" s="330"/>
      <c r="D246" s="330"/>
      <c r="E246" s="330"/>
      <c r="F246" s="330"/>
      <c r="G246" s="330"/>
      <c r="H246" s="330"/>
      <c r="I246" s="330"/>
      <c r="J246" s="330"/>
      <c r="K246" s="330"/>
      <c r="L246" s="330"/>
      <c r="M246" s="330"/>
      <c r="N246" s="330"/>
      <c r="S246" s="330"/>
      <c r="T246" s="330"/>
    </row>
    <row r="247" spans="1:20">
      <c r="A247" s="330"/>
      <c r="B247" s="330"/>
      <c r="C247" s="330"/>
      <c r="D247" s="330"/>
      <c r="E247" s="330"/>
      <c r="F247" s="330"/>
      <c r="G247" s="330"/>
      <c r="H247" s="330"/>
      <c r="I247" s="330"/>
      <c r="J247" s="330"/>
      <c r="K247" s="330"/>
      <c r="L247" s="330"/>
      <c r="M247" s="330"/>
      <c r="N247" s="330"/>
      <c r="S247" s="330"/>
      <c r="T247" s="330"/>
    </row>
    <row r="248" spans="1:20">
      <c r="A248" s="330"/>
      <c r="B248" s="330"/>
      <c r="C248" s="330"/>
      <c r="D248" s="330"/>
      <c r="E248" s="330"/>
      <c r="F248" s="330"/>
      <c r="G248" s="330"/>
      <c r="H248" s="330"/>
      <c r="I248" s="330"/>
      <c r="J248" s="330"/>
      <c r="K248" s="330"/>
      <c r="L248" s="330"/>
      <c r="M248" s="330"/>
      <c r="N248" s="330"/>
      <c r="S248" s="330"/>
      <c r="T248" s="330"/>
    </row>
    <row r="249" spans="1:20">
      <c r="A249" s="330"/>
      <c r="B249" s="330"/>
      <c r="C249" s="330"/>
      <c r="D249" s="330"/>
      <c r="E249" s="330"/>
      <c r="F249" s="330"/>
      <c r="G249" s="330"/>
      <c r="H249" s="330"/>
      <c r="I249" s="330"/>
      <c r="J249" s="330"/>
      <c r="K249" s="330"/>
      <c r="L249" s="330"/>
      <c r="M249" s="330"/>
      <c r="N249" s="330"/>
      <c r="S249" s="330"/>
      <c r="T249" s="330"/>
    </row>
    <row r="250" spans="1:20">
      <c r="A250" s="330"/>
      <c r="B250" s="330"/>
      <c r="C250" s="330"/>
      <c r="D250" s="330"/>
      <c r="E250" s="330"/>
      <c r="F250" s="330"/>
      <c r="G250" s="330"/>
      <c r="H250" s="330"/>
      <c r="I250" s="330"/>
      <c r="J250" s="330"/>
      <c r="K250" s="330"/>
      <c r="L250" s="330"/>
      <c r="M250" s="330"/>
      <c r="N250" s="330"/>
      <c r="S250" s="330"/>
      <c r="T250" s="330"/>
    </row>
    <row r="251" spans="1:20">
      <c r="A251" s="330"/>
      <c r="B251" s="330"/>
      <c r="C251" s="330"/>
      <c r="D251" s="330"/>
      <c r="E251" s="330"/>
      <c r="F251" s="330"/>
      <c r="G251" s="330"/>
      <c r="H251" s="330"/>
      <c r="I251" s="330"/>
      <c r="J251" s="330"/>
      <c r="K251" s="330"/>
      <c r="L251" s="330"/>
      <c r="M251" s="330"/>
      <c r="N251" s="330"/>
      <c r="S251" s="330"/>
      <c r="T251" s="330"/>
    </row>
    <row r="252" spans="1:20">
      <c r="A252" s="330"/>
      <c r="B252" s="330"/>
      <c r="C252" s="330"/>
      <c r="D252" s="330"/>
      <c r="E252" s="330"/>
      <c r="F252" s="330"/>
      <c r="G252" s="330"/>
      <c r="H252" s="330"/>
      <c r="I252" s="330"/>
      <c r="J252" s="330"/>
      <c r="K252" s="330"/>
      <c r="L252" s="330"/>
      <c r="M252" s="330"/>
      <c r="N252" s="330"/>
      <c r="S252" s="330"/>
      <c r="T252" s="330"/>
    </row>
    <row r="253" spans="1:20">
      <c r="A253" s="330"/>
      <c r="B253" s="330"/>
      <c r="C253" s="330"/>
      <c r="D253" s="330"/>
      <c r="E253" s="330"/>
      <c r="F253" s="330"/>
      <c r="G253" s="330"/>
      <c r="H253" s="330"/>
      <c r="I253" s="330"/>
      <c r="J253" s="330"/>
      <c r="K253" s="330"/>
      <c r="L253" s="330"/>
      <c r="M253" s="330"/>
      <c r="N253" s="330"/>
      <c r="S253" s="330"/>
      <c r="T253" s="330"/>
    </row>
    <row r="254" spans="1:20">
      <c r="A254" s="330"/>
      <c r="B254" s="330"/>
      <c r="C254" s="330"/>
      <c r="D254" s="330"/>
      <c r="E254" s="330"/>
      <c r="F254" s="330"/>
      <c r="G254" s="330"/>
      <c r="H254" s="330"/>
      <c r="I254" s="330"/>
      <c r="J254" s="330"/>
      <c r="K254" s="330"/>
      <c r="L254" s="330"/>
      <c r="M254" s="330"/>
      <c r="N254" s="330"/>
      <c r="S254" s="330"/>
      <c r="T254" s="330"/>
    </row>
  </sheetData>
  <mergeCells count="49">
    <mergeCell ref="T12:T20"/>
    <mergeCell ref="F13:F14"/>
    <mergeCell ref="G13:G14"/>
    <mergeCell ref="H13:H14"/>
    <mergeCell ref="I13:I14"/>
    <mergeCell ref="F15:F16"/>
    <mergeCell ref="G15:G16"/>
    <mergeCell ref="H15:H16"/>
    <mergeCell ref="I15:I16"/>
    <mergeCell ref="O12:O20"/>
    <mergeCell ref="P12:P20"/>
    <mergeCell ref="Q12:Q20"/>
    <mergeCell ref="R12:R20"/>
    <mergeCell ref="F19:F20"/>
    <mergeCell ref="G19:G20"/>
    <mergeCell ref="S12:S20"/>
    <mergeCell ref="N12:N20"/>
    <mergeCell ref="F17:F18"/>
    <mergeCell ref="G17:G18"/>
    <mergeCell ref="H17:H18"/>
    <mergeCell ref="I17:I18"/>
    <mergeCell ref="J19:J20"/>
    <mergeCell ref="K19:K20"/>
    <mergeCell ref="A12:A20"/>
    <mergeCell ref="B12:B20"/>
    <mergeCell ref="C12:C20"/>
    <mergeCell ref="D12:D20"/>
    <mergeCell ref="E12:E20"/>
    <mergeCell ref="C6:D6"/>
    <mergeCell ref="N10:N11"/>
    <mergeCell ref="S10:S11"/>
    <mergeCell ref="T10:T11"/>
    <mergeCell ref="O9:R9"/>
    <mergeCell ref="E10:E11"/>
    <mergeCell ref="F10:G11"/>
    <mergeCell ref="H10:I11"/>
    <mergeCell ref="J10:K11"/>
    <mergeCell ref="L10:M11"/>
    <mergeCell ref="N1:T1"/>
    <mergeCell ref="C2:N2"/>
    <mergeCell ref="C3:N3"/>
    <mergeCell ref="C4:D4"/>
    <mergeCell ref="C5:D5"/>
    <mergeCell ref="C7:D7"/>
    <mergeCell ref="C8:D8"/>
    <mergeCell ref="A10:A11"/>
    <mergeCell ref="B10:B11"/>
    <mergeCell ref="C10:C11"/>
    <mergeCell ref="D10:D11"/>
  </mergeCells>
  <conditionalFormatting sqref="M12:M15 K12:K18 I12:I20 G12:G20">
    <cfRule type="cellIs" dxfId="100" priority="253" operator="equal">
      <formula>#REF!</formula>
    </cfRule>
  </conditionalFormatting>
  <conditionalFormatting sqref="M12:M15 K12:K18 I12:I20 G12:G20">
    <cfRule type="cellIs" dxfId="99" priority="254" operator="equal">
      <formula>#REF!</formula>
    </cfRule>
  </conditionalFormatting>
  <conditionalFormatting sqref="M12:M15 K12:K18 I12:I20 G12:G20">
    <cfRule type="cellIs" dxfId="98" priority="255" operator="equal">
      <formula>#REF!</formula>
    </cfRule>
  </conditionalFormatting>
  <conditionalFormatting sqref="M12:M15 K12:K18 I12:I20 G12:G20">
    <cfRule type="cellIs" dxfId="97" priority="256" operator="equal">
      <formula>#REF!</formula>
    </cfRule>
  </conditionalFormatting>
  <conditionalFormatting sqref="M12:M15 K12:K18 I12:I20 G12:G20">
    <cfRule type="cellIs" dxfId="96" priority="249" operator="equal">
      <formula>$E$8</formula>
    </cfRule>
    <cfRule type="cellIs" dxfId="95" priority="250" operator="equal">
      <formula>$E$6</formula>
    </cfRule>
    <cfRule type="cellIs" dxfId="94" priority="251" operator="equal">
      <formula>$E$4</formula>
    </cfRule>
    <cfRule type="cellIs" dxfId="93" priority="252" operator="equal">
      <formula>$E$5</formula>
    </cfRule>
  </conditionalFormatting>
  <conditionalFormatting sqref="E8">
    <cfRule type="cellIs" dxfId="92" priority="217" operator="equal">
      <formula>$E$8</formula>
    </cfRule>
    <cfRule type="cellIs" dxfId="91" priority="218" operator="equal">
      <formula>$E$6</formula>
    </cfRule>
    <cfRule type="cellIs" dxfId="90" priority="219" operator="equal">
      <formula>$E$4</formula>
    </cfRule>
    <cfRule type="cellIs" dxfId="89" priority="220" operator="equal">
      <formula>$E$5</formula>
    </cfRule>
  </conditionalFormatting>
  <conditionalFormatting sqref="E6:E7">
    <cfRule type="cellIs" dxfId="88" priority="245" operator="equal">
      <formula>#REF!</formula>
    </cfRule>
  </conditionalFormatting>
  <conditionalFormatting sqref="E6:E7">
    <cfRule type="cellIs" dxfId="87" priority="246" operator="equal">
      <formula>#REF!</formula>
    </cfRule>
  </conditionalFormatting>
  <conditionalFormatting sqref="E6:E7">
    <cfRule type="cellIs" dxfId="86" priority="247" operator="equal">
      <formula>#REF!</formula>
    </cfRule>
  </conditionalFormatting>
  <conditionalFormatting sqref="E6:E7">
    <cfRule type="cellIs" dxfId="85" priority="248" operator="equal">
      <formula>#REF!</formula>
    </cfRule>
  </conditionalFormatting>
  <conditionalFormatting sqref="E6:E7">
    <cfRule type="cellIs" dxfId="84" priority="241" operator="equal">
      <formula>$E$8</formula>
    </cfRule>
    <cfRule type="cellIs" dxfId="83" priority="242" operator="equal">
      <formula>$E$6</formula>
    </cfRule>
    <cfRule type="cellIs" dxfId="82" priority="243" operator="equal">
      <formula>$E$4</formula>
    </cfRule>
    <cfRule type="cellIs" dxfId="81" priority="244" operator="equal">
      <formula>$E$5</formula>
    </cfRule>
  </conditionalFormatting>
  <conditionalFormatting sqref="E5">
    <cfRule type="cellIs" dxfId="80" priority="237" operator="equal">
      <formula>#REF!</formula>
    </cfRule>
  </conditionalFormatting>
  <conditionalFormatting sqref="E5">
    <cfRule type="cellIs" dxfId="79" priority="238" operator="equal">
      <formula>#REF!</formula>
    </cfRule>
  </conditionalFormatting>
  <conditionalFormatting sqref="E5">
    <cfRule type="cellIs" dxfId="78" priority="239" operator="equal">
      <formula>#REF!</formula>
    </cfRule>
  </conditionalFormatting>
  <conditionalFormatting sqref="E5">
    <cfRule type="cellIs" dxfId="77" priority="240" operator="equal">
      <formula>#REF!</formula>
    </cfRule>
  </conditionalFormatting>
  <conditionalFormatting sqref="E5">
    <cfRule type="cellIs" dxfId="76" priority="233" operator="equal">
      <formula>$E$8</formula>
    </cfRule>
    <cfRule type="cellIs" dxfId="75" priority="234" operator="equal">
      <formula>$E$6</formula>
    </cfRule>
    <cfRule type="cellIs" dxfId="74" priority="235" operator="equal">
      <formula>$E$4</formula>
    </cfRule>
    <cfRule type="cellIs" dxfId="73" priority="236" operator="equal">
      <formula>$E$5</formula>
    </cfRule>
  </conditionalFormatting>
  <conditionalFormatting sqref="E4">
    <cfRule type="cellIs" dxfId="72" priority="229" operator="equal">
      <formula>#REF!</formula>
    </cfRule>
  </conditionalFormatting>
  <conditionalFormatting sqref="E4">
    <cfRule type="cellIs" dxfId="71" priority="230" operator="equal">
      <formula>#REF!</formula>
    </cfRule>
  </conditionalFormatting>
  <conditionalFormatting sqref="E4">
    <cfRule type="cellIs" dxfId="70" priority="231" operator="equal">
      <formula>#REF!</formula>
    </cfRule>
  </conditionalFormatting>
  <conditionalFormatting sqref="E4">
    <cfRule type="cellIs" dxfId="69" priority="232" operator="equal">
      <formula>#REF!</formula>
    </cfRule>
  </conditionalFormatting>
  <conditionalFormatting sqref="E4">
    <cfRule type="cellIs" dxfId="68" priority="225" operator="equal">
      <formula>$E$8</formula>
    </cfRule>
    <cfRule type="cellIs" dxfId="67" priority="226" operator="equal">
      <formula>$E$6</formula>
    </cfRule>
    <cfRule type="cellIs" dxfId="66" priority="227" operator="equal">
      <formula>$E$4</formula>
    </cfRule>
    <cfRule type="cellIs" dxfId="65" priority="228" operator="equal">
      <formula>$E$5</formula>
    </cfRule>
  </conditionalFormatting>
  <conditionalFormatting sqref="E8">
    <cfRule type="cellIs" dxfId="64" priority="221" operator="equal">
      <formula>#REF!</formula>
    </cfRule>
  </conditionalFormatting>
  <conditionalFormatting sqref="E8">
    <cfRule type="cellIs" dxfId="63" priority="222" operator="equal">
      <formula>#REF!</formula>
    </cfRule>
  </conditionalFormatting>
  <conditionalFormatting sqref="E8">
    <cfRule type="cellIs" dxfId="62" priority="223" operator="equal">
      <formula>#REF!</formula>
    </cfRule>
  </conditionalFormatting>
  <conditionalFormatting sqref="E8">
    <cfRule type="cellIs" dxfId="61" priority="224" operator="equal">
      <formula>#REF!</formula>
    </cfRule>
  </conditionalFormatting>
  <conditionalFormatting sqref="M16">
    <cfRule type="cellIs" dxfId="60" priority="37" operator="equal">
      <formula>#REF!</formula>
    </cfRule>
  </conditionalFormatting>
  <conditionalFormatting sqref="M16">
    <cfRule type="cellIs" dxfId="59" priority="38" operator="equal">
      <formula>#REF!</formula>
    </cfRule>
  </conditionalFormatting>
  <conditionalFormatting sqref="M16">
    <cfRule type="cellIs" dxfId="58" priority="39" operator="equal">
      <formula>#REF!</formula>
    </cfRule>
  </conditionalFormatting>
  <conditionalFormatting sqref="M16">
    <cfRule type="cellIs" dxfId="57" priority="40" operator="equal">
      <formula>#REF!</formula>
    </cfRule>
  </conditionalFormatting>
  <conditionalFormatting sqref="M16">
    <cfRule type="cellIs" dxfId="56" priority="33" operator="equal">
      <formula>$E$8</formula>
    </cfRule>
    <cfRule type="cellIs" dxfId="55" priority="34" operator="equal">
      <formula>$E$6</formula>
    </cfRule>
    <cfRule type="cellIs" dxfId="54" priority="35" operator="equal">
      <formula>$E$4</formula>
    </cfRule>
    <cfRule type="cellIs" dxfId="53" priority="36" operator="equal">
      <formula>$E$5</formula>
    </cfRule>
  </conditionalFormatting>
  <conditionalFormatting sqref="M17:M19">
    <cfRule type="cellIs" dxfId="52" priority="29" operator="equal">
      <formula>#REF!</formula>
    </cfRule>
  </conditionalFormatting>
  <conditionalFormatting sqref="M17:M19">
    <cfRule type="cellIs" dxfId="51" priority="30" operator="equal">
      <formula>#REF!</formula>
    </cfRule>
  </conditionalFormatting>
  <conditionalFormatting sqref="M17:M19">
    <cfRule type="cellIs" dxfId="50" priority="31" operator="equal">
      <formula>#REF!</formula>
    </cfRule>
  </conditionalFormatting>
  <conditionalFormatting sqref="M17:M19">
    <cfRule type="cellIs" dxfId="49" priority="32" operator="equal">
      <formula>#REF!</formula>
    </cfRule>
  </conditionalFormatting>
  <conditionalFormatting sqref="M17:M19">
    <cfRule type="cellIs" dxfId="48" priority="25" operator="equal">
      <formula>$E$8</formula>
    </cfRule>
    <cfRule type="cellIs" dxfId="47" priority="26" operator="equal">
      <formula>$E$6</formula>
    </cfRule>
    <cfRule type="cellIs" dxfId="46" priority="27" operator="equal">
      <formula>$E$4</formula>
    </cfRule>
    <cfRule type="cellIs" dxfId="45" priority="28" operator="equal">
      <formula>$E$5</formula>
    </cfRule>
  </conditionalFormatting>
  <dataValidations count="1">
    <dataValidation type="list" allowBlank="1" showInputMessage="1" showErrorMessage="1" sqref="A12:A20" xr:uid="{DE7B2906-5F8A-413A-9A2B-F0575ED01092}">
      <formula1>$A$40:$A$41</formula1>
    </dataValidation>
  </dataValidations>
  <pageMargins left="0.7" right="0.7" top="0.75" bottom="0.75" header="0.3" footer="0.3"/>
  <pageSetup scale="33" orientation="portrait" r:id="rId1"/>
  <colBreaks count="2" manualBreakCount="2">
    <brk id="20" max="1048575" man="1"/>
    <brk id="24" max="568" man="1"/>
  </colBreaks>
  <ignoredErrors>
    <ignoredError sqref="Q2" formula="1"/>
  </ignoredError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3"/>
  </sheetPr>
  <dimension ref="A1:AE47"/>
  <sheetViews>
    <sheetView showGridLines="0" topLeftCell="C1" zoomScaleNormal="100" zoomScaleSheetLayoutView="100" workbookViewId="0">
      <selection activeCell="U25" sqref="U25"/>
    </sheetView>
  </sheetViews>
  <sheetFormatPr baseColWidth="10" defaultColWidth="11.5" defaultRowHeight="14"/>
  <cols>
    <col min="1" max="1" width="12.83203125" style="8" hidden="1" customWidth="1"/>
    <col min="2" max="2" width="6.83203125" style="8" hidden="1" customWidth="1"/>
    <col min="3" max="3" width="15.33203125" style="17" bestFit="1" customWidth="1"/>
    <col min="4" max="4" width="10.1640625" style="17" bestFit="1" customWidth="1"/>
    <col min="5" max="5" width="5.1640625" style="17" customWidth="1"/>
    <col min="6" max="12" width="3.6640625" style="17" customWidth="1"/>
    <col min="13" max="13" width="5.5" style="17" customWidth="1"/>
    <col min="14" max="20" width="3.6640625" style="17" customWidth="1"/>
    <col min="21" max="21" width="42" style="17" customWidth="1"/>
    <col min="22" max="16384" width="11.5" style="17"/>
  </cols>
  <sheetData>
    <row r="1" spans="1:31">
      <c r="A1" s="32"/>
      <c r="B1" s="32"/>
      <c r="C1" s="530" t="s">
        <v>201</v>
      </c>
      <c r="D1" s="530"/>
      <c r="E1" s="530"/>
      <c r="F1" s="530"/>
      <c r="G1" s="530"/>
      <c r="H1" s="530"/>
      <c r="I1" s="530"/>
      <c r="J1" s="530"/>
      <c r="K1" s="530"/>
      <c r="L1" s="530"/>
      <c r="M1" s="530"/>
      <c r="N1" s="530"/>
      <c r="O1" s="530"/>
      <c r="P1" s="530"/>
      <c r="Q1" s="530"/>
      <c r="R1" s="530"/>
      <c r="S1" s="530"/>
      <c r="T1" s="530"/>
      <c r="U1" s="530"/>
    </row>
    <row r="2" spans="1:31" ht="7.5" customHeight="1">
      <c r="A2" s="32"/>
      <c r="B2" s="32"/>
      <c r="C2" s="33"/>
      <c r="D2" s="34"/>
      <c r="E2" s="34"/>
      <c r="F2" s="34"/>
      <c r="G2" s="34"/>
      <c r="H2" s="34"/>
      <c r="I2" s="34"/>
      <c r="J2" s="34"/>
      <c r="K2" s="34"/>
      <c r="L2" s="34"/>
      <c r="M2" s="34"/>
      <c r="N2" s="34"/>
      <c r="O2" s="34"/>
      <c r="P2" s="34"/>
      <c r="Q2" s="34"/>
      <c r="R2" s="34"/>
      <c r="S2" s="34"/>
      <c r="T2" s="34"/>
      <c r="U2" s="34"/>
    </row>
    <row r="3" spans="1:31" ht="7.5" customHeight="1">
      <c r="A3" s="32"/>
      <c r="B3" s="32"/>
      <c r="C3" s="33"/>
      <c r="D3" s="34"/>
      <c r="E3" s="34"/>
      <c r="F3" s="34"/>
      <c r="G3" s="34"/>
      <c r="H3" s="34"/>
      <c r="I3" s="34"/>
      <c r="J3" s="34"/>
      <c r="K3" s="34"/>
      <c r="L3" s="34"/>
      <c r="M3" s="34"/>
      <c r="N3" s="34"/>
      <c r="O3" s="34"/>
      <c r="P3" s="34"/>
      <c r="Q3" s="34"/>
      <c r="R3" s="34"/>
      <c r="S3" s="34"/>
      <c r="T3" s="34"/>
      <c r="U3" s="34"/>
    </row>
    <row r="4" spans="1:31" ht="4.5" customHeight="1">
      <c r="A4" s="32"/>
      <c r="B4" s="32"/>
      <c r="C4" s="33"/>
      <c r="D4" s="34"/>
      <c r="E4" s="34"/>
      <c r="F4" s="34"/>
      <c r="G4" s="34"/>
      <c r="H4" s="34"/>
      <c r="I4" s="34"/>
      <c r="J4" s="34"/>
      <c r="K4" s="34"/>
      <c r="L4" s="34"/>
      <c r="M4" s="34"/>
      <c r="N4" s="34"/>
      <c r="O4" s="34"/>
      <c r="P4" s="34"/>
      <c r="Q4" s="34"/>
      <c r="R4" s="34"/>
      <c r="S4" s="34"/>
      <c r="T4" s="34"/>
      <c r="U4" s="34"/>
    </row>
    <row r="5" spans="1:31" ht="14.5" customHeight="1">
      <c r="A5" s="531" t="s">
        <v>202</v>
      </c>
      <c r="B5" s="531"/>
      <c r="C5" s="531"/>
      <c r="D5" s="531"/>
      <c r="E5" s="531"/>
      <c r="F5" s="531"/>
      <c r="G5" s="531"/>
      <c r="H5" s="531"/>
      <c r="I5" s="531"/>
      <c r="J5" s="531"/>
      <c r="K5" s="531"/>
      <c r="L5" s="531"/>
      <c r="M5" s="531"/>
      <c r="N5" s="531"/>
      <c r="O5" s="531"/>
      <c r="P5" s="531"/>
      <c r="Q5" s="531"/>
      <c r="R5" s="531"/>
      <c r="S5" s="531"/>
      <c r="T5" s="531"/>
      <c r="U5" s="531"/>
    </row>
    <row r="6" spans="1:31" ht="30.75" customHeight="1">
      <c r="A6" s="531"/>
      <c r="B6" s="531"/>
      <c r="C6" s="531"/>
      <c r="D6" s="531"/>
      <c r="E6" s="531"/>
      <c r="F6" s="531"/>
      <c r="G6" s="531"/>
      <c r="H6" s="531"/>
      <c r="I6" s="531"/>
      <c r="J6" s="531"/>
      <c r="K6" s="531"/>
      <c r="L6" s="531"/>
      <c r="M6" s="531"/>
      <c r="N6" s="531"/>
      <c r="O6" s="531"/>
      <c r="P6" s="531"/>
      <c r="Q6" s="531"/>
      <c r="R6" s="531"/>
      <c r="S6" s="531"/>
      <c r="T6" s="531"/>
      <c r="U6" s="531"/>
    </row>
    <row r="7" spans="1:31" ht="12" customHeight="1" thickBot="1">
      <c r="A7" s="32"/>
      <c r="B7" s="32"/>
      <c r="C7" s="34"/>
      <c r="D7" s="34"/>
      <c r="E7" s="34"/>
      <c r="F7" s="34"/>
      <c r="G7" s="34"/>
      <c r="H7" s="34"/>
      <c r="I7" s="34"/>
      <c r="J7" s="34"/>
      <c r="K7" s="34"/>
      <c r="L7" s="34"/>
      <c r="M7" s="34"/>
      <c r="N7" s="34"/>
      <c r="O7" s="34"/>
      <c r="P7" s="34"/>
      <c r="Q7" s="34"/>
      <c r="R7" s="34"/>
      <c r="S7" s="34"/>
      <c r="T7" s="34"/>
      <c r="U7" s="34"/>
    </row>
    <row r="8" spans="1:31" ht="45" customHeight="1">
      <c r="A8" s="532" t="s">
        <v>203</v>
      </c>
      <c r="B8" s="533"/>
      <c r="C8" s="533"/>
      <c r="D8" s="533"/>
      <c r="E8" s="533"/>
      <c r="F8" s="533"/>
      <c r="G8" s="533"/>
      <c r="H8" s="533"/>
      <c r="I8" s="533"/>
      <c r="J8" s="533"/>
      <c r="K8" s="533"/>
      <c r="L8" s="533"/>
      <c r="M8" s="533"/>
      <c r="N8" s="533"/>
      <c r="O8" s="533"/>
      <c r="P8" s="533"/>
      <c r="Q8" s="533"/>
      <c r="R8" s="533"/>
      <c r="S8" s="533"/>
      <c r="T8" s="533"/>
      <c r="U8" s="534"/>
      <c r="V8" s="48"/>
      <c r="W8" s="48"/>
      <c r="X8" s="48"/>
      <c r="Y8" s="48"/>
      <c r="Z8" s="48"/>
      <c r="AA8" s="48"/>
      <c r="AB8" s="48"/>
      <c r="AC8" s="48"/>
      <c r="AD8" s="48"/>
      <c r="AE8" s="48"/>
    </row>
    <row r="9" spans="1:31" ht="12" customHeight="1">
      <c r="A9" s="535" t="s">
        <v>3</v>
      </c>
      <c r="B9" s="536" t="s">
        <v>4</v>
      </c>
      <c r="C9" s="537" t="s">
        <v>204</v>
      </c>
      <c r="D9" s="528" t="s">
        <v>196</v>
      </c>
      <c r="E9" s="528"/>
      <c r="F9" s="528"/>
      <c r="G9" s="528"/>
      <c r="H9" s="528"/>
      <c r="I9" s="528"/>
      <c r="J9" s="528"/>
      <c r="K9" s="528"/>
      <c r="L9" s="528"/>
      <c r="M9" s="528"/>
      <c r="N9" s="528"/>
      <c r="O9" s="528"/>
      <c r="P9" s="528"/>
      <c r="Q9" s="528"/>
      <c r="R9" s="528"/>
      <c r="S9" s="528"/>
      <c r="T9" s="528"/>
      <c r="U9" s="538" t="s">
        <v>205</v>
      </c>
    </row>
    <row r="10" spans="1:31" ht="12" customHeight="1">
      <c r="A10" s="535"/>
      <c r="B10" s="536"/>
      <c r="C10" s="537"/>
      <c r="D10" s="536" t="s">
        <v>198</v>
      </c>
      <c r="E10" s="536" t="s">
        <v>206</v>
      </c>
      <c r="F10" s="536"/>
      <c r="G10" s="536"/>
      <c r="H10" s="536"/>
      <c r="I10" s="536"/>
      <c r="J10" s="536"/>
      <c r="K10" s="536"/>
      <c r="L10" s="536"/>
      <c r="M10" s="536"/>
      <c r="N10" s="536"/>
      <c r="O10" s="536"/>
      <c r="P10" s="536"/>
      <c r="Q10" s="536"/>
      <c r="R10" s="536"/>
      <c r="S10" s="536"/>
      <c r="T10" s="536"/>
      <c r="U10" s="538"/>
    </row>
    <row r="11" spans="1:31" ht="12" customHeight="1">
      <c r="A11" s="535"/>
      <c r="B11" s="536"/>
      <c r="C11" s="537"/>
      <c r="D11" s="536"/>
      <c r="E11" s="528" t="s">
        <v>207</v>
      </c>
      <c r="F11" s="528"/>
      <c r="G11" s="528"/>
      <c r="H11" s="528"/>
      <c r="I11" s="528"/>
      <c r="J11" s="528"/>
      <c r="K11" s="528"/>
      <c r="L11" s="528"/>
      <c r="M11" s="529" t="s">
        <v>208</v>
      </c>
      <c r="N11" s="529"/>
      <c r="O11" s="529"/>
      <c r="P11" s="529"/>
      <c r="Q11" s="529"/>
      <c r="R11" s="529"/>
      <c r="S11" s="529"/>
      <c r="T11" s="529"/>
      <c r="U11" s="538"/>
    </row>
    <row r="12" spans="1:31" ht="15" customHeight="1">
      <c r="A12" s="535"/>
      <c r="B12" s="536"/>
      <c r="C12" s="537"/>
      <c r="D12" s="536"/>
      <c r="E12" s="379" t="s">
        <v>209</v>
      </c>
      <c r="F12" s="379" t="s">
        <v>15</v>
      </c>
      <c r="G12" s="379" t="s">
        <v>7</v>
      </c>
      <c r="H12" s="379" t="s">
        <v>8</v>
      </c>
      <c r="I12" s="379" t="s">
        <v>9</v>
      </c>
      <c r="J12" s="379" t="s">
        <v>10</v>
      </c>
      <c r="K12" s="379" t="s">
        <v>11</v>
      </c>
      <c r="L12" s="379" t="s">
        <v>12</v>
      </c>
      <c r="M12" s="172" t="s">
        <v>209</v>
      </c>
      <c r="N12" s="172" t="s">
        <v>15</v>
      </c>
      <c r="O12" s="172" t="s">
        <v>7</v>
      </c>
      <c r="P12" s="172" t="s">
        <v>8</v>
      </c>
      <c r="Q12" s="172" t="s">
        <v>9</v>
      </c>
      <c r="R12" s="172" t="s">
        <v>10</v>
      </c>
      <c r="S12" s="172" t="s">
        <v>11</v>
      </c>
      <c r="T12" s="172" t="s">
        <v>12</v>
      </c>
      <c r="U12" s="538"/>
    </row>
    <row r="13" spans="1:31" ht="12" customHeight="1">
      <c r="A13" s="307"/>
      <c r="B13" s="69"/>
      <c r="C13" s="263"/>
      <c r="D13" s="264"/>
      <c r="E13" s="265"/>
      <c r="F13" s="264"/>
      <c r="G13" s="264"/>
      <c r="H13" s="264"/>
      <c r="I13" s="264"/>
      <c r="J13" s="264"/>
      <c r="K13" s="264"/>
      <c r="L13" s="264"/>
      <c r="M13" s="265"/>
      <c r="N13" s="264"/>
      <c r="O13" s="264"/>
      <c r="P13" s="264"/>
      <c r="Q13" s="264"/>
      <c r="R13" s="264"/>
      <c r="S13" s="264"/>
      <c r="T13" s="264"/>
      <c r="U13" s="266"/>
    </row>
    <row r="14" spans="1:31">
      <c r="A14" s="307"/>
      <c r="B14" s="24"/>
      <c r="C14" s="152" t="s">
        <v>210</v>
      </c>
      <c r="D14" s="270">
        <f>COUNTIF(D16:D17,"X")</f>
        <v>2</v>
      </c>
      <c r="E14" s="151">
        <f>COUNTIF(E16:E17,"&gt;0")</f>
        <v>0</v>
      </c>
      <c r="F14" s="138"/>
      <c r="G14" s="151"/>
      <c r="H14" s="151"/>
      <c r="I14" s="151"/>
      <c r="J14" s="151"/>
      <c r="K14" s="151"/>
      <c r="L14" s="151"/>
      <c r="M14" s="124">
        <f>COUNTIF(M16:M17,"&gt;0")</f>
        <v>0</v>
      </c>
      <c r="N14" s="151"/>
      <c r="O14" s="151"/>
      <c r="P14" s="151"/>
      <c r="Q14" s="151"/>
      <c r="R14" s="151"/>
      <c r="S14" s="151"/>
      <c r="T14" s="151"/>
      <c r="U14" s="151"/>
    </row>
    <row r="15" spans="1:31" ht="12" customHeight="1">
      <c r="A15" s="307"/>
      <c r="B15" s="69"/>
      <c r="C15" s="263"/>
      <c r="D15" s="264"/>
      <c r="E15" s="267"/>
      <c r="F15" s="268"/>
      <c r="G15" s="268"/>
      <c r="H15" s="268"/>
      <c r="I15" s="268"/>
      <c r="J15" s="268"/>
      <c r="K15" s="268"/>
      <c r="L15" s="268"/>
      <c r="M15" s="267"/>
      <c r="N15" s="268"/>
      <c r="O15" s="268"/>
      <c r="P15" s="268"/>
      <c r="Q15" s="268"/>
      <c r="R15" s="268"/>
      <c r="S15" s="268"/>
      <c r="T15" s="268"/>
      <c r="U15" s="269"/>
    </row>
    <row r="16" spans="1:31" ht="24">
      <c r="A16" s="307" t="s">
        <v>18</v>
      </c>
      <c r="B16" s="24">
        <v>1</v>
      </c>
      <c r="C16" s="204" t="s">
        <v>19</v>
      </c>
      <c r="D16" s="5" t="s">
        <v>43</v>
      </c>
      <c r="E16" s="150" t="str">
        <f>IF(D16="X"," ",(COUNTIF(F16:L16,"X")))</f>
        <v xml:space="preserve"> </v>
      </c>
      <c r="F16" s="147"/>
      <c r="G16" s="147"/>
      <c r="H16" s="148"/>
      <c r="I16" s="148"/>
      <c r="J16" s="148"/>
      <c r="K16" s="148"/>
      <c r="L16" s="149"/>
      <c r="M16" s="150" t="str">
        <f>IF(D16="X"," ",(COUNTIF(N16:T16,"X")))</f>
        <v xml:space="preserve"> </v>
      </c>
      <c r="N16" s="147"/>
      <c r="O16" s="148"/>
      <c r="P16" s="148"/>
      <c r="Q16" s="148"/>
      <c r="R16" s="148"/>
      <c r="S16" s="148"/>
      <c r="T16" s="148"/>
      <c r="U16" s="308" t="s">
        <v>211</v>
      </c>
    </row>
    <row r="17" spans="1:21" ht="36">
      <c r="A17" s="307" t="s">
        <v>118</v>
      </c>
      <c r="B17" s="24">
        <v>2</v>
      </c>
      <c r="C17" s="204" t="s">
        <v>21</v>
      </c>
      <c r="D17" s="5" t="s">
        <v>43</v>
      </c>
      <c r="E17" s="150" t="str">
        <f>IF(D17="X"," ",(COUNTIF(F17:L17,"X")))</f>
        <v xml:space="preserve"> </v>
      </c>
      <c r="F17" s="147"/>
      <c r="G17" s="147"/>
      <c r="H17" s="148"/>
      <c r="I17" s="148"/>
      <c r="J17" s="148"/>
      <c r="K17" s="148"/>
      <c r="L17" s="149"/>
      <c r="M17" s="150" t="str">
        <f>IF(D17="X"," ",(COUNTIF(N17:T17,"X")))</f>
        <v xml:space="preserve"> </v>
      </c>
      <c r="N17" s="147"/>
      <c r="O17" s="148"/>
      <c r="P17" s="148"/>
      <c r="Q17" s="148"/>
      <c r="R17" s="148"/>
      <c r="S17" s="148"/>
      <c r="T17" s="148"/>
      <c r="U17" s="308" t="s">
        <v>212</v>
      </c>
    </row>
    <row r="18" spans="1:21" ht="15" thickBot="1">
      <c r="A18" s="307" t="s">
        <v>118</v>
      </c>
      <c r="B18" s="24">
        <v>3</v>
      </c>
      <c r="C18" s="145"/>
      <c r="D18" s="146"/>
      <c r="E18" s="146"/>
      <c r="F18" s="146"/>
      <c r="G18" s="146"/>
      <c r="H18" s="146"/>
      <c r="I18" s="146"/>
      <c r="J18" s="146"/>
      <c r="K18" s="146"/>
      <c r="L18" s="146"/>
      <c r="M18" s="146"/>
      <c r="N18" s="146"/>
      <c r="O18" s="146"/>
      <c r="P18" s="146"/>
      <c r="Q18" s="146"/>
      <c r="R18" s="146"/>
      <c r="S18" s="146"/>
      <c r="T18" s="146"/>
      <c r="U18" s="146"/>
    </row>
    <row r="19" spans="1:21" ht="15" thickBot="1">
      <c r="A19" s="307" t="s">
        <v>119</v>
      </c>
      <c r="B19" s="24">
        <v>4</v>
      </c>
      <c r="C19" s="309"/>
      <c r="D19" s="309"/>
      <c r="E19" s="309"/>
      <c r="F19" s="309"/>
      <c r="G19" s="309"/>
      <c r="H19" s="309"/>
      <c r="I19" s="309"/>
      <c r="J19" s="309"/>
      <c r="K19" s="309"/>
      <c r="L19" s="309"/>
      <c r="M19" s="309"/>
      <c r="N19" s="309"/>
      <c r="O19" s="309"/>
      <c r="P19" s="309"/>
      <c r="Q19" s="309"/>
      <c r="R19" s="309"/>
      <c r="S19" s="309"/>
      <c r="T19" s="309"/>
      <c r="U19" s="309"/>
    </row>
    <row r="20" spans="1:21">
      <c r="A20" s="307" t="s">
        <v>18</v>
      </c>
      <c r="B20" s="24">
        <v>5</v>
      </c>
      <c r="C20" s="539" t="str">
        <f>A8</f>
        <v xml:space="preserve"> Acuerdo por el que se aprueban las acreditaciones de la ciudadanía que presentó solicitud para actuar como observadora electoral.</v>
      </c>
      <c r="D20" s="539"/>
      <c r="E20" s="539"/>
      <c r="F20" s="309"/>
      <c r="G20" s="309"/>
      <c r="H20" s="309"/>
      <c r="I20" s="309"/>
      <c r="J20" s="309"/>
      <c r="K20" s="309"/>
      <c r="L20" s="309"/>
      <c r="M20" s="309"/>
      <c r="N20" s="309"/>
      <c r="O20" s="309"/>
      <c r="P20" s="309"/>
      <c r="Q20" s="309"/>
      <c r="R20" s="309"/>
      <c r="S20" s="309"/>
      <c r="T20" s="309"/>
      <c r="U20" s="309"/>
    </row>
    <row r="21" spans="1:21" ht="12" customHeight="1">
      <c r="A21" s="307" t="s">
        <v>119</v>
      </c>
      <c r="B21" s="24">
        <v>7</v>
      </c>
      <c r="C21" s="540"/>
      <c r="D21" s="540"/>
      <c r="E21" s="540"/>
      <c r="F21" s="309"/>
      <c r="G21" s="309"/>
      <c r="H21" s="309"/>
      <c r="I21" s="309"/>
      <c r="J21" s="309"/>
      <c r="K21" s="309"/>
      <c r="L21" s="309"/>
      <c r="M21" s="309"/>
      <c r="N21" s="309"/>
      <c r="O21" s="309"/>
      <c r="P21" s="309"/>
      <c r="Q21" s="309"/>
      <c r="R21" s="309"/>
      <c r="S21" s="309"/>
      <c r="T21" s="309"/>
      <c r="U21" s="309"/>
    </row>
    <row r="22" spans="1:21">
      <c r="A22" s="307" t="s">
        <v>118</v>
      </c>
      <c r="B22" s="24">
        <v>8</v>
      </c>
      <c r="C22" s="540"/>
      <c r="D22" s="540"/>
      <c r="E22" s="540"/>
      <c r="F22" s="309"/>
      <c r="G22" s="309"/>
      <c r="H22" s="309"/>
      <c r="I22" s="309"/>
      <c r="J22" s="309"/>
      <c r="K22" s="309"/>
      <c r="L22" s="309"/>
      <c r="M22" s="309"/>
      <c r="N22" s="309"/>
      <c r="O22" s="309"/>
      <c r="P22" s="309"/>
      <c r="Q22" s="309"/>
      <c r="R22" s="309"/>
      <c r="S22" s="309"/>
      <c r="T22" s="309"/>
      <c r="U22" s="309"/>
    </row>
    <row r="23" spans="1:21" ht="14.25" customHeight="1">
      <c r="A23" s="307" t="s">
        <v>126</v>
      </c>
      <c r="B23" s="24">
        <v>9</v>
      </c>
      <c r="C23" s="540"/>
      <c r="D23" s="540"/>
      <c r="E23" s="540"/>
      <c r="F23" s="309"/>
      <c r="G23" s="309"/>
      <c r="H23" s="309"/>
      <c r="I23" s="309"/>
      <c r="J23" s="309"/>
      <c r="K23" s="309"/>
      <c r="L23" s="309"/>
      <c r="M23" s="309"/>
      <c r="N23" s="309"/>
      <c r="O23" s="309"/>
      <c r="P23" s="309"/>
      <c r="Q23" s="309"/>
      <c r="R23" s="309"/>
      <c r="S23" s="309"/>
      <c r="T23" s="309"/>
      <c r="U23" s="309"/>
    </row>
    <row r="24" spans="1:21" ht="15" customHeight="1">
      <c r="A24" s="307" t="s">
        <v>118</v>
      </c>
      <c r="B24" s="24">
        <v>10</v>
      </c>
      <c r="C24" s="528" t="s">
        <v>196</v>
      </c>
      <c r="D24" s="528"/>
      <c r="E24" s="528"/>
      <c r="F24" s="309"/>
      <c r="G24" s="309"/>
      <c r="H24" s="309"/>
      <c r="I24" s="309"/>
      <c r="J24" s="309"/>
      <c r="K24" s="309"/>
      <c r="L24" s="309"/>
      <c r="M24" s="309"/>
      <c r="N24" s="309"/>
      <c r="O24" s="309"/>
      <c r="P24" s="309"/>
      <c r="Q24" s="309"/>
      <c r="R24" s="309"/>
      <c r="S24" s="309"/>
      <c r="T24" s="309"/>
      <c r="U24" s="309"/>
    </row>
    <row r="25" spans="1:21" ht="15" customHeight="1">
      <c r="A25" s="307" t="s">
        <v>18</v>
      </c>
      <c r="B25" s="24">
        <v>11</v>
      </c>
      <c r="C25" s="379" t="s">
        <v>198</v>
      </c>
      <c r="D25" s="526" t="s">
        <v>206</v>
      </c>
      <c r="E25" s="526"/>
      <c r="F25" s="309"/>
      <c r="G25" s="309"/>
      <c r="H25" s="309"/>
      <c r="I25" s="309"/>
      <c r="J25" s="309"/>
      <c r="K25" s="309"/>
      <c r="L25" s="309"/>
      <c r="M25" s="309"/>
      <c r="N25" s="309"/>
      <c r="O25" s="309"/>
      <c r="P25" s="309"/>
      <c r="Q25" s="309"/>
      <c r="R25" s="309"/>
      <c r="S25" s="309"/>
      <c r="T25" s="309"/>
      <c r="U25" s="309"/>
    </row>
    <row r="26" spans="1:21" ht="52.5" customHeight="1">
      <c r="A26" s="307" t="s">
        <v>126</v>
      </c>
      <c r="B26" s="24">
        <v>12</v>
      </c>
      <c r="C26" s="153">
        <f>D14</f>
        <v>2</v>
      </c>
      <c r="D26" s="527">
        <f>E14</f>
        <v>0</v>
      </c>
      <c r="E26" s="527"/>
      <c r="F26" s="309"/>
      <c r="G26" s="309"/>
      <c r="H26" s="309"/>
      <c r="I26" s="309"/>
      <c r="J26" s="309"/>
      <c r="K26" s="309"/>
      <c r="L26" s="309"/>
      <c r="M26" s="309"/>
      <c r="N26" s="309"/>
      <c r="O26" s="309"/>
      <c r="P26" s="309"/>
      <c r="Q26" s="309"/>
      <c r="R26" s="309"/>
      <c r="S26" s="309"/>
      <c r="T26" s="309"/>
      <c r="U26" s="309"/>
    </row>
    <row r="27" spans="1:21" ht="14.25" customHeight="1" thickBot="1">
      <c r="A27" s="307" t="s">
        <v>20</v>
      </c>
      <c r="B27" s="24">
        <v>13</v>
      </c>
      <c r="C27" s="146"/>
      <c r="D27" s="146"/>
      <c r="E27" s="146"/>
      <c r="F27" s="309"/>
      <c r="G27" s="309"/>
      <c r="H27" s="309"/>
      <c r="I27" s="309"/>
      <c r="J27" s="309"/>
      <c r="K27" s="309"/>
      <c r="L27" s="309"/>
      <c r="M27" s="309"/>
      <c r="N27" s="309"/>
      <c r="O27" s="309"/>
      <c r="P27" s="309"/>
      <c r="Q27" s="309"/>
      <c r="R27" s="309"/>
      <c r="S27" s="309"/>
      <c r="T27" s="309"/>
      <c r="U27" s="309"/>
    </row>
    <row r="28" spans="1:21">
      <c r="A28" s="24" t="s">
        <v>118</v>
      </c>
      <c r="B28" s="24">
        <v>14</v>
      </c>
    </row>
    <row r="29" spans="1:21">
      <c r="A29" s="24" t="s">
        <v>20</v>
      </c>
      <c r="B29" s="24">
        <v>15</v>
      </c>
    </row>
    <row r="30" spans="1:21">
      <c r="A30" s="24" t="s">
        <v>20</v>
      </c>
      <c r="B30" s="69">
        <v>16</v>
      </c>
    </row>
    <row r="31" spans="1:21">
      <c r="A31" s="24" t="s">
        <v>126</v>
      </c>
      <c r="B31" s="24">
        <v>17</v>
      </c>
    </row>
    <row r="32" spans="1:21">
      <c r="A32" s="24" t="s">
        <v>118</v>
      </c>
      <c r="B32" s="24">
        <v>18</v>
      </c>
    </row>
    <row r="33" spans="1:2">
      <c r="A33" s="24" t="s">
        <v>18</v>
      </c>
      <c r="B33" s="24">
        <v>19</v>
      </c>
    </row>
    <row r="34" spans="1:2">
      <c r="A34" s="24" t="s">
        <v>119</v>
      </c>
      <c r="B34" s="24">
        <v>20</v>
      </c>
    </row>
    <row r="35" spans="1:2">
      <c r="A35" s="24" t="s">
        <v>126</v>
      </c>
      <c r="B35" s="24">
        <v>21</v>
      </c>
    </row>
    <row r="36" spans="1:2">
      <c r="A36" s="24" t="s">
        <v>18</v>
      </c>
      <c r="B36" s="24">
        <v>22</v>
      </c>
    </row>
    <row r="37" spans="1:2">
      <c r="A37" s="24" t="s">
        <v>119</v>
      </c>
      <c r="B37" s="24">
        <v>23</v>
      </c>
    </row>
    <row r="38" spans="1:2">
      <c r="A38" s="24" t="s">
        <v>18</v>
      </c>
      <c r="B38" s="24">
        <v>24</v>
      </c>
    </row>
    <row r="39" spans="1:2">
      <c r="A39" s="24" t="s">
        <v>118</v>
      </c>
      <c r="B39" s="24">
        <v>25</v>
      </c>
    </row>
    <row r="40" spans="1:2">
      <c r="A40" s="24" t="s">
        <v>118</v>
      </c>
      <c r="B40" s="24">
        <v>26</v>
      </c>
    </row>
    <row r="41" spans="1:2">
      <c r="A41" s="24" t="s">
        <v>119</v>
      </c>
      <c r="B41" s="24">
        <v>27</v>
      </c>
    </row>
    <row r="42" spans="1:2">
      <c r="A42" s="24" t="s">
        <v>18</v>
      </c>
      <c r="B42" s="24">
        <v>28</v>
      </c>
    </row>
    <row r="43" spans="1:2">
      <c r="A43" s="24" t="s">
        <v>126</v>
      </c>
      <c r="B43" s="24">
        <v>29</v>
      </c>
    </row>
    <row r="44" spans="1:2">
      <c r="A44" s="24" t="s">
        <v>119</v>
      </c>
      <c r="B44" s="24">
        <v>30</v>
      </c>
    </row>
    <row r="45" spans="1:2">
      <c r="A45" s="24" t="s">
        <v>119</v>
      </c>
      <c r="B45" s="24">
        <v>31</v>
      </c>
    </row>
    <row r="46" spans="1:2">
      <c r="A46" s="24" t="s">
        <v>18</v>
      </c>
      <c r="B46" s="24">
        <v>32</v>
      </c>
    </row>
    <row r="47" spans="1:2">
      <c r="A47" s="24"/>
      <c r="B47" s="24"/>
    </row>
  </sheetData>
  <sheetProtection formatCells="0" formatColumns="0" formatRows="0" insertColumns="0" insertRows="0" insertHyperlinks="0" selectLockedCells="1" autoFilter="0"/>
  <dataConsolidate/>
  <mergeCells count="16">
    <mergeCell ref="D25:E25"/>
    <mergeCell ref="D26:E26"/>
    <mergeCell ref="E11:L11"/>
    <mergeCell ref="M11:T11"/>
    <mergeCell ref="C1:U1"/>
    <mergeCell ref="A5:U6"/>
    <mergeCell ref="A8:U8"/>
    <mergeCell ref="A9:A12"/>
    <mergeCell ref="B9:B12"/>
    <mergeCell ref="C9:C12"/>
    <mergeCell ref="D9:T9"/>
    <mergeCell ref="U9:U12"/>
    <mergeCell ref="D10:D12"/>
    <mergeCell ref="E10:T10"/>
    <mergeCell ref="C20:E23"/>
    <mergeCell ref="C24:E24"/>
  </mergeCells>
  <conditionalFormatting sqref="T13 P13:R13 P15:R17 T15:T17">
    <cfRule type="expression" dxfId="44" priority="22">
      <formula>(H13="X")</formula>
    </cfRule>
  </conditionalFormatting>
  <conditionalFormatting sqref="T13 T15:T17">
    <cfRule type="expression" dxfId="43" priority="21">
      <formula>(D13="X")</formula>
    </cfRule>
  </conditionalFormatting>
  <conditionalFormatting sqref="N13 N15:N17">
    <cfRule type="expression" dxfId="42" priority="20">
      <formula>(F13="X")</formula>
    </cfRule>
  </conditionalFormatting>
  <conditionalFormatting sqref="O13 O15:O17">
    <cfRule type="expression" dxfId="41" priority="19">
      <formula>(G13="X")</formula>
    </cfRule>
  </conditionalFormatting>
  <conditionalFormatting sqref="S13 S15:S17">
    <cfRule type="expression" dxfId="40" priority="18">
      <formula>(K13="X")</formula>
    </cfRule>
  </conditionalFormatting>
  <conditionalFormatting sqref="F13:G13 F15:G17">
    <cfRule type="expression" dxfId="39" priority="17">
      <formula>(N13="x")</formula>
    </cfRule>
  </conditionalFormatting>
  <conditionalFormatting sqref="H13:L13 H15:L17">
    <cfRule type="expression" dxfId="38" priority="16">
      <formula>(P13="X")</formula>
    </cfRule>
  </conditionalFormatting>
  <conditionalFormatting sqref="F13 F15:F17">
    <cfRule type="expression" dxfId="37" priority="15">
      <formula>(D13="X")</formula>
    </cfRule>
  </conditionalFormatting>
  <conditionalFormatting sqref="G13 G15:G17">
    <cfRule type="expression" dxfId="36" priority="14">
      <formula>(D13="X")</formula>
    </cfRule>
  </conditionalFormatting>
  <conditionalFormatting sqref="H13 H15:H17">
    <cfRule type="expression" dxfId="35" priority="13">
      <formula>(D13="X")</formula>
    </cfRule>
  </conditionalFormatting>
  <conditionalFormatting sqref="I13 I15:I17">
    <cfRule type="expression" dxfId="34" priority="12">
      <formula>(D13="X")</formula>
    </cfRule>
  </conditionalFormatting>
  <conditionalFormatting sqref="J13 J15:J17">
    <cfRule type="expression" dxfId="33" priority="11">
      <formula>(D13="X")</formula>
    </cfRule>
  </conditionalFormatting>
  <conditionalFormatting sqref="K13 K15:K17">
    <cfRule type="expression" dxfId="32" priority="10">
      <formula>(D13="X")</formula>
    </cfRule>
  </conditionalFormatting>
  <conditionalFormatting sqref="L13 L15:L17">
    <cfRule type="expression" dxfId="31" priority="9">
      <formula>(D13="X")</formula>
    </cfRule>
  </conditionalFormatting>
  <conditionalFormatting sqref="N13 N15:N17">
    <cfRule type="expression" dxfId="30" priority="8">
      <formula>(D13="X")</formula>
    </cfRule>
  </conditionalFormatting>
  <conditionalFormatting sqref="O13 O15:O17">
    <cfRule type="expression" dxfId="29" priority="7">
      <formula>(D13="X")</formula>
    </cfRule>
  </conditionalFormatting>
  <conditionalFormatting sqref="P13 P15:P17">
    <cfRule type="expression" dxfId="28" priority="6">
      <formula>(D13="X")</formula>
    </cfRule>
  </conditionalFormatting>
  <conditionalFormatting sqref="Q13 Q15:Q17">
    <cfRule type="expression" dxfId="27" priority="5">
      <formula>(D13="X")</formula>
    </cfRule>
  </conditionalFormatting>
  <conditionalFormatting sqref="R13 R15:R17">
    <cfRule type="expression" dxfId="26" priority="4">
      <formula>(D13="X")</formula>
    </cfRule>
  </conditionalFormatting>
  <conditionalFormatting sqref="S13 S15:S17">
    <cfRule type="expression" dxfId="25" priority="3">
      <formula>(D13="X")</formula>
    </cfRule>
  </conditionalFormatting>
  <conditionalFormatting sqref="A13:C13 A15:C17">
    <cfRule type="expression" dxfId="24" priority="2">
      <formula>COUNTIF($E13:$P13,"1")</formula>
    </cfRule>
  </conditionalFormatting>
  <conditionalFormatting sqref="A47:B47">
    <cfRule type="expression" dxfId="23" priority="23">
      <formula>COUNTIF(#REF!,"1")</formula>
    </cfRule>
  </conditionalFormatting>
  <conditionalFormatting sqref="A21:B46">
    <cfRule type="expression" dxfId="22" priority="24">
      <formula>COUNTIF(#REF!,"1")</formula>
    </cfRule>
  </conditionalFormatting>
  <conditionalFormatting sqref="A14:B14">
    <cfRule type="expression" dxfId="21" priority="853">
      <formula>COUNTIF(#REF!,"1")</formula>
    </cfRule>
  </conditionalFormatting>
  <conditionalFormatting sqref="A18:B20">
    <cfRule type="expression" dxfId="20" priority="876">
      <formula>COUNTIF(#REF!,"1")</formula>
    </cfRule>
  </conditionalFormatting>
  <printOptions horizontalCentered="1"/>
  <pageMargins left="0.23622047244094491" right="0.23622047244094491" top="0.74803149606299213" bottom="0.74803149606299213" header="0.31496062992125984" footer="0.31496062992125984"/>
  <pageSetup fitToHeight="100"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4AE9A6-3A21-4DE4-8D79-23A656D94F97}">
  <sheetPr>
    <tabColor rgb="FF92D050"/>
  </sheetPr>
  <dimension ref="A1:T328"/>
  <sheetViews>
    <sheetView showGridLines="0" view="pageBreakPreview" zoomScaleNormal="100" zoomScaleSheetLayoutView="100" workbookViewId="0">
      <selection activeCell="A12" sqref="A12"/>
    </sheetView>
  </sheetViews>
  <sheetFormatPr baseColWidth="10" defaultColWidth="11.5" defaultRowHeight="14"/>
  <cols>
    <col min="1" max="1" width="63" style="17" customWidth="1"/>
    <col min="2" max="2" width="15.33203125" style="17" bestFit="1" customWidth="1"/>
    <col min="3" max="3" width="10.83203125" style="17" customWidth="1"/>
    <col min="4" max="4" width="6.1640625" style="196" customWidth="1"/>
    <col min="5" max="11" width="3.6640625" style="17" customWidth="1"/>
    <col min="12" max="12" width="6.33203125" style="196" customWidth="1"/>
    <col min="13" max="19" width="3.6640625" style="17" customWidth="1"/>
    <col min="20" max="20" width="22.1640625" style="17" customWidth="1"/>
    <col min="21" max="16384" width="11.5" style="17"/>
  </cols>
  <sheetData>
    <row r="1" spans="1:20" s="8" customFormat="1" ht="15">
      <c r="A1" s="544" t="s">
        <v>213</v>
      </c>
      <c r="B1" s="544"/>
      <c r="C1" s="544"/>
      <c r="D1" s="544"/>
      <c r="E1" s="544"/>
      <c r="F1" s="545"/>
      <c r="G1" s="545"/>
      <c r="H1" s="545"/>
      <c r="I1" s="545"/>
      <c r="J1" s="545"/>
      <c r="K1" s="545"/>
      <c r="L1" s="545"/>
      <c r="M1" s="545"/>
      <c r="N1" s="545"/>
      <c r="O1" s="545"/>
      <c r="P1" s="545"/>
      <c r="Q1" s="545"/>
      <c r="R1" s="545"/>
      <c r="S1" s="545"/>
      <c r="T1" s="545"/>
    </row>
    <row r="2" spans="1:20" ht="14.5" customHeight="1">
      <c r="A2" s="546" t="s">
        <v>214</v>
      </c>
      <c r="B2" s="547"/>
      <c r="C2" s="547"/>
      <c r="D2" s="547"/>
      <c r="E2" s="547"/>
      <c r="F2" s="547"/>
      <c r="G2" s="547"/>
      <c r="H2" s="547"/>
      <c r="I2" s="547"/>
      <c r="J2" s="547"/>
      <c r="K2" s="547"/>
      <c r="L2" s="547"/>
      <c r="M2" s="547"/>
      <c r="N2" s="547"/>
      <c r="O2" s="547"/>
      <c r="P2" s="547"/>
      <c r="Q2" s="547"/>
      <c r="R2" s="547"/>
      <c r="S2" s="547"/>
      <c r="T2" s="547"/>
    </row>
    <row r="3" spans="1:20" ht="30.75" customHeight="1">
      <c r="A3" s="547"/>
      <c r="B3" s="547"/>
      <c r="C3" s="547"/>
      <c r="D3" s="547"/>
      <c r="E3" s="547"/>
      <c r="F3" s="547"/>
      <c r="G3" s="547"/>
      <c r="H3" s="547"/>
      <c r="I3" s="547"/>
      <c r="J3" s="547"/>
      <c r="K3" s="547"/>
      <c r="L3" s="547"/>
      <c r="M3" s="547"/>
      <c r="N3" s="547"/>
      <c r="O3" s="547"/>
      <c r="P3" s="547"/>
      <c r="Q3" s="547"/>
      <c r="R3" s="547"/>
      <c r="S3" s="547"/>
      <c r="T3" s="547"/>
    </row>
    <row r="4" spans="1:20" ht="12" customHeight="1" thickBot="1">
      <c r="A4" s="173"/>
      <c r="B4" s="173"/>
      <c r="C4" s="173"/>
      <c r="D4" s="174"/>
      <c r="E4" s="173"/>
      <c r="F4" s="173"/>
      <c r="G4" s="173"/>
      <c r="H4" s="173"/>
      <c r="I4" s="173"/>
      <c r="J4" s="173"/>
      <c r="K4" s="173"/>
      <c r="L4" s="174"/>
      <c r="M4" s="173"/>
      <c r="N4" s="173"/>
      <c r="O4" s="173"/>
      <c r="P4" s="173"/>
      <c r="Q4" s="173"/>
      <c r="R4" s="173"/>
      <c r="S4" s="173"/>
      <c r="T4" s="173"/>
    </row>
    <row r="5" spans="1:20" ht="12" customHeight="1">
      <c r="A5" s="548" t="s">
        <v>215</v>
      </c>
      <c r="B5" s="551" t="s">
        <v>216</v>
      </c>
      <c r="C5" s="551" t="s">
        <v>196</v>
      </c>
      <c r="D5" s="551"/>
      <c r="E5" s="551"/>
      <c r="F5" s="551"/>
      <c r="G5" s="551"/>
      <c r="H5" s="551"/>
      <c r="I5" s="551"/>
      <c r="J5" s="551"/>
      <c r="K5" s="551"/>
      <c r="L5" s="551"/>
      <c r="M5" s="551"/>
      <c r="N5" s="551"/>
      <c r="O5" s="551"/>
      <c r="P5" s="551"/>
      <c r="Q5" s="551"/>
      <c r="R5" s="551"/>
      <c r="S5" s="551"/>
      <c r="T5" s="553" t="s">
        <v>217</v>
      </c>
    </row>
    <row r="6" spans="1:20" ht="12" customHeight="1">
      <c r="A6" s="549"/>
      <c r="B6" s="536"/>
      <c r="C6" s="536" t="s">
        <v>198</v>
      </c>
      <c r="D6" s="536" t="s">
        <v>206</v>
      </c>
      <c r="E6" s="536"/>
      <c r="F6" s="536"/>
      <c r="G6" s="536"/>
      <c r="H6" s="536"/>
      <c r="I6" s="536"/>
      <c r="J6" s="536"/>
      <c r="K6" s="536"/>
      <c r="L6" s="536"/>
      <c r="M6" s="536"/>
      <c r="N6" s="536"/>
      <c r="O6" s="536"/>
      <c r="P6" s="536"/>
      <c r="Q6" s="536"/>
      <c r="R6" s="536"/>
      <c r="S6" s="536"/>
      <c r="T6" s="554"/>
    </row>
    <row r="7" spans="1:20" ht="12" customHeight="1">
      <c r="A7" s="549"/>
      <c r="B7" s="536"/>
      <c r="C7" s="536"/>
      <c r="D7" s="556" t="s">
        <v>207</v>
      </c>
      <c r="E7" s="556"/>
      <c r="F7" s="556"/>
      <c r="G7" s="556"/>
      <c r="H7" s="556"/>
      <c r="I7" s="556"/>
      <c r="J7" s="556"/>
      <c r="K7" s="556"/>
      <c r="L7" s="541" t="s">
        <v>208</v>
      </c>
      <c r="M7" s="541"/>
      <c r="N7" s="541"/>
      <c r="O7" s="541"/>
      <c r="P7" s="541"/>
      <c r="Q7" s="541"/>
      <c r="R7" s="541"/>
      <c r="S7" s="541"/>
      <c r="T7" s="554"/>
    </row>
    <row r="8" spans="1:20">
      <c r="A8" s="550"/>
      <c r="B8" s="552"/>
      <c r="C8" s="552"/>
      <c r="D8" s="175" t="s">
        <v>209</v>
      </c>
      <c r="E8" s="176" t="s">
        <v>15</v>
      </c>
      <c r="F8" s="176" t="s">
        <v>7</v>
      </c>
      <c r="G8" s="176" t="s">
        <v>8</v>
      </c>
      <c r="H8" s="176" t="s">
        <v>9</v>
      </c>
      <c r="I8" s="176" t="s">
        <v>10</v>
      </c>
      <c r="J8" s="176" t="s">
        <v>11</v>
      </c>
      <c r="K8" s="176" t="s">
        <v>12</v>
      </c>
      <c r="L8" s="177" t="s">
        <v>209</v>
      </c>
      <c r="M8" s="178" t="s">
        <v>15</v>
      </c>
      <c r="N8" s="178" t="s">
        <v>7</v>
      </c>
      <c r="O8" s="178" t="s">
        <v>8</v>
      </c>
      <c r="P8" s="178" t="s">
        <v>9</v>
      </c>
      <c r="Q8" s="178" t="s">
        <v>10</v>
      </c>
      <c r="R8" s="178" t="s">
        <v>11</v>
      </c>
      <c r="S8" s="178" t="s">
        <v>12</v>
      </c>
      <c r="T8" s="555"/>
    </row>
    <row r="9" spans="1:20" ht="12" customHeight="1">
      <c r="A9" s="179"/>
      <c r="B9" s="179"/>
      <c r="C9" s="179"/>
      <c r="D9" s="180"/>
      <c r="E9" s="179"/>
      <c r="F9" s="179"/>
      <c r="G9" s="179"/>
      <c r="H9" s="179"/>
      <c r="I9" s="179"/>
      <c r="J9" s="179"/>
      <c r="K9" s="179"/>
      <c r="L9" s="180"/>
      <c r="M9" s="179"/>
      <c r="N9" s="179"/>
      <c r="O9" s="179"/>
      <c r="P9" s="179"/>
      <c r="Q9" s="179"/>
      <c r="R9" s="179"/>
      <c r="S9" s="179"/>
      <c r="T9" s="179"/>
    </row>
    <row r="10" spans="1:20" ht="15" customHeight="1">
      <c r="A10" s="542" t="s">
        <v>210</v>
      </c>
      <c r="B10" s="542"/>
      <c r="C10" s="181">
        <f>COUNTIF(C12:C20,"X")</f>
        <v>1</v>
      </c>
      <c r="D10" s="181">
        <f>COUNTIF(D12:D20,"&gt;0")</f>
        <v>0</v>
      </c>
      <c r="E10" s="182"/>
      <c r="F10" s="182"/>
      <c r="G10" s="183"/>
      <c r="H10" s="183"/>
      <c r="I10" s="183"/>
      <c r="J10" s="183"/>
      <c r="K10" s="184"/>
      <c r="L10" s="181">
        <f>COUNTIF(L12:L20,"&gt;0")</f>
        <v>0</v>
      </c>
      <c r="M10" s="182"/>
      <c r="N10" s="182"/>
      <c r="O10" s="183"/>
      <c r="P10" s="183"/>
      <c r="Q10" s="183"/>
      <c r="R10" s="183"/>
      <c r="S10" s="185"/>
      <c r="T10" s="310"/>
    </row>
    <row r="11" spans="1:20" ht="12" customHeight="1">
      <c r="A11" s="543"/>
      <c r="B11" s="543"/>
      <c r="C11" s="543"/>
      <c r="D11" s="543"/>
      <c r="E11" s="543"/>
      <c r="F11" s="543"/>
      <c r="G11" s="543"/>
      <c r="H11" s="543"/>
      <c r="I11" s="543"/>
      <c r="J11" s="543"/>
      <c r="K11" s="543"/>
      <c r="L11" s="543"/>
      <c r="M11" s="543"/>
      <c r="N11" s="543"/>
      <c r="O11" s="543"/>
      <c r="P11" s="543"/>
      <c r="Q11" s="543"/>
      <c r="R11" s="543"/>
      <c r="S11" s="543"/>
      <c r="T11" s="543"/>
    </row>
    <row r="12" spans="1:20" ht="36">
      <c r="A12" s="311" t="s">
        <v>218</v>
      </c>
      <c r="B12" s="298" t="s">
        <v>21</v>
      </c>
      <c r="C12" s="187" t="s">
        <v>43</v>
      </c>
      <c r="D12" s="188" t="str">
        <f>IF(C12="X"," ",(COUNTIF(E12:K12,"X")))</f>
        <v xml:space="preserve"> </v>
      </c>
      <c r="E12" s="189"/>
      <c r="F12" s="190"/>
      <c r="G12" s="190"/>
      <c r="H12" s="191"/>
      <c r="I12" s="190"/>
      <c r="J12" s="190"/>
      <c r="K12" s="192"/>
      <c r="L12" s="193" t="str">
        <f>IF(C12="X"," ",(COUNTIF(M12:S12,"X")))</f>
        <v xml:space="preserve"> </v>
      </c>
      <c r="M12" s="189"/>
      <c r="N12" s="190"/>
      <c r="O12" s="190"/>
      <c r="P12" s="190"/>
      <c r="Q12" s="190"/>
      <c r="R12" s="190"/>
      <c r="S12" s="192"/>
      <c r="T12" s="244"/>
    </row>
    <row r="13" spans="1:20">
      <c r="A13" s="315"/>
      <c r="B13" s="298"/>
      <c r="C13" s="187"/>
      <c r="D13" s="188">
        <f t="shared" ref="D13:D20" si="0">IF(C13="X"," ",(COUNTIF(E13:K13,"X")))</f>
        <v>0</v>
      </c>
      <c r="E13" s="189"/>
      <c r="F13" s="190"/>
      <c r="G13" s="190"/>
      <c r="H13" s="191"/>
      <c r="I13" s="190"/>
      <c r="J13" s="190"/>
      <c r="K13" s="192"/>
      <c r="L13" s="193">
        <f t="shared" ref="L13:L20" si="1">IF(C13="X"," ",(COUNTIF(M13:S13,"X")))</f>
        <v>0</v>
      </c>
      <c r="M13" s="189"/>
      <c r="N13" s="190"/>
      <c r="O13" s="190"/>
      <c r="P13" s="190"/>
      <c r="Q13" s="190"/>
      <c r="R13" s="190"/>
      <c r="S13" s="192"/>
      <c r="T13" s="244"/>
    </row>
    <row r="14" spans="1:20">
      <c r="A14" s="315"/>
      <c r="B14" s="298"/>
      <c r="C14" s="187"/>
      <c r="D14" s="188">
        <f t="shared" si="0"/>
        <v>0</v>
      </c>
      <c r="E14" s="189"/>
      <c r="F14" s="190"/>
      <c r="G14" s="190"/>
      <c r="H14" s="191"/>
      <c r="I14" s="190"/>
      <c r="J14" s="190"/>
      <c r="K14" s="192"/>
      <c r="L14" s="193">
        <f t="shared" si="1"/>
        <v>0</v>
      </c>
      <c r="M14" s="189"/>
      <c r="N14" s="190"/>
      <c r="O14" s="190"/>
      <c r="P14" s="190"/>
      <c r="Q14" s="190"/>
      <c r="R14" s="190"/>
      <c r="S14" s="192"/>
      <c r="T14" s="244"/>
    </row>
    <row r="15" spans="1:20">
      <c r="A15" s="315"/>
      <c r="B15" s="298"/>
      <c r="C15" s="187"/>
      <c r="D15" s="188">
        <f t="shared" si="0"/>
        <v>0</v>
      </c>
      <c r="E15" s="189"/>
      <c r="F15" s="190"/>
      <c r="G15" s="190"/>
      <c r="H15" s="191"/>
      <c r="I15" s="190"/>
      <c r="J15" s="190"/>
      <c r="K15" s="192"/>
      <c r="L15" s="193">
        <f t="shared" si="1"/>
        <v>0</v>
      </c>
      <c r="M15" s="189"/>
      <c r="N15" s="190"/>
      <c r="O15" s="190"/>
      <c r="P15" s="190"/>
      <c r="Q15" s="190"/>
      <c r="R15" s="190"/>
      <c r="S15" s="192"/>
      <c r="T15" s="244"/>
    </row>
    <row r="16" spans="1:20">
      <c r="A16" s="315"/>
      <c r="B16" s="298"/>
      <c r="C16" s="187"/>
      <c r="D16" s="188">
        <f t="shared" si="0"/>
        <v>0</v>
      </c>
      <c r="E16" s="189"/>
      <c r="F16" s="190"/>
      <c r="G16" s="190"/>
      <c r="H16" s="191"/>
      <c r="I16" s="190"/>
      <c r="J16" s="190"/>
      <c r="K16" s="192"/>
      <c r="L16" s="193">
        <f t="shared" si="1"/>
        <v>0</v>
      </c>
      <c r="M16" s="189"/>
      <c r="N16" s="190"/>
      <c r="O16" s="190"/>
      <c r="P16" s="190"/>
      <c r="Q16" s="190"/>
      <c r="R16" s="190"/>
      <c r="S16" s="192"/>
      <c r="T16" s="244"/>
    </row>
    <row r="17" spans="1:20">
      <c r="A17" s="315"/>
      <c r="B17" s="298"/>
      <c r="C17" s="187"/>
      <c r="D17" s="188">
        <f t="shared" si="0"/>
        <v>0</v>
      </c>
      <c r="E17" s="189"/>
      <c r="F17" s="190"/>
      <c r="G17" s="190"/>
      <c r="H17" s="191"/>
      <c r="I17" s="190"/>
      <c r="J17" s="190"/>
      <c r="K17" s="192"/>
      <c r="L17" s="193">
        <f t="shared" si="1"/>
        <v>0</v>
      </c>
      <c r="M17" s="189"/>
      <c r="N17" s="190"/>
      <c r="O17" s="190"/>
      <c r="P17" s="190"/>
      <c r="Q17" s="190"/>
      <c r="R17" s="190"/>
      <c r="S17" s="192"/>
      <c r="T17" s="244"/>
    </row>
    <row r="18" spans="1:20">
      <c r="A18" s="315"/>
      <c r="B18" s="298"/>
      <c r="C18" s="187"/>
      <c r="D18" s="188">
        <f t="shared" si="0"/>
        <v>0</v>
      </c>
      <c r="E18" s="189"/>
      <c r="F18" s="190"/>
      <c r="G18" s="190"/>
      <c r="H18" s="191"/>
      <c r="I18" s="190"/>
      <c r="J18" s="190"/>
      <c r="K18" s="192"/>
      <c r="L18" s="193">
        <f t="shared" si="1"/>
        <v>0</v>
      </c>
      <c r="M18" s="189"/>
      <c r="N18" s="190"/>
      <c r="O18" s="190"/>
      <c r="P18" s="190"/>
      <c r="Q18" s="190"/>
      <c r="R18" s="190"/>
      <c r="S18" s="192"/>
      <c r="T18" s="244"/>
    </row>
    <row r="19" spans="1:20">
      <c r="A19" s="315"/>
      <c r="B19" s="298"/>
      <c r="C19" s="187"/>
      <c r="D19" s="188">
        <f t="shared" si="0"/>
        <v>0</v>
      </c>
      <c r="E19" s="189"/>
      <c r="F19" s="190"/>
      <c r="G19" s="190"/>
      <c r="H19" s="191"/>
      <c r="I19" s="190"/>
      <c r="J19" s="190"/>
      <c r="K19" s="192"/>
      <c r="L19" s="193">
        <f t="shared" si="1"/>
        <v>0</v>
      </c>
      <c r="M19" s="189"/>
      <c r="N19" s="190"/>
      <c r="O19" s="190"/>
      <c r="P19" s="190"/>
      <c r="Q19" s="190"/>
      <c r="R19" s="190"/>
      <c r="S19" s="192"/>
      <c r="T19" s="244"/>
    </row>
    <row r="20" spans="1:20">
      <c r="A20" s="186"/>
      <c r="B20" s="298"/>
      <c r="C20" s="187"/>
      <c r="D20" s="188">
        <f t="shared" si="0"/>
        <v>0</v>
      </c>
      <c r="E20" s="189"/>
      <c r="F20" s="190"/>
      <c r="G20" s="190"/>
      <c r="H20" s="191"/>
      <c r="I20" s="190"/>
      <c r="J20" s="190"/>
      <c r="K20" s="192"/>
      <c r="L20" s="193">
        <f t="shared" si="1"/>
        <v>0</v>
      </c>
      <c r="M20" s="189"/>
      <c r="N20" s="190"/>
      <c r="O20" s="190"/>
      <c r="P20" s="190"/>
      <c r="Q20" s="190"/>
      <c r="R20" s="190"/>
      <c r="S20" s="192"/>
      <c r="T20" s="244"/>
    </row>
    <row r="21" spans="1:20" ht="12" customHeight="1" thickBot="1">
      <c r="A21" s="194"/>
      <c r="B21" s="194"/>
      <c r="C21" s="194"/>
      <c r="D21" s="195"/>
      <c r="E21" s="194"/>
      <c r="F21" s="194"/>
      <c r="G21" s="194"/>
      <c r="H21" s="194"/>
      <c r="I21" s="194"/>
      <c r="J21" s="194"/>
      <c r="K21" s="194"/>
      <c r="L21" s="195"/>
      <c r="M21" s="194"/>
      <c r="N21" s="194"/>
      <c r="O21" s="194"/>
      <c r="P21" s="194"/>
      <c r="Q21" s="194"/>
      <c r="R21" s="194"/>
      <c r="S21" s="194"/>
      <c r="T21" s="194"/>
    </row>
    <row r="22" spans="1:20">
      <c r="A22" s="312"/>
      <c r="B22" s="312"/>
      <c r="C22" s="312"/>
      <c r="D22" s="153"/>
      <c r="E22" s="312"/>
      <c r="F22" s="312"/>
      <c r="G22" s="312"/>
      <c r="H22" s="312"/>
      <c r="I22" s="312"/>
      <c r="J22" s="312"/>
      <c r="K22" s="312"/>
      <c r="L22" s="153"/>
      <c r="M22" s="312"/>
      <c r="N22" s="312"/>
      <c r="O22" s="312"/>
      <c r="P22" s="312"/>
      <c r="Q22" s="312"/>
      <c r="R22" s="312"/>
      <c r="S22" s="312"/>
      <c r="T22" s="312"/>
    </row>
    <row r="23" spans="1:20">
      <c r="A23" s="309"/>
      <c r="B23" s="309"/>
      <c r="C23" s="309"/>
      <c r="D23" s="313"/>
      <c r="E23" s="309"/>
      <c r="F23" s="309"/>
      <c r="G23" s="309"/>
      <c r="H23" s="309"/>
      <c r="I23" s="309"/>
      <c r="J23" s="309"/>
      <c r="K23" s="309"/>
      <c r="L23" s="313"/>
      <c r="M23" s="309"/>
      <c r="N23" s="309"/>
      <c r="O23" s="309"/>
      <c r="P23" s="309"/>
      <c r="Q23" s="309"/>
      <c r="R23" s="309"/>
      <c r="S23" s="309"/>
      <c r="T23" s="309"/>
    </row>
    <row r="24" spans="1:20">
      <c r="A24" s="309"/>
      <c r="B24" s="309"/>
      <c r="C24" s="309"/>
      <c r="D24" s="313"/>
      <c r="E24" s="309"/>
      <c r="F24" s="309"/>
      <c r="G24" s="309"/>
      <c r="H24" s="309"/>
      <c r="I24" s="309"/>
      <c r="J24" s="309"/>
      <c r="K24" s="309"/>
      <c r="L24" s="313"/>
      <c r="M24" s="309"/>
      <c r="N24" s="309"/>
      <c r="O24" s="309"/>
      <c r="P24" s="309"/>
      <c r="Q24" s="309"/>
      <c r="R24" s="309"/>
      <c r="S24" s="309"/>
      <c r="T24" s="309"/>
    </row>
    <row r="25" spans="1:20">
      <c r="A25" s="309"/>
      <c r="B25" s="314"/>
      <c r="C25" s="314"/>
      <c r="D25" s="313"/>
      <c r="E25" s="309"/>
      <c r="F25" s="309"/>
      <c r="G25" s="309"/>
      <c r="H25" s="309"/>
      <c r="I25" s="309"/>
      <c r="J25" s="309"/>
      <c r="K25" s="309"/>
      <c r="L25" s="313"/>
      <c r="M25" s="309"/>
      <c r="N25" s="309"/>
      <c r="O25" s="309"/>
      <c r="P25" s="309"/>
      <c r="Q25" s="309"/>
      <c r="R25" s="309"/>
      <c r="S25" s="309"/>
      <c r="T25" s="309"/>
    </row>
    <row r="26" spans="1:20">
      <c r="A26" s="309"/>
      <c r="B26" s="314"/>
      <c r="C26" s="314"/>
      <c r="D26" s="313"/>
      <c r="E26" s="309"/>
      <c r="F26" s="309"/>
      <c r="G26" s="309"/>
      <c r="H26" s="309"/>
      <c r="I26" s="309"/>
      <c r="J26" s="309"/>
      <c r="K26" s="309"/>
      <c r="L26" s="313"/>
      <c r="M26" s="309"/>
      <c r="N26" s="309"/>
      <c r="O26" s="309"/>
      <c r="P26" s="309"/>
      <c r="Q26" s="309"/>
      <c r="R26" s="309"/>
      <c r="S26" s="309"/>
      <c r="T26" s="309"/>
    </row>
    <row r="27" spans="1:20">
      <c r="A27" s="309"/>
      <c r="B27" s="314"/>
      <c r="C27" s="314"/>
      <c r="D27" s="313"/>
      <c r="E27" s="309"/>
      <c r="F27" s="309"/>
      <c r="G27" s="309"/>
      <c r="H27" s="309"/>
      <c r="I27" s="309"/>
      <c r="J27" s="309"/>
      <c r="K27" s="309"/>
      <c r="L27" s="313"/>
      <c r="M27" s="309"/>
      <c r="N27" s="309"/>
      <c r="O27" s="309"/>
      <c r="P27" s="309"/>
      <c r="Q27" s="309"/>
      <c r="R27" s="309"/>
      <c r="S27" s="309"/>
      <c r="T27" s="309"/>
    </row>
    <row r="28" spans="1:20">
      <c r="A28" s="309"/>
      <c r="B28" s="314"/>
      <c r="C28" s="314"/>
      <c r="D28" s="313"/>
      <c r="E28" s="309"/>
      <c r="F28" s="309"/>
      <c r="G28" s="309"/>
      <c r="H28" s="309"/>
      <c r="I28" s="309"/>
      <c r="J28" s="309"/>
      <c r="K28" s="309"/>
      <c r="L28" s="313"/>
      <c r="M28" s="309"/>
      <c r="N28" s="309"/>
      <c r="O28" s="309"/>
      <c r="P28" s="309"/>
      <c r="Q28" s="309"/>
      <c r="R28" s="309"/>
      <c r="S28" s="309"/>
      <c r="T28" s="309"/>
    </row>
    <row r="29" spans="1:20">
      <c r="A29" s="309"/>
      <c r="B29" s="314"/>
      <c r="C29" s="314"/>
      <c r="D29" s="313"/>
      <c r="E29" s="309"/>
      <c r="F29" s="309"/>
      <c r="G29" s="309"/>
      <c r="H29" s="309"/>
      <c r="I29" s="309"/>
      <c r="J29" s="309"/>
      <c r="K29" s="309"/>
      <c r="L29" s="313"/>
      <c r="M29" s="309"/>
      <c r="N29" s="309"/>
      <c r="O29" s="309"/>
      <c r="P29" s="309"/>
      <c r="Q29" s="309"/>
      <c r="R29" s="309"/>
      <c r="S29" s="309"/>
      <c r="T29" s="309"/>
    </row>
    <row r="30" spans="1:20">
      <c r="A30" s="309"/>
      <c r="B30" s="314"/>
      <c r="C30" s="314"/>
      <c r="D30" s="313"/>
      <c r="E30" s="309"/>
      <c r="F30" s="309"/>
      <c r="G30" s="309"/>
      <c r="H30" s="309"/>
      <c r="I30" s="309"/>
      <c r="J30" s="309"/>
      <c r="K30" s="309"/>
      <c r="L30" s="313"/>
      <c r="M30" s="309"/>
      <c r="N30" s="309"/>
      <c r="O30" s="309"/>
      <c r="P30" s="309"/>
      <c r="Q30" s="309"/>
      <c r="R30" s="309"/>
      <c r="S30" s="309"/>
      <c r="T30" s="309"/>
    </row>
    <row r="31" spans="1:20">
      <c r="A31" s="309"/>
      <c r="B31" s="314"/>
      <c r="C31" s="314"/>
      <c r="D31" s="313"/>
      <c r="E31" s="309"/>
      <c r="F31" s="309"/>
      <c r="G31" s="309"/>
      <c r="H31" s="309"/>
      <c r="I31" s="309"/>
      <c r="J31" s="309"/>
      <c r="K31" s="309"/>
      <c r="L31" s="313"/>
      <c r="M31" s="309"/>
      <c r="N31" s="309"/>
      <c r="O31" s="309"/>
      <c r="P31" s="309"/>
      <c r="Q31" s="309"/>
      <c r="R31" s="309"/>
      <c r="S31" s="309"/>
      <c r="T31" s="309"/>
    </row>
    <row r="32" spans="1:20">
      <c r="B32" s="197"/>
      <c r="C32" s="197"/>
    </row>
    <row r="33" spans="2:3">
      <c r="B33" s="197"/>
      <c r="C33" s="197"/>
    </row>
    <row r="34" spans="2:3">
      <c r="B34" s="197"/>
      <c r="C34" s="197"/>
    </row>
    <row r="35" spans="2:3">
      <c r="B35" s="197"/>
      <c r="C35" s="197"/>
    </row>
    <row r="36" spans="2:3">
      <c r="B36" s="197"/>
      <c r="C36" s="197"/>
    </row>
    <row r="37" spans="2:3">
      <c r="B37" s="197"/>
      <c r="C37" s="197"/>
    </row>
    <row r="38" spans="2:3">
      <c r="B38" s="197"/>
      <c r="C38" s="197"/>
    </row>
    <row r="39" spans="2:3">
      <c r="B39" s="197"/>
      <c r="C39" s="197"/>
    </row>
    <row r="40" spans="2:3">
      <c r="B40" s="197"/>
      <c r="C40" s="197"/>
    </row>
    <row r="41" spans="2:3">
      <c r="B41" s="197"/>
      <c r="C41" s="197"/>
    </row>
    <row r="42" spans="2:3">
      <c r="B42" s="197"/>
      <c r="C42" s="197"/>
    </row>
    <row r="43" spans="2:3">
      <c r="B43" s="197"/>
      <c r="C43" s="197"/>
    </row>
    <row r="44" spans="2:3">
      <c r="B44" s="197"/>
      <c r="C44" s="197"/>
    </row>
    <row r="45" spans="2:3">
      <c r="B45" s="197"/>
      <c r="C45" s="197"/>
    </row>
    <row r="46" spans="2:3">
      <c r="B46" s="197"/>
      <c r="C46" s="197"/>
    </row>
    <row r="47" spans="2:3">
      <c r="B47" s="197"/>
      <c r="C47" s="197"/>
    </row>
    <row r="48" spans="2:3">
      <c r="B48" s="197"/>
      <c r="C48" s="197"/>
    </row>
    <row r="49" spans="2:3">
      <c r="B49" s="197"/>
      <c r="C49" s="197"/>
    </row>
    <row r="61" spans="2:3" ht="15">
      <c r="B61"/>
    </row>
    <row r="62" spans="2:3" ht="15">
      <c r="B62"/>
    </row>
    <row r="63" spans="2:3" ht="15">
      <c r="B63"/>
    </row>
    <row r="64" spans="2:3" ht="15">
      <c r="B64"/>
    </row>
    <row r="65" spans="2:2" ht="15">
      <c r="B65"/>
    </row>
    <row r="66" spans="2:2" ht="15">
      <c r="B66"/>
    </row>
    <row r="67" spans="2:2" ht="15">
      <c r="B67"/>
    </row>
    <row r="68" spans="2:2" ht="15">
      <c r="B68"/>
    </row>
    <row r="69" spans="2:2" ht="15">
      <c r="B69"/>
    </row>
    <row r="70" spans="2:2" ht="15">
      <c r="B70"/>
    </row>
    <row r="71" spans="2:2" ht="15">
      <c r="B71"/>
    </row>
    <row r="72" spans="2:2" ht="15">
      <c r="B72"/>
    </row>
    <row r="73" spans="2:2" ht="15">
      <c r="B73"/>
    </row>
    <row r="74" spans="2:2" ht="15">
      <c r="B74"/>
    </row>
    <row r="75" spans="2:2" ht="15">
      <c r="B75"/>
    </row>
    <row r="76" spans="2:2" ht="15">
      <c r="B76"/>
    </row>
    <row r="77" spans="2:2" ht="15">
      <c r="B77"/>
    </row>
    <row r="78" spans="2:2" ht="15">
      <c r="B78"/>
    </row>
    <row r="79" spans="2:2" ht="15">
      <c r="B79"/>
    </row>
    <row r="80" spans="2:2" ht="15">
      <c r="B80"/>
    </row>
    <row r="81" spans="2:2" ht="15">
      <c r="B81"/>
    </row>
    <row r="82" spans="2:2" ht="15">
      <c r="B82"/>
    </row>
    <row r="83" spans="2:2" ht="15">
      <c r="B83"/>
    </row>
    <row r="84" spans="2:2" ht="15">
      <c r="B84"/>
    </row>
    <row r="85" spans="2:2" ht="15">
      <c r="B85"/>
    </row>
    <row r="86" spans="2:2" ht="15">
      <c r="B86"/>
    </row>
    <row r="87" spans="2:2" ht="15">
      <c r="B87"/>
    </row>
    <row r="88" spans="2:2" ht="15">
      <c r="B88"/>
    </row>
    <row r="89" spans="2:2" ht="15">
      <c r="B89"/>
    </row>
    <row r="90" spans="2:2" ht="15">
      <c r="B90"/>
    </row>
    <row r="91" spans="2:2" ht="15">
      <c r="B91"/>
    </row>
    <row r="92" spans="2:2" ht="15">
      <c r="B92"/>
    </row>
    <row r="93" spans="2:2" ht="15">
      <c r="B93"/>
    </row>
    <row r="94" spans="2:2" ht="15">
      <c r="B94"/>
    </row>
    <row r="95" spans="2:2" ht="15">
      <c r="B95"/>
    </row>
    <row r="96" spans="2:2" ht="15">
      <c r="B96"/>
    </row>
    <row r="97" spans="2:2" ht="15">
      <c r="B97"/>
    </row>
    <row r="98" spans="2:2" ht="15">
      <c r="B98"/>
    </row>
    <row r="99" spans="2:2" ht="15">
      <c r="B99"/>
    </row>
    <row r="100" spans="2:2" ht="15">
      <c r="B100"/>
    </row>
    <row r="101" spans="2:2" ht="15">
      <c r="B101"/>
    </row>
    <row r="102" spans="2:2" ht="15">
      <c r="B102"/>
    </row>
    <row r="103" spans="2:2" ht="15">
      <c r="B103"/>
    </row>
    <row r="104" spans="2:2" ht="15">
      <c r="B104"/>
    </row>
    <row r="105" spans="2:2" ht="15">
      <c r="B105"/>
    </row>
    <row r="106" spans="2:2" ht="15">
      <c r="B106"/>
    </row>
    <row r="107" spans="2:2" ht="15">
      <c r="B107"/>
    </row>
    <row r="108" spans="2:2" ht="15">
      <c r="B108"/>
    </row>
    <row r="109" spans="2:2" ht="15">
      <c r="B109"/>
    </row>
    <row r="110" spans="2:2" ht="15">
      <c r="B110"/>
    </row>
    <row r="111" spans="2:2" ht="15">
      <c r="B111"/>
    </row>
    <row r="112" spans="2:2" ht="15">
      <c r="B112"/>
    </row>
    <row r="113" spans="2:2" ht="15">
      <c r="B113"/>
    </row>
    <row r="114" spans="2:2" ht="15">
      <c r="B114"/>
    </row>
    <row r="115" spans="2:2" ht="15">
      <c r="B115"/>
    </row>
    <row r="116" spans="2:2" ht="15">
      <c r="B116"/>
    </row>
    <row r="117" spans="2:2" ht="15">
      <c r="B117"/>
    </row>
    <row r="118" spans="2:2" ht="15">
      <c r="B118"/>
    </row>
    <row r="119" spans="2:2" ht="15">
      <c r="B119"/>
    </row>
    <row r="120" spans="2:2" ht="15">
      <c r="B120"/>
    </row>
    <row r="121" spans="2:2" ht="15">
      <c r="B121"/>
    </row>
    <row r="122" spans="2:2" ht="15">
      <c r="B122"/>
    </row>
    <row r="123" spans="2:2" ht="15">
      <c r="B123"/>
    </row>
    <row r="124" spans="2:2" ht="15">
      <c r="B124"/>
    </row>
    <row r="125" spans="2:2" ht="15">
      <c r="B125"/>
    </row>
    <row r="126" spans="2:2" ht="15">
      <c r="B126"/>
    </row>
    <row r="127" spans="2:2" ht="15">
      <c r="B127"/>
    </row>
    <row r="128" spans="2:2" ht="15">
      <c r="B128"/>
    </row>
    <row r="129" spans="2:2" ht="15">
      <c r="B129"/>
    </row>
    <row r="130" spans="2:2" ht="15">
      <c r="B130"/>
    </row>
    <row r="131" spans="2:2" ht="15">
      <c r="B131"/>
    </row>
    <row r="132" spans="2:2" ht="15">
      <c r="B132"/>
    </row>
    <row r="133" spans="2:2" ht="15">
      <c r="B133"/>
    </row>
    <row r="134" spans="2:2" ht="15">
      <c r="B134"/>
    </row>
    <row r="135" spans="2:2" ht="15">
      <c r="B135"/>
    </row>
    <row r="136" spans="2:2" ht="15">
      <c r="B136"/>
    </row>
    <row r="137" spans="2:2" ht="15">
      <c r="B137"/>
    </row>
    <row r="138" spans="2:2" ht="15">
      <c r="B138"/>
    </row>
    <row r="139" spans="2:2" ht="15">
      <c r="B139"/>
    </row>
    <row r="140" spans="2:2" ht="15">
      <c r="B140"/>
    </row>
    <row r="141" spans="2:2" ht="15">
      <c r="B141"/>
    </row>
    <row r="142" spans="2:2" ht="15">
      <c r="B142"/>
    </row>
    <row r="143" spans="2:2" ht="15">
      <c r="B143"/>
    </row>
    <row r="144" spans="2:2" ht="15">
      <c r="B144"/>
    </row>
    <row r="145" spans="2:2" ht="15">
      <c r="B145"/>
    </row>
    <row r="146" spans="2:2" ht="15">
      <c r="B146"/>
    </row>
    <row r="147" spans="2:2" ht="15">
      <c r="B147"/>
    </row>
    <row r="148" spans="2:2" ht="15">
      <c r="B148"/>
    </row>
    <row r="149" spans="2:2" ht="15">
      <c r="B149"/>
    </row>
    <row r="150" spans="2:2" ht="15">
      <c r="B150"/>
    </row>
    <row r="151" spans="2:2" ht="15">
      <c r="B151"/>
    </row>
    <row r="152" spans="2:2" ht="15">
      <c r="B152"/>
    </row>
    <row r="153" spans="2:2" ht="15">
      <c r="B153"/>
    </row>
    <row r="154" spans="2:2" ht="15">
      <c r="B154"/>
    </row>
    <row r="155" spans="2:2" ht="15">
      <c r="B155"/>
    </row>
    <row r="156" spans="2:2" ht="15">
      <c r="B156"/>
    </row>
    <row r="157" spans="2:2" ht="15">
      <c r="B157"/>
    </row>
    <row r="158" spans="2:2" ht="15">
      <c r="B158"/>
    </row>
    <row r="159" spans="2:2" ht="15">
      <c r="B159"/>
    </row>
    <row r="160" spans="2:2" ht="15">
      <c r="B160"/>
    </row>
    <row r="161" spans="2:2" ht="15">
      <c r="B161"/>
    </row>
    <row r="162" spans="2:2" ht="15">
      <c r="B162"/>
    </row>
    <row r="163" spans="2:2" ht="15">
      <c r="B163"/>
    </row>
    <row r="164" spans="2:2" ht="15">
      <c r="B164"/>
    </row>
    <row r="165" spans="2:2" ht="15">
      <c r="B165"/>
    </row>
    <row r="166" spans="2:2" ht="15">
      <c r="B166"/>
    </row>
    <row r="167" spans="2:2" ht="15">
      <c r="B167"/>
    </row>
    <row r="168" spans="2:2" ht="15">
      <c r="B168"/>
    </row>
    <row r="169" spans="2:2" ht="15">
      <c r="B169"/>
    </row>
    <row r="170" spans="2:2" ht="15">
      <c r="B170"/>
    </row>
    <row r="171" spans="2:2" ht="15">
      <c r="B171"/>
    </row>
    <row r="172" spans="2:2" ht="15">
      <c r="B172"/>
    </row>
    <row r="173" spans="2:2" ht="15">
      <c r="B173"/>
    </row>
    <row r="174" spans="2:2" ht="15">
      <c r="B174"/>
    </row>
    <row r="175" spans="2:2" ht="15">
      <c r="B175"/>
    </row>
    <row r="176" spans="2:2" ht="15">
      <c r="B176"/>
    </row>
    <row r="177" spans="2:2" ht="15">
      <c r="B177"/>
    </row>
    <row r="178" spans="2:2" ht="15">
      <c r="B178"/>
    </row>
    <row r="179" spans="2:2" ht="15">
      <c r="B179"/>
    </row>
    <row r="180" spans="2:2" ht="15">
      <c r="B180"/>
    </row>
    <row r="181" spans="2:2" ht="15">
      <c r="B181"/>
    </row>
    <row r="182" spans="2:2" ht="15">
      <c r="B182"/>
    </row>
    <row r="183" spans="2:2" ht="15">
      <c r="B183"/>
    </row>
    <row r="184" spans="2:2" ht="15">
      <c r="B184"/>
    </row>
    <row r="185" spans="2:2" ht="15">
      <c r="B185"/>
    </row>
    <row r="186" spans="2:2" ht="15">
      <c r="B186"/>
    </row>
    <row r="187" spans="2:2" ht="15">
      <c r="B187"/>
    </row>
    <row r="188" spans="2:2" ht="15">
      <c r="B188"/>
    </row>
    <row r="189" spans="2:2" ht="15">
      <c r="B189"/>
    </row>
    <row r="190" spans="2:2" ht="15">
      <c r="B190"/>
    </row>
    <row r="191" spans="2:2" ht="15">
      <c r="B191"/>
    </row>
    <row r="192" spans="2:2" ht="15">
      <c r="B192"/>
    </row>
    <row r="193" spans="2:2" ht="15">
      <c r="B193"/>
    </row>
    <row r="194" spans="2:2" ht="15">
      <c r="B194"/>
    </row>
    <row r="195" spans="2:2" ht="15">
      <c r="B195"/>
    </row>
    <row r="196" spans="2:2" ht="15">
      <c r="B196"/>
    </row>
    <row r="197" spans="2:2" ht="15">
      <c r="B197"/>
    </row>
    <row r="198" spans="2:2" ht="15">
      <c r="B198"/>
    </row>
    <row r="199" spans="2:2" ht="15">
      <c r="B199"/>
    </row>
    <row r="200" spans="2:2" ht="15">
      <c r="B200"/>
    </row>
    <row r="201" spans="2:2" ht="15">
      <c r="B201"/>
    </row>
    <row r="202" spans="2:2" ht="15">
      <c r="B202"/>
    </row>
    <row r="203" spans="2:2" ht="15">
      <c r="B203"/>
    </row>
    <row r="204" spans="2:2" ht="15">
      <c r="B204"/>
    </row>
    <row r="205" spans="2:2" ht="15">
      <c r="B205"/>
    </row>
    <row r="206" spans="2:2" ht="15">
      <c r="B206"/>
    </row>
    <row r="207" spans="2:2" ht="15">
      <c r="B207"/>
    </row>
    <row r="208" spans="2:2" ht="15">
      <c r="B208"/>
    </row>
    <row r="209" spans="2:2" ht="15">
      <c r="B209"/>
    </row>
    <row r="210" spans="2:2" ht="15">
      <c r="B210"/>
    </row>
    <row r="211" spans="2:2" ht="15">
      <c r="B211"/>
    </row>
    <row r="212" spans="2:2" ht="15">
      <c r="B212"/>
    </row>
    <row r="213" spans="2:2" ht="15">
      <c r="B213"/>
    </row>
    <row r="214" spans="2:2" ht="15">
      <c r="B214"/>
    </row>
    <row r="215" spans="2:2" ht="15">
      <c r="B215"/>
    </row>
    <row r="216" spans="2:2" ht="15">
      <c r="B216"/>
    </row>
    <row r="217" spans="2:2" ht="15">
      <c r="B217"/>
    </row>
    <row r="218" spans="2:2" ht="15">
      <c r="B218"/>
    </row>
    <row r="219" spans="2:2" ht="15">
      <c r="B219"/>
    </row>
    <row r="220" spans="2:2" ht="15">
      <c r="B220"/>
    </row>
    <row r="221" spans="2:2" ht="15">
      <c r="B221"/>
    </row>
    <row r="222" spans="2:2" ht="15">
      <c r="B222"/>
    </row>
    <row r="223" spans="2:2" ht="15">
      <c r="B223"/>
    </row>
    <row r="224" spans="2:2" ht="15">
      <c r="B224"/>
    </row>
    <row r="225" spans="2:2" ht="15">
      <c r="B225"/>
    </row>
    <row r="226" spans="2:2" ht="15">
      <c r="B226"/>
    </row>
    <row r="227" spans="2:2" ht="15">
      <c r="B227"/>
    </row>
    <row r="228" spans="2:2" ht="15">
      <c r="B228"/>
    </row>
    <row r="229" spans="2:2" ht="15">
      <c r="B229"/>
    </row>
    <row r="230" spans="2:2" ht="15">
      <c r="B230"/>
    </row>
    <row r="231" spans="2:2" ht="15">
      <c r="B231"/>
    </row>
    <row r="232" spans="2:2" ht="15">
      <c r="B232"/>
    </row>
    <row r="233" spans="2:2" ht="15">
      <c r="B233"/>
    </row>
    <row r="234" spans="2:2" ht="15">
      <c r="B234"/>
    </row>
    <row r="235" spans="2:2" ht="15">
      <c r="B235"/>
    </row>
    <row r="236" spans="2:2" ht="15">
      <c r="B236"/>
    </row>
    <row r="237" spans="2:2" ht="15">
      <c r="B237"/>
    </row>
    <row r="238" spans="2:2" ht="15">
      <c r="B238"/>
    </row>
    <row r="239" spans="2:2" ht="15">
      <c r="B239"/>
    </row>
    <row r="240" spans="2:2" ht="15">
      <c r="B240"/>
    </row>
    <row r="241" spans="2:2" ht="15">
      <c r="B241"/>
    </row>
    <row r="242" spans="2:2" ht="15">
      <c r="B242"/>
    </row>
    <row r="243" spans="2:2" ht="15">
      <c r="B243"/>
    </row>
    <row r="244" spans="2:2" ht="15">
      <c r="B244"/>
    </row>
    <row r="245" spans="2:2" ht="15">
      <c r="B245"/>
    </row>
    <row r="246" spans="2:2" ht="15">
      <c r="B246"/>
    </row>
    <row r="247" spans="2:2" ht="15">
      <c r="B247"/>
    </row>
    <row r="248" spans="2:2" ht="15">
      <c r="B248"/>
    </row>
    <row r="249" spans="2:2" ht="15">
      <c r="B249"/>
    </row>
    <row r="250" spans="2:2" ht="15">
      <c r="B250"/>
    </row>
    <row r="251" spans="2:2" ht="15">
      <c r="B251"/>
    </row>
    <row r="252" spans="2:2" ht="15">
      <c r="B252"/>
    </row>
    <row r="253" spans="2:2" ht="15">
      <c r="B253"/>
    </row>
    <row r="254" spans="2:2" ht="15">
      <c r="B254"/>
    </row>
    <row r="255" spans="2:2" ht="15">
      <c r="B255"/>
    </row>
    <row r="256" spans="2:2" ht="15">
      <c r="B256"/>
    </row>
    <row r="257" spans="2:2" ht="15">
      <c r="B257"/>
    </row>
    <row r="258" spans="2:2" ht="15">
      <c r="B258"/>
    </row>
    <row r="259" spans="2:2" ht="15">
      <c r="B259"/>
    </row>
    <row r="260" spans="2:2" ht="15">
      <c r="B260"/>
    </row>
    <row r="261" spans="2:2" ht="15">
      <c r="B261"/>
    </row>
    <row r="262" spans="2:2" ht="15">
      <c r="B262"/>
    </row>
    <row r="263" spans="2:2" ht="15">
      <c r="B263"/>
    </row>
    <row r="264" spans="2:2" ht="15">
      <c r="B264"/>
    </row>
    <row r="265" spans="2:2" ht="15">
      <c r="B265"/>
    </row>
    <row r="266" spans="2:2" ht="15">
      <c r="B266"/>
    </row>
    <row r="267" spans="2:2" ht="15">
      <c r="B267"/>
    </row>
    <row r="268" spans="2:2" ht="15">
      <c r="B268"/>
    </row>
    <row r="269" spans="2:2" ht="15">
      <c r="B269"/>
    </row>
    <row r="270" spans="2:2" ht="15">
      <c r="B270"/>
    </row>
    <row r="271" spans="2:2" ht="15">
      <c r="B271"/>
    </row>
    <row r="272" spans="2:2" ht="15">
      <c r="B272"/>
    </row>
    <row r="273" spans="2:2" ht="15">
      <c r="B273"/>
    </row>
    <row r="274" spans="2:2" ht="15">
      <c r="B274"/>
    </row>
    <row r="275" spans="2:2" ht="15">
      <c r="B275"/>
    </row>
    <row r="276" spans="2:2" ht="15">
      <c r="B276"/>
    </row>
    <row r="277" spans="2:2" ht="15">
      <c r="B277"/>
    </row>
    <row r="278" spans="2:2" ht="15">
      <c r="B278"/>
    </row>
    <row r="279" spans="2:2" ht="15">
      <c r="B279"/>
    </row>
    <row r="280" spans="2:2" ht="15">
      <c r="B280"/>
    </row>
    <row r="281" spans="2:2" ht="15">
      <c r="B281"/>
    </row>
    <row r="282" spans="2:2" ht="15">
      <c r="B282"/>
    </row>
    <row r="283" spans="2:2" ht="15">
      <c r="B283"/>
    </row>
    <row r="284" spans="2:2" ht="15">
      <c r="B284"/>
    </row>
    <row r="285" spans="2:2" ht="15">
      <c r="B285"/>
    </row>
    <row r="286" spans="2:2" ht="15">
      <c r="B286"/>
    </row>
    <row r="287" spans="2:2" ht="15">
      <c r="B287"/>
    </row>
    <row r="288" spans="2:2" ht="15">
      <c r="B288"/>
    </row>
    <row r="289" spans="2:2" ht="15">
      <c r="B289"/>
    </row>
    <row r="290" spans="2:2" ht="15">
      <c r="B290"/>
    </row>
    <row r="291" spans="2:2" ht="15">
      <c r="B291"/>
    </row>
    <row r="292" spans="2:2" ht="15">
      <c r="B292"/>
    </row>
    <row r="293" spans="2:2" ht="15">
      <c r="B293"/>
    </row>
    <row r="294" spans="2:2" ht="15">
      <c r="B294"/>
    </row>
    <row r="295" spans="2:2" ht="15">
      <c r="B295"/>
    </row>
    <row r="296" spans="2:2" ht="15">
      <c r="B296"/>
    </row>
    <row r="297" spans="2:2" ht="15">
      <c r="B297"/>
    </row>
    <row r="298" spans="2:2" ht="15">
      <c r="B298"/>
    </row>
    <row r="299" spans="2:2" ht="15">
      <c r="B299"/>
    </row>
    <row r="300" spans="2:2" ht="15">
      <c r="B300"/>
    </row>
    <row r="301" spans="2:2" ht="15">
      <c r="B301"/>
    </row>
    <row r="302" spans="2:2" ht="15">
      <c r="B302"/>
    </row>
    <row r="303" spans="2:2" ht="15">
      <c r="B303"/>
    </row>
    <row r="304" spans="2:2" ht="15">
      <c r="B304"/>
    </row>
    <row r="305" spans="2:2" ht="15">
      <c r="B305"/>
    </row>
    <row r="306" spans="2:2" ht="15">
      <c r="B306"/>
    </row>
    <row r="307" spans="2:2" ht="15">
      <c r="B307"/>
    </row>
    <row r="308" spans="2:2" ht="15">
      <c r="B308"/>
    </row>
    <row r="309" spans="2:2" ht="15">
      <c r="B309"/>
    </row>
    <row r="310" spans="2:2" ht="15">
      <c r="B310"/>
    </row>
    <row r="311" spans="2:2" ht="15">
      <c r="B311"/>
    </row>
    <row r="312" spans="2:2" ht="15">
      <c r="B312"/>
    </row>
    <row r="313" spans="2:2" ht="15">
      <c r="B313"/>
    </row>
    <row r="314" spans="2:2" ht="15">
      <c r="B314"/>
    </row>
    <row r="315" spans="2:2" ht="15">
      <c r="B315"/>
    </row>
    <row r="316" spans="2:2" ht="15">
      <c r="B316"/>
    </row>
    <row r="317" spans="2:2" ht="15">
      <c r="B317"/>
    </row>
    <row r="318" spans="2:2" ht="15">
      <c r="B318"/>
    </row>
    <row r="319" spans="2:2" ht="15">
      <c r="B319"/>
    </row>
    <row r="320" spans="2:2" ht="15">
      <c r="B320"/>
    </row>
    <row r="321" spans="2:2" ht="15">
      <c r="B321"/>
    </row>
    <row r="322" spans="2:2" ht="15">
      <c r="B322"/>
    </row>
    <row r="323" spans="2:2" ht="15">
      <c r="B323"/>
    </row>
    <row r="324" spans="2:2" ht="15">
      <c r="B324"/>
    </row>
    <row r="325" spans="2:2" ht="15">
      <c r="B325"/>
    </row>
    <row r="326" spans="2:2" ht="15">
      <c r="B326"/>
    </row>
    <row r="327" spans="2:2" ht="15">
      <c r="B327"/>
    </row>
    <row r="328" spans="2:2" ht="15">
      <c r="B328"/>
    </row>
  </sheetData>
  <sheetProtection formatCells="0" formatColumns="0" formatRows="0" insertColumns="0" insertRows="0" insertHyperlinks="0" selectLockedCells="1" autoFilter="0"/>
  <mergeCells count="12">
    <mergeCell ref="L7:S7"/>
    <mergeCell ref="A10:B10"/>
    <mergeCell ref="A11:T11"/>
    <mergeCell ref="A1:T1"/>
    <mergeCell ref="A2:T3"/>
    <mergeCell ref="A5:A8"/>
    <mergeCell ref="B5:B8"/>
    <mergeCell ref="C5:S5"/>
    <mergeCell ref="T5:T8"/>
    <mergeCell ref="C6:C8"/>
    <mergeCell ref="D6:S6"/>
    <mergeCell ref="D7:K7"/>
  </mergeCells>
  <conditionalFormatting sqref="M10 M12:M20">
    <cfRule type="expression" dxfId="19" priority="20">
      <formula>(E10="X")</formula>
    </cfRule>
  </conditionalFormatting>
  <conditionalFormatting sqref="N10 N12:N20">
    <cfRule type="expression" dxfId="18" priority="19">
      <formula>(F10="X")</formula>
    </cfRule>
  </conditionalFormatting>
  <conditionalFormatting sqref="O10:Q10 S10 O12:Q20 S12:S20">
    <cfRule type="expression" dxfId="17" priority="18">
      <formula>(G10="X")</formula>
    </cfRule>
  </conditionalFormatting>
  <conditionalFormatting sqref="R10 R12:R20">
    <cfRule type="expression" dxfId="16" priority="17">
      <formula>(J10="X")</formula>
    </cfRule>
  </conditionalFormatting>
  <conditionalFormatting sqref="E10:F10 E12:F20">
    <cfRule type="expression" dxfId="15" priority="16">
      <formula>(M10="x")</formula>
    </cfRule>
  </conditionalFormatting>
  <conditionalFormatting sqref="G10:K10 G12:K20">
    <cfRule type="expression" dxfId="14" priority="15">
      <formula>(O10="X")</formula>
    </cfRule>
  </conditionalFormatting>
  <conditionalFormatting sqref="E10 E12:E20">
    <cfRule type="expression" dxfId="13" priority="14">
      <formula>(C10="X")</formula>
    </cfRule>
  </conditionalFormatting>
  <conditionalFormatting sqref="F10 F12:F20">
    <cfRule type="expression" dxfId="12" priority="13">
      <formula>(C10="X")</formula>
    </cfRule>
  </conditionalFormatting>
  <conditionalFormatting sqref="G10 G12:G20">
    <cfRule type="expression" dxfId="11" priority="12">
      <formula>(C10="X")</formula>
    </cfRule>
  </conditionalFormatting>
  <conditionalFormatting sqref="H10 H12:H20">
    <cfRule type="expression" dxfId="10" priority="11">
      <formula>(C10="X")</formula>
    </cfRule>
  </conditionalFormatting>
  <conditionalFormatting sqref="I10 I12:I20">
    <cfRule type="expression" dxfId="9" priority="10">
      <formula>(C10="X")</formula>
    </cfRule>
  </conditionalFormatting>
  <conditionalFormatting sqref="J10 J12:J20">
    <cfRule type="expression" dxfId="8" priority="9">
      <formula>(C10="X")</formula>
    </cfRule>
  </conditionalFormatting>
  <conditionalFormatting sqref="K10 K12:K20">
    <cfRule type="expression" dxfId="7" priority="8">
      <formula>(C10="X")</formula>
    </cfRule>
  </conditionalFormatting>
  <conditionalFormatting sqref="M10 M12:M20">
    <cfRule type="expression" dxfId="6" priority="7">
      <formula>(C10="X")</formula>
    </cfRule>
  </conditionalFormatting>
  <conditionalFormatting sqref="N10 N12:N20">
    <cfRule type="expression" dxfId="5" priority="6">
      <formula>(C10="X")</formula>
    </cfRule>
  </conditionalFormatting>
  <conditionalFormatting sqref="O10 O12:O20">
    <cfRule type="expression" dxfId="4" priority="5">
      <formula>(C10="X")</formula>
    </cfRule>
  </conditionalFormatting>
  <conditionalFormatting sqref="P10 P12:P20">
    <cfRule type="expression" dxfId="3" priority="4">
      <formula>(C10="X")</formula>
    </cfRule>
  </conditionalFormatting>
  <conditionalFormatting sqref="Q10 Q12:Q20">
    <cfRule type="expression" dxfId="2" priority="3">
      <formula>(C10="X")</formula>
    </cfRule>
  </conditionalFormatting>
  <conditionalFormatting sqref="R10 R12:R20">
    <cfRule type="expression" dxfId="1" priority="2">
      <formula>(C10="X")</formula>
    </cfRule>
  </conditionalFormatting>
  <conditionalFormatting sqref="S10 S12:S20">
    <cfRule type="expression" dxfId="0" priority="1">
      <formula>(C10="X")</formula>
    </cfRule>
  </conditionalFormatting>
  <dataValidations count="1">
    <dataValidation allowBlank="1" errorTitle="Entidad Federativa" error="Selecciona la entidad correspondiente" sqref="B12:B20" xr:uid="{98AC22FE-2606-4FA3-8ED7-AB49FD0740FC}"/>
  </dataValidations>
  <printOptions horizontalCentered="1"/>
  <pageMargins left="0.70866141732283472" right="0.70866141732283472" top="0.74803149606299213" bottom="0.74803149606299213" header="0.31496062992125984" footer="0.31496062992125984"/>
  <pageSetup scale="64"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5" tint="0.39997558519241921"/>
    <pageSetUpPr fitToPage="1"/>
  </sheetPr>
  <dimension ref="A1:O44"/>
  <sheetViews>
    <sheetView showGridLines="0" zoomScale="70" zoomScaleNormal="70" zoomScaleSheetLayoutView="100" workbookViewId="0">
      <selection activeCell="H7" sqref="H7"/>
    </sheetView>
  </sheetViews>
  <sheetFormatPr baseColWidth="10" defaultColWidth="11.5" defaultRowHeight="12"/>
  <cols>
    <col min="1" max="1" width="12.83203125" style="64" customWidth="1"/>
    <col min="2" max="2" width="9.83203125" style="64" customWidth="1"/>
    <col min="3" max="3" width="17.6640625" style="64" customWidth="1"/>
    <col min="4" max="4" width="9" style="64" customWidth="1"/>
    <col min="5" max="5" width="22.6640625" style="64" bestFit="1" customWidth="1"/>
    <col min="6" max="6" width="30" style="64" bestFit="1" customWidth="1"/>
    <col min="7" max="7" width="12.33203125" style="64" customWidth="1"/>
    <col min="8" max="8" width="38" style="64" bestFit="1" customWidth="1"/>
    <col min="9" max="9" width="27.33203125" style="64" customWidth="1"/>
    <col min="10" max="10" width="21.5" style="64" bestFit="1" customWidth="1"/>
    <col min="11" max="16384" width="11.5" style="64"/>
  </cols>
  <sheetData>
    <row r="1" spans="1:15" ht="16">
      <c r="A1" s="407" t="s">
        <v>28</v>
      </c>
      <c r="B1" s="407"/>
      <c r="C1" s="407"/>
      <c r="D1" s="407"/>
      <c r="E1" s="407"/>
      <c r="F1" s="407"/>
      <c r="G1" s="407"/>
      <c r="H1" s="407"/>
      <c r="I1" s="407"/>
      <c r="J1" s="407"/>
      <c r="K1" s="19"/>
      <c r="L1" s="19"/>
      <c r="M1" s="19"/>
      <c r="N1" s="19"/>
      <c r="O1" s="19"/>
    </row>
    <row r="2" spans="1:15" ht="16">
      <c r="A2" s="87"/>
      <c r="B2" s="87"/>
      <c r="C2" s="87"/>
      <c r="D2" s="87"/>
      <c r="E2" s="87"/>
      <c r="F2" s="87"/>
      <c r="G2" s="87"/>
      <c r="H2" s="87"/>
      <c r="I2" s="87"/>
      <c r="J2" s="87"/>
      <c r="K2" s="19"/>
      <c r="L2" s="19"/>
      <c r="M2" s="19"/>
      <c r="N2" s="19"/>
      <c r="O2" s="19"/>
    </row>
    <row r="3" spans="1:15" ht="39" customHeight="1">
      <c r="A3" s="408" t="s">
        <v>29</v>
      </c>
      <c r="B3" s="408"/>
      <c r="C3" s="408"/>
      <c r="D3" s="408"/>
      <c r="E3" s="408"/>
      <c r="F3" s="408"/>
      <c r="G3" s="408"/>
      <c r="H3" s="408"/>
      <c r="I3" s="408"/>
      <c r="J3" s="408"/>
    </row>
    <row r="4" spans="1:15" ht="12" customHeight="1" thickBot="1"/>
    <row r="5" spans="1:15" s="68" customFormat="1" ht="84" customHeight="1">
      <c r="A5" s="206" t="s">
        <v>14</v>
      </c>
      <c r="B5" s="207" t="s">
        <v>30</v>
      </c>
      <c r="C5" s="207" t="s">
        <v>31</v>
      </c>
      <c r="D5" s="207" t="s">
        <v>32</v>
      </c>
      <c r="E5" s="207" t="s">
        <v>33</v>
      </c>
      <c r="F5" s="207" t="s">
        <v>34</v>
      </c>
      <c r="G5" s="207" t="s">
        <v>35</v>
      </c>
      <c r="H5" s="207" t="s">
        <v>36</v>
      </c>
      <c r="I5" s="208" t="s">
        <v>37</v>
      </c>
      <c r="J5" s="302" t="s">
        <v>38</v>
      </c>
    </row>
    <row r="6" spans="1:15" s="67" customFormat="1" ht="60.75" customHeight="1">
      <c r="A6" s="317" t="s">
        <v>21</v>
      </c>
      <c r="B6" s="318" t="s">
        <v>39</v>
      </c>
      <c r="C6" s="318" t="s">
        <v>40</v>
      </c>
      <c r="D6" s="319">
        <v>4</v>
      </c>
      <c r="E6" s="320">
        <v>43071</v>
      </c>
      <c r="F6" s="321" t="s">
        <v>41</v>
      </c>
      <c r="G6" s="318" t="s">
        <v>42</v>
      </c>
      <c r="H6" s="321" t="s">
        <v>42</v>
      </c>
      <c r="I6" s="319" t="s">
        <v>43</v>
      </c>
      <c r="J6" s="322">
        <v>43087</v>
      </c>
    </row>
    <row r="7" spans="1:15" s="67" customFormat="1" ht="63" customHeight="1">
      <c r="A7" s="323" t="s">
        <v>21</v>
      </c>
      <c r="B7" s="324" t="s">
        <v>39</v>
      </c>
      <c r="C7" s="324" t="s">
        <v>40</v>
      </c>
      <c r="D7" s="325">
        <v>5</v>
      </c>
      <c r="E7" s="320">
        <v>43738</v>
      </c>
      <c r="F7" s="358" t="s">
        <v>44</v>
      </c>
      <c r="G7" s="324" t="s">
        <v>45</v>
      </c>
      <c r="H7" s="358" t="s">
        <v>46</v>
      </c>
      <c r="I7" s="325" t="s">
        <v>43</v>
      </c>
      <c r="J7" s="322">
        <v>43770</v>
      </c>
    </row>
    <row r="8" spans="1:15" s="67" customFormat="1" ht="63" customHeight="1">
      <c r="A8" s="209"/>
      <c r="B8" s="210"/>
      <c r="C8" s="210"/>
      <c r="D8" s="210"/>
      <c r="E8" s="246"/>
      <c r="F8" s="211"/>
      <c r="G8" s="210"/>
      <c r="H8" s="211"/>
      <c r="I8" s="212"/>
      <c r="J8" s="303"/>
    </row>
    <row r="9" spans="1:15" s="67" customFormat="1" ht="63" customHeight="1">
      <c r="A9" s="209"/>
      <c r="B9" s="210"/>
      <c r="C9" s="210"/>
      <c r="D9" s="210"/>
      <c r="E9" s="246"/>
      <c r="F9" s="211"/>
      <c r="G9" s="210"/>
      <c r="H9" s="211"/>
      <c r="I9" s="212"/>
      <c r="J9" s="303"/>
    </row>
    <row r="10" spans="1:15" s="67" customFormat="1" ht="63" customHeight="1">
      <c r="A10" s="209"/>
      <c r="B10" s="210"/>
      <c r="C10" s="210"/>
      <c r="D10" s="210"/>
      <c r="E10" s="246"/>
      <c r="F10" s="211"/>
      <c r="G10" s="210"/>
      <c r="H10" s="211"/>
      <c r="I10" s="212"/>
      <c r="J10" s="303"/>
    </row>
    <row r="11" spans="1:15" s="67" customFormat="1" ht="12" customHeight="1" thickBot="1">
      <c r="A11" s="78"/>
      <c r="B11" s="79"/>
      <c r="C11" s="79"/>
      <c r="D11" s="79"/>
      <c r="E11" s="80"/>
      <c r="F11" s="81"/>
      <c r="G11" s="82"/>
      <c r="H11" s="83"/>
      <c r="I11" s="82"/>
      <c r="J11" s="84"/>
    </row>
    <row r="12" spans="1:15" ht="12" customHeight="1"/>
    <row r="13" spans="1:15">
      <c r="A13" s="409" t="s">
        <v>47</v>
      </c>
      <c r="B13" s="409"/>
      <c r="C13" s="409"/>
      <c r="D13" s="409"/>
      <c r="E13" s="409"/>
      <c r="F13" s="409"/>
      <c r="G13" s="409"/>
      <c r="H13" s="409"/>
      <c r="I13" s="409"/>
      <c r="J13" s="409"/>
    </row>
    <row r="42" spans="7:7" hidden="1">
      <c r="G42" s="66" t="s">
        <v>48</v>
      </c>
    </row>
    <row r="43" spans="7:7" hidden="1">
      <c r="G43" s="66" t="s">
        <v>49</v>
      </c>
    </row>
    <row r="44" spans="7:7" hidden="1">
      <c r="G44" s="65" t="s">
        <v>50</v>
      </c>
    </row>
  </sheetData>
  <mergeCells count="3">
    <mergeCell ref="A1:J1"/>
    <mergeCell ref="A3:J3"/>
    <mergeCell ref="A13:J13"/>
  </mergeCells>
  <dataValidations count="1">
    <dataValidation type="list" allowBlank="1" showInputMessage="1" showErrorMessage="1" sqref="G6:G11" xr:uid="{00000000-0002-0000-0100-000000000000}">
      <formula1>$G$42:$G$44</formula1>
    </dataValidation>
  </dataValidations>
  <printOptions horizontalCentered="1"/>
  <pageMargins left="0" right="0" top="0.59055118110236227" bottom="0.39370078740157483" header="0.31496062992125984" footer="0.31496062992125984"/>
  <pageSetup scale="64" fitToHeight="10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A1:AL14"/>
  <sheetViews>
    <sheetView showGridLines="0" topLeftCell="C1" zoomScale="90" zoomScaleNormal="90" zoomScaleSheetLayoutView="115" workbookViewId="0">
      <selection activeCell="P13" sqref="P13"/>
    </sheetView>
  </sheetViews>
  <sheetFormatPr baseColWidth="10" defaultColWidth="11.5" defaultRowHeight="14"/>
  <cols>
    <col min="1" max="1" width="15" style="18" hidden="1" customWidth="1"/>
    <col min="2" max="2" width="7" style="1" hidden="1" customWidth="1"/>
    <col min="3" max="3" width="8.83203125" style="219" bestFit="1" customWidth="1"/>
    <col min="4" max="4" width="12.5" style="8" customWidth="1"/>
    <col min="5" max="5" width="15.6640625" style="8" customWidth="1"/>
    <col min="6" max="7" width="10.5" style="8" customWidth="1"/>
    <col min="8" max="8" width="10.5" style="232" customWidth="1"/>
    <col min="9" max="16384" width="11.5" style="8"/>
  </cols>
  <sheetData>
    <row r="1" spans="1:38" ht="15.5" customHeight="1">
      <c r="A1" s="394" t="s">
        <v>51</v>
      </c>
      <c r="B1" s="394"/>
      <c r="C1" s="394"/>
      <c r="D1" s="394"/>
      <c r="E1" s="394"/>
      <c r="F1" s="394"/>
      <c r="G1" s="394"/>
      <c r="H1" s="231"/>
      <c r="I1" s="236"/>
      <c r="J1" s="236"/>
      <c r="K1" s="236"/>
      <c r="L1" s="236"/>
      <c r="M1" s="19"/>
      <c r="N1" s="19"/>
    </row>
    <row r="2" spans="1:38">
      <c r="A2" s="72"/>
      <c r="B2" s="77"/>
      <c r="C2" s="214"/>
      <c r="D2" s="32"/>
      <c r="E2" s="32"/>
      <c r="F2" s="32"/>
      <c r="G2" s="32"/>
      <c r="I2" s="232"/>
      <c r="J2" s="232"/>
      <c r="K2" s="232"/>
      <c r="L2" s="232"/>
    </row>
    <row r="3" spans="1:38">
      <c r="A3" s="72"/>
      <c r="B3" s="77"/>
      <c r="C3" s="214"/>
      <c r="D3" s="32"/>
      <c r="E3" s="32"/>
      <c r="F3" s="32"/>
      <c r="G3" s="32"/>
      <c r="I3" s="232"/>
      <c r="J3" s="232"/>
      <c r="K3" s="232"/>
      <c r="L3" s="232"/>
    </row>
    <row r="4" spans="1:38">
      <c r="A4" s="72"/>
      <c r="B4" s="77"/>
      <c r="C4" s="214"/>
      <c r="D4" s="32"/>
      <c r="E4" s="32"/>
      <c r="F4" s="32"/>
      <c r="G4" s="32"/>
      <c r="I4" s="232"/>
      <c r="J4" s="232"/>
      <c r="K4" s="232"/>
      <c r="L4" s="232"/>
    </row>
    <row r="5" spans="1:38" ht="45.75" customHeight="1">
      <c r="B5" s="220"/>
      <c r="C5" s="412" t="s">
        <v>52</v>
      </c>
      <c r="D5" s="412"/>
      <c r="E5" s="412"/>
      <c r="F5" s="412"/>
      <c r="G5" s="412"/>
      <c r="H5" s="233"/>
      <c r="I5" s="232"/>
      <c r="J5" s="232"/>
      <c r="K5" s="232"/>
      <c r="L5" s="232"/>
    </row>
    <row r="6" spans="1:38" ht="12" customHeight="1" thickBot="1">
      <c r="A6" s="368"/>
      <c r="B6" s="368"/>
      <c r="C6" s="215"/>
      <c r="D6" s="368"/>
      <c r="E6" s="368"/>
      <c r="F6" s="368"/>
      <c r="G6" s="368"/>
      <c r="H6" s="233"/>
      <c r="I6" s="232"/>
      <c r="J6" s="232"/>
      <c r="K6" s="232"/>
      <c r="L6" s="232"/>
    </row>
    <row r="7" spans="1:38" ht="32.25" customHeight="1">
      <c r="A7" s="213" t="s">
        <v>3</v>
      </c>
      <c r="B7" s="157" t="s">
        <v>53</v>
      </c>
      <c r="C7" s="216" t="s">
        <v>14</v>
      </c>
      <c r="D7" s="199" t="s">
        <v>54</v>
      </c>
      <c r="E7" s="199" t="s">
        <v>55</v>
      </c>
      <c r="F7" s="199" t="s">
        <v>56</v>
      </c>
      <c r="G7" s="199" t="s">
        <v>57</v>
      </c>
      <c r="H7" s="234"/>
      <c r="I7" s="232"/>
      <c r="J7" s="232"/>
      <c r="K7" s="232"/>
      <c r="L7" s="232"/>
    </row>
    <row r="8" spans="1:38" ht="12" customHeight="1">
      <c r="A8" s="205"/>
      <c r="B8" s="102"/>
      <c r="C8" s="217"/>
      <c r="D8" s="107"/>
      <c r="E8" s="108"/>
      <c r="F8" s="106"/>
      <c r="G8" s="106"/>
      <c r="H8" s="106"/>
      <c r="I8" s="410"/>
      <c r="J8" s="411"/>
      <c r="K8" s="411"/>
      <c r="L8" s="227"/>
    </row>
    <row r="9" spans="1:38">
      <c r="A9" s="205" t="s">
        <v>18</v>
      </c>
      <c r="B9" s="102">
        <v>5</v>
      </c>
      <c r="C9" s="271" t="s">
        <v>19</v>
      </c>
      <c r="D9" s="272">
        <v>44104</v>
      </c>
      <c r="E9" s="273">
        <v>0.5</v>
      </c>
      <c r="F9" s="274">
        <v>0.50555555555555554</v>
      </c>
      <c r="G9" s="275">
        <v>0.55555555555555558</v>
      </c>
      <c r="H9" s="106"/>
      <c r="I9" s="410" t="s">
        <v>58</v>
      </c>
      <c r="J9" s="411"/>
      <c r="K9" s="411"/>
      <c r="L9" s="227">
        <f>MIN(E9:E10)</f>
        <v>0.45833333333333331</v>
      </c>
    </row>
    <row r="10" spans="1:38">
      <c r="A10" s="205" t="s">
        <v>20</v>
      </c>
      <c r="B10" s="102">
        <v>13</v>
      </c>
      <c r="C10" s="271" t="s">
        <v>21</v>
      </c>
      <c r="D10" s="272">
        <v>44104</v>
      </c>
      <c r="E10" s="273">
        <v>0.45833333333333331</v>
      </c>
      <c r="F10" s="274">
        <v>0.45833333333333331</v>
      </c>
      <c r="G10" s="275">
        <v>0.4826388888888889</v>
      </c>
      <c r="H10" s="106"/>
      <c r="I10" s="410" t="s">
        <v>59</v>
      </c>
      <c r="J10" s="411"/>
      <c r="K10" s="411"/>
      <c r="L10" s="227">
        <f>MAX(E9:E10)</f>
        <v>0.5</v>
      </c>
      <c r="Y10" s="49"/>
      <c r="Z10" s="49"/>
      <c r="AA10" s="49"/>
      <c r="AB10" s="49"/>
      <c r="AC10" s="49"/>
      <c r="AD10" s="49"/>
      <c r="AE10" s="49"/>
      <c r="AF10" s="49"/>
      <c r="AG10" s="49"/>
      <c r="AH10" s="49"/>
      <c r="AI10" s="49"/>
      <c r="AJ10" s="49"/>
      <c r="AK10" s="49"/>
      <c r="AL10" s="49"/>
    </row>
    <row r="11" spans="1:38" ht="12" customHeight="1" thickBot="1">
      <c r="A11" s="103"/>
      <c r="B11" s="104"/>
      <c r="C11" s="218"/>
      <c r="D11" s="20"/>
      <c r="E11" s="105"/>
      <c r="F11" s="20"/>
      <c r="G11" s="20"/>
      <c r="H11" s="235"/>
      <c r="I11" s="228"/>
      <c r="J11" s="229"/>
      <c r="K11" s="229"/>
      <c r="L11" s="229"/>
    </row>
    <row r="12" spans="1:38">
      <c r="E12" s="21"/>
      <c r="I12" s="410" t="s">
        <v>60</v>
      </c>
      <c r="J12" s="411"/>
      <c r="K12" s="411"/>
      <c r="L12" s="230">
        <f>MIN(D9:D10)</f>
        <v>44104</v>
      </c>
    </row>
    <row r="13" spans="1:38">
      <c r="E13" s="21"/>
      <c r="I13" s="410" t="s">
        <v>61</v>
      </c>
      <c r="J13" s="411"/>
      <c r="K13" s="411"/>
      <c r="L13" s="230">
        <f>MAX(D9:D10)</f>
        <v>44104</v>
      </c>
    </row>
    <row r="14" spans="1:38" ht="12" customHeight="1">
      <c r="I14" s="32"/>
      <c r="J14" s="32"/>
      <c r="K14" s="32"/>
      <c r="L14" s="32"/>
    </row>
  </sheetData>
  <sortState xmlns:xlrd2="http://schemas.microsoft.com/office/spreadsheetml/2017/richdata2" ref="A7:J304">
    <sortCondition ref="A7:A304"/>
  </sortState>
  <mergeCells count="7">
    <mergeCell ref="I9:K9"/>
    <mergeCell ref="I10:K10"/>
    <mergeCell ref="I12:K12"/>
    <mergeCell ref="I13:K13"/>
    <mergeCell ref="A1:G1"/>
    <mergeCell ref="C5:G5"/>
    <mergeCell ref="I8:K8"/>
  </mergeCells>
  <conditionalFormatting sqref="A9:C10">
    <cfRule type="expression" dxfId="182" priority="5">
      <formula>COUNTIF($D9:$P9,"1")</formula>
    </cfRule>
  </conditionalFormatting>
  <conditionalFormatting sqref="A8:C8">
    <cfRule type="expression" dxfId="181" priority="1">
      <formula>COUNTIF($D8:$P8,"1")</formula>
    </cfRule>
  </conditionalFormatting>
  <dataValidations count="2">
    <dataValidation type="time" operator="greaterThanOrEqual" allowBlank="1" showErrorMessage="1" errorTitle="Error" error="La hora de inicio no puede ser menor que la hora programada" sqref="F9:F10" xr:uid="{00000000-0002-0000-0200-000000000000}">
      <formula1>E9</formula1>
    </dataValidation>
    <dataValidation type="time" operator="greaterThanOrEqual" allowBlank="1" showErrorMessage="1" errorTitle="Error" error="La hora de conclusión no puede ser menor que la hora de inicio" sqref="G9:H10" xr:uid="{00000000-0002-0000-0200-000001000000}">
      <formula1>F9</formula1>
    </dataValidation>
  </dataValidations>
  <printOptions horizontalCentered="1"/>
  <pageMargins left="0.70866141732283472" right="0.70866141732283472" top="0.74803149606299213" bottom="0.74803149606299213" header="0.31496062992125984" footer="0.31496062992125984"/>
  <pageSetup fitToHeight="100"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00FF"/>
    <pageSetUpPr fitToPage="1"/>
  </sheetPr>
  <dimension ref="A1:C47"/>
  <sheetViews>
    <sheetView showGridLines="0" topLeftCell="B1" zoomScale="64" zoomScaleNormal="64" zoomScaleSheetLayoutView="85" workbookViewId="0">
      <selection activeCell="C14" sqref="C14"/>
    </sheetView>
  </sheetViews>
  <sheetFormatPr baseColWidth="10" defaultColWidth="11.5" defaultRowHeight="14"/>
  <cols>
    <col min="1" max="1" width="5.5" style="8" hidden="1" customWidth="1"/>
    <col min="2" max="2" width="5.6640625" style="18" customWidth="1"/>
    <col min="3" max="3" width="165.6640625" style="9" customWidth="1"/>
    <col min="4" max="16384" width="11.5" style="8"/>
  </cols>
  <sheetData>
    <row r="1" spans="2:3">
      <c r="B1" s="394" t="s">
        <v>62</v>
      </c>
      <c r="C1" s="394"/>
    </row>
    <row r="2" spans="2:3" ht="14.5" customHeight="1">
      <c r="B2" s="72"/>
      <c r="C2" s="76"/>
    </row>
    <row r="3" spans="2:3" ht="14.5" customHeight="1">
      <c r="B3" s="72"/>
      <c r="C3" s="76"/>
    </row>
    <row r="4" spans="2:3" ht="14.5" customHeight="1">
      <c r="B4" s="72"/>
      <c r="C4" s="76"/>
    </row>
    <row r="5" spans="2:3" ht="47.25" customHeight="1">
      <c r="B5" s="414" t="s">
        <v>63</v>
      </c>
      <c r="C5" s="414"/>
    </row>
    <row r="6" spans="2:3">
      <c r="B6" s="413" t="s">
        <v>64</v>
      </c>
      <c r="C6" s="413"/>
    </row>
    <row r="7" spans="2:3" s="10" customFormat="1" ht="12" customHeight="1" thickBot="1">
      <c r="B7" s="238"/>
    </row>
    <row r="8" spans="2:3" ht="25" customHeight="1">
      <c r="B8" s="213" t="s">
        <v>65</v>
      </c>
      <c r="C8" s="252" t="s">
        <v>66</v>
      </c>
    </row>
    <row r="9" spans="2:3" s="52" customFormat="1" ht="12" customHeight="1" thickBot="1">
      <c r="B9" s="240"/>
      <c r="C9" s="326"/>
    </row>
    <row r="10" spans="2:3" s="52" customFormat="1" ht="34.5" customHeight="1">
      <c r="B10" s="327">
        <v>1</v>
      </c>
      <c r="C10" s="359" t="s">
        <v>67</v>
      </c>
    </row>
    <row r="11" spans="2:3" s="52" customFormat="1" ht="34.5" customHeight="1">
      <c r="B11" s="327">
        <v>2</v>
      </c>
      <c r="C11" s="360" t="s">
        <v>68</v>
      </c>
    </row>
    <row r="12" spans="2:3" s="52" customFormat="1" ht="34.5" customHeight="1">
      <c r="B12" s="327">
        <v>3</v>
      </c>
      <c r="C12" s="360" t="s">
        <v>69</v>
      </c>
    </row>
    <row r="13" spans="2:3" s="52" customFormat="1" ht="34.5" customHeight="1">
      <c r="B13" s="327">
        <v>4</v>
      </c>
      <c r="C13" s="360" t="s">
        <v>70</v>
      </c>
    </row>
    <row r="14" spans="2:3" s="52" customFormat="1" ht="34.5" customHeight="1">
      <c r="B14" s="327">
        <v>5</v>
      </c>
      <c r="C14" s="557" t="s">
        <v>71</v>
      </c>
    </row>
    <row r="15" spans="2:3" s="52" customFormat="1" ht="45" customHeight="1">
      <c r="B15" s="327">
        <v>6</v>
      </c>
      <c r="C15" s="360" t="s">
        <v>72</v>
      </c>
    </row>
    <row r="16" spans="2:3" s="52" customFormat="1" ht="34.5" customHeight="1">
      <c r="B16" s="327">
        <v>7</v>
      </c>
      <c r="C16" s="360" t="s">
        <v>73</v>
      </c>
    </row>
    <row r="17" spans="2:3" s="52" customFormat="1" ht="34.5" customHeight="1">
      <c r="B17" s="327">
        <v>8</v>
      </c>
      <c r="C17" s="360" t="s">
        <v>74</v>
      </c>
    </row>
    <row r="18" spans="2:3" s="52" customFormat="1" ht="34.5" customHeight="1">
      <c r="B18" s="327">
        <v>9</v>
      </c>
      <c r="C18" s="360" t="s">
        <v>75</v>
      </c>
    </row>
    <row r="19" spans="2:3" s="52" customFormat="1" ht="34.5" customHeight="1">
      <c r="B19" s="327">
        <v>10</v>
      </c>
      <c r="C19" s="360" t="s">
        <v>76</v>
      </c>
    </row>
    <row r="20" spans="2:3" s="52" customFormat="1" ht="34.5" customHeight="1">
      <c r="B20" s="327">
        <v>11</v>
      </c>
      <c r="C20" s="360" t="s">
        <v>77</v>
      </c>
    </row>
    <row r="21" spans="2:3" s="52" customFormat="1" ht="34.5" customHeight="1">
      <c r="B21" s="327">
        <v>12</v>
      </c>
      <c r="C21" s="360" t="s">
        <v>78</v>
      </c>
    </row>
    <row r="22" spans="2:3" s="52" customFormat="1" ht="34.5" customHeight="1">
      <c r="B22" s="327">
        <v>13</v>
      </c>
      <c r="C22" s="360" t="s">
        <v>79</v>
      </c>
    </row>
    <row r="23" spans="2:3" s="52" customFormat="1" ht="34.5" customHeight="1">
      <c r="B23" s="327">
        <v>14</v>
      </c>
      <c r="C23" s="360" t="s">
        <v>80</v>
      </c>
    </row>
    <row r="24" spans="2:3" s="52" customFormat="1" ht="34.5" customHeight="1">
      <c r="B24" s="327">
        <v>15</v>
      </c>
      <c r="C24" s="360" t="s">
        <v>81</v>
      </c>
    </row>
    <row r="25" spans="2:3" s="52" customFormat="1" ht="34.5" customHeight="1">
      <c r="B25" s="327">
        <v>16</v>
      </c>
      <c r="C25" s="360" t="s">
        <v>82</v>
      </c>
    </row>
    <row r="26" spans="2:3" s="52" customFormat="1" ht="34.5" customHeight="1">
      <c r="B26" s="327">
        <v>17</v>
      </c>
      <c r="C26" s="360" t="s">
        <v>83</v>
      </c>
    </row>
    <row r="27" spans="2:3" s="52" customFormat="1" ht="34.5" customHeight="1">
      <c r="B27" s="327">
        <v>18</v>
      </c>
      <c r="C27" s="360" t="s">
        <v>84</v>
      </c>
    </row>
    <row r="28" spans="2:3" s="52" customFormat="1" ht="34.5" customHeight="1">
      <c r="B28" s="327">
        <v>19</v>
      </c>
      <c r="C28" s="360" t="s">
        <v>85</v>
      </c>
    </row>
    <row r="29" spans="2:3" s="52" customFormat="1" ht="34.5" customHeight="1">
      <c r="B29" s="327">
        <v>20</v>
      </c>
      <c r="C29" s="360" t="s">
        <v>86</v>
      </c>
    </row>
    <row r="30" spans="2:3" s="52" customFormat="1" ht="34.5" customHeight="1">
      <c r="B30" s="327">
        <v>21</v>
      </c>
      <c r="C30" s="360" t="s">
        <v>87</v>
      </c>
    </row>
    <row r="31" spans="2:3" s="52" customFormat="1" ht="34.5" customHeight="1">
      <c r="B31" s="327">
        <v>22</v>
      </c>
      <c r="C31" s="360" t="s">
        <v>88</v>
      </c>
    </row>
    <row r="32" spans="2:3" s="52" customFormat="1" ht="34.5" customHeight="1">
      <c r="B32" s="327">
        <v>23</v>
      </c>
      <c r="C32" s="360" t="s">
        <v>89</v>
      </c>
    </row>
    <row r="33" spans="2:3" s="52" customFormat="1" ht="34.5" customHeight="1">
      <c r="B33" s="327">
        <v>24</v>
      </c>
      <c r="C33" s="360" t="s">
        <v>90</v>
      </c>
    </row>
    <row r="34" spans="2:3" s="52" customFormat="1" ht="34.5" customHeight="1">
      <c r="B34" s="327">
        <v>25</v>
      </c>
      <c r="C34" s="360" t="s">
        <v>91</v>
      </c>
    </row>
    <row r="35" spans="2:3" s="52" customFormat="1" ht="34.5" customHeight="1">
      <c r="B35" s="327">
        <v>26</v>
      </c>
      <c r="C35" s="360" t="s">
        <v>92</v>
      </c>
    </row>
    <row r="36" spans="2:3" s="52" customFormat="1" ht="34.5" customHeight="1">
      <c r="B36" s="327">
        <v>27</v>
      </c>
      <c r="C36" s="361" t="s">
        <v>93</v>
      </c>
    </row>
    <row r="37" spans="2:3" s="52" customFormat="1" ht="34.5" customHeight="1">
      <c r="B37" s="327">
        <v>28</v>
      </c>
      <c r="C37" s="361" t="s">
        <v>94</v>
      </c>
    </row>
    <row r="38" spans="2:3" s="52" customFormat="1" ht="12" customHeight="1" thickBot="1">
      <c r="B38" s="241"/>
      <c r="C38" s="241"/>
    </row>
    <row r="39" spans="2:3" s="52" customFormat="1" ht="34.5" customHeight="1">
      <c r="B39" s="239"/>
      <c r="C39" s="253"/>
    </row>
    <row r="40" spans="2:3" s="52" customFormat="1" ht="34.5" customHeight="1">
      <c r="B40" s="239"/>
      <c r="C40" s="237"/>
    </row>
    <row r="41" spans="2:3" s="52" customFormat="1" ht="34.5" customHeight="1">
      <c r="B41" s="239"/>
      <c r="C41" s="237"/>
    </row>
    <row r="42" spans="2:3" s="52" customFormat="1" ht="34.5" customHeight="1">
      <c r="B42" s="239"/>
      <c r="C42" s="237"/>
    </row>
    <row r="43" spans="2:3" s="52" customFormat="1" ht="34.5" customHeight="1">
      <c r="B43" s="239"/>
      <c r="C43" s="237"/>
    </row>
    <row r="44" spans="2:3" s="52" customFormat="1" ht="34.5" customHeight="1">
      <c r="B44" s="239"/>
      <c r="C44" s="237"/>
    </row>
    <row r="45" spans="2:3" s="52" customFormat="1" ht="34.5" customHeight="1">
      <c r="B45" s="239"/>
      <c r="C45" s="237"/>
    </row>
    <row r="46" spans="2:3" s="52" customFormat="1" ht="34.5" customHeight="1">
      <c r="B46" s="239"/>
      <c r="C46" s="237"/>
    </row>
    <row r="47" spans="2:3" s="52" customFormat="1" ht="34.5" customHeight="1">
      <c r="B47" s="239"/>
      <c r="C47" s="237"/>
    </row>
  </sheetData>
  <mergeCells count="3">
    <mergeCell ref="B1:C1"/>
    <mergeCell ref="B6:C6"/>
    <mergeCell ref="B5:C5"/>
  </mergeCells>
  <pageMargins left="0.70866141732283472" right="0.70866141732283472" top="0.74803149606299213" bottom="0.74803149606299213" header="0.31496062992125984" footer="0.31496062992125984"/>
  <pageSetup scale="52" fitToHeight="100"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9" tint="0.39997558519241921"/>
    <pageSetUpPr fitToPage="1"/>
  </sheetPr>
  <dimension ref="B1:P15"/>
  <sheetViews>
    <sheetView showGridLines="0" topLeftCell="D4" zoomScale="80" zoomScaleNormal="80" zoomScaleSheetLayoutView="100" workbookViewId="0">
      <selection activeCell="M11" sqref="M11"/>
    </sheetView>
  </sheetViews>
  <sheetFormatPr baseColWidth="10" defaultColWidth="11.5" defaultRowHeight="15"/>
  <cols>
    <col min="2" max="2" width="15" style="2" hidden="1" customWidth="1"/>
    <col min="3" max="3" width="6.5" style="2" hidden="1" customWidth="1"/>
    <col min="4" max="4" width="15" style="27" customWidth="1"/>
    <col min="5" max="5" width="55.6640625" style="27" customWidth="1"/>
    <col min="6" max="9" width="11.83203125" style="27" customWidth="1"/>
  </cols>
  <sheetData>
    <row r="1" spans="2:16" s="8" customFormat="1" ht="14">
      <c r="B1" s="416" t="s">
        <v>95</v>
      </c>
      <c r="C1" s="416"/>
      <c r="D1" s="416"/>
      <c r="E1" s="416"/>
      <c r="F1" s="416"/>
      <c r="G1" s="416"/>
      <c r="H1" s="416"/>
      <c r="I1" s="416"/>
    </row>
    <row r="2" spans="2:16" s="8" customFormat="1" ht="14">
      <c r="B2" s="75"/>
      <c r="C2" s="75"/>
      <c r="D2" s="75"/>
      <c r="E2" s="75"/>
      <c r="F2" s="75"/>
      <c r="G2" s="75"/>
      <c r="H2" s="75"/>
      <c r="I2" s="75"/>
    </row>
    <row r="3" spans="2:16" s="8" customFormat="1" ht="14">
      <c r="B3" s="75"/>
      <c r="C3" s="75"/>
      <c r="D3" s="75"/>
      <c r="E3" s="75"/>
      <c r="F3" s="75"/>
      <c r="G3" s="75"/>
      <c r="H3" s="75"/>
      <c r="I3" s="75"/>
    </row>
    <row r="4" spans="2:16" s="8" customFormat="1" ht="40.5" customHeight="1">
      <c r="B4" s="413" t="s">
        <v>96</v>
      </c>
      <c r="C4" s="413"/>
      <c r="D4" s="413"/>
      <c r="E4" s="413"/>
      <c r="F4" s="413"/>
      <c r="G4" s="413"/>
      <c r="H4" s="413"/>
      <c r="I4" s="413"/>
      <c r="M4" s="242"/>
      <c r="N4" s="242"/>
      <c r="O4" s="242"/>
      <c r="P4" s="242"/>
    </row>
    <row r="5" spans="2:16" s="8" customFormat="1" ht="25.5" customHeight="1" thickBot="1">
      <c r="B5" s="2"/>
      <c r="C5" s="2"/>
      <c r="D5" s="2"/>
      <c r="E5" s="2"/>
      <c r="F5" s="415" t="s">
        <v>97</v>
      </c>
      <c r="G5" s="415"/>
      <c r="H5" s="415"/>
      <c r="I5" s="415"/>
    </row>
    <row r="6" spans="2:16" s="8" customFormat="1" ht="24">
      <c r="B6" s="158" t="s">
        <v>3</v>
      </c>
      <c r="C6" s="158" t="s">
        <v>4</v>
      </c>
      <c r="D6" s="158" t="s">
        <v>14</v>
      </c>
      <c r="E6" s="158" t="s">
        <v>98</v>
      </c>
      <c r="F6" s="372" t="s">
        <v>99</v>
      </c>
      <c r="G6" s="372" t="s">
        <v>100</v>
      </c>
      <c r="H6" s="372" t="s">
        <v>101</v>
      </c>
      <c r="I6" s="372" t="s">
        <v>102</v>
      </c>
    </row>
    <row r="7" spans="2:16" ht="7.5" customHeight="1">
      <c r="D7" s="111"/>
      <c r="E7" s="111"/>
      <c r="F7" s="109"/>
      <c r="G7" s="109"/>
      <c r="H7" s="109"/>
      <c r="I7" s="109"/>
    </row>
    <row r="8" spans="2:16">
      <c r="D8" s="417" t="s">
        <v>17</v>
      </c>
      <c r="E8" s="418"/>
      <c r="F8" s="276">
        <f>SUM(F10:F11)</f>
        <v>4</v>
      </c>
      <c r="G8" s="276">
        <f>SUM(G10:G11)</f>
        <v>1</v>
      </c>
      <c r="H8" s="276">
        <f>SUM(H10:H11)</f>
        <v>0</v>
      </c>
      <c r="I8" s="277">
        <f>SUM(I10:I11)</f>
        <v>0</v>
      </c>
    </row>
    <row r="9" spans="2:16" ht="7.5" customHeight="1">
      <c r="D9" s="111"/>
      <c r="E9" s="111"/>
    </row>
    <row r="10" spans="2:16">
      <c r="B10" s="205" t="s">
        <v>18</v>
      </c>
      <c r="C10" s="205">
        <v>5</v>
      </c>
      <c r="D10" s="254" t="s">
        <v>19</v>
      </c>
      <c r="E10" s="255" t="s">
        <v>103</v>
      </c>
      <c r="F10" s="278">
        <v>0</v>
      </c>
      <c r="G10" s="278">
        <v>0</v>
      </c>
      <c r="H10" s="278">
        <v>0</v>
      </c>
      <c r="I10" s="279">
        <v>0</v>
      </c>
    </row>
    <row r="11" spans="2:16" ht="288.75" customHeight="1">
      <c r="B11" s="205" t="s">
        <v>20</v>
      </c>
      <c r="C11" s="205">
        <v>13</v>
      </c>
      <c r="D11" s="254" t="s">
        <v>21</v>
      </c>
      <c r="E11" s="255" t="s">
        <v>104</v>
      </c>
      <c r="F11" s="278">
        <v>4</v>
      </c>
      <c r="G11" s="278">
        <v>1</v>
      </c>
      <c r="H11" s="278">
        <v>0</v>
      </c>
      <c r="I11" s="279">
        <v>0</v>
      </c>
    </row>
    <row r="12" spans="2:16" ht="7.5" customHeight="1">
      <c r="B12" s="112"/>
      <c r="C12" s="112"/>
      <c r="D12" s="112"/>
      <c r="E12" s="112"/>
      <c r="F12" s="112"/>
      <c r="G12" s="112"/>
      <c r="H12" s="112"/>
      <c r="I12" s="112"/>
    </row>
    <row r="15" spans="2:16" ht="21" customHeight="1"/>
  </sheetData>
  <mergeCells count="4">
    <mergeCell ref="F5:I5"/>
    <mergeCell ref="B4:I4"/>
    <mergeCell ref="B1:I1"/>
    <mergeCell ref="D8:E8"/>
  </mergeCells>
  <printOptions horizontalCentered="1"/>
  <pageMargins left="0.23622047244094491" right="0.23622047244094491" top="0.74803149606299213" bottom="0.74803149606299213" header="0.31496062992125984" footer="0.31496062992125984"/>
  <pageSetup fitToHeight="100"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3" tint="0.59999389629810485"/>
  </sheetPr>
  <dimension ref="A1:AO339"/>
  <sheetViews>
    <sheetView showGridLines="0" topLeftCell="C1" zoomScale="85" zoomScaleNormal="85" zoomScaleSheetLayoutView="85" workbookViewId="0">
      <pane ySplit="7" topLeftCell="A8" activePane="bottomLeft" state="frozen"/>
      <selection activeCell="F10" sqref="F10"/>
      <selection pane="bottomLeft" activeCell="O16" sqref="O16"/>
    </sheetView>
  </sheetViews>
  <sheetFormatPr baseColWidth="10" defaultColWidth="11.5" defaultRowHeight="14"/>
  <cols>
    <col min="1" max="1" width="13.5" style="8" hidden="1" customWidth="1"/>
    <col min="2" max="2" width="7.5" style="8" hidden="1" customWidth="1"/>
    <col min="3" max="3" width="14.5" style="8" bestFit="1" customWidth="1"/>
    <col min="4" max="4" width="13.83203125" style="8" customWidth="1"/>
    <col min="5" max="5" width="13.5" style="8" customWidth="1"/>
    <col min="6" max="11" width="10.1640625" style="8" customWidth="1"/>
    <col min="12" max="14" width="9.33203125" style="8" customWidth="1"/>
    <col min="15" max="30" width="11.5" style="8"/>
    <col min="31" max="34" width="11.5" style="222"/>
    <col min="35" max="35" width="11.5" style="12"/>
    <col min="36" max="36" width="15.5" style="12" customWidth="1"/>
    <col min="37" max="41" width="11.5" style="12"/>
    <col min="42" max="16384" width="11.5" style="8"/>
  </cols>
  <sheetData>
    <row r="1" spans="1:37" ht="18" customHeight="1">
      <c r="A1" s="32"/>
      <c r="B1" s="32"/>
      <c r="C1" s="394" t="s">
        <v>105</v>
      </c>
      <c r="D1" s="394"/>
      <c r="E1" s="394"/>
      <c r="F1" s="394"/>
      <c r="G1" s="394"/>
      <c r="H1" s="394"/>
      <c r="I1" s="394"/>
      <c r="J1" s="394"/>
      <c r="K1" s="394"/>
      <c r="L1" s="394"/>
      <c r="M1" s="394"/>
      <c r="N1" s="394"/>
      <c r="O1" s="394"/>
    </row>
    <row r="2" spans="1:37" ht="18.75" customHeight="1">
      <c r="A2" s="32"/>
      <c r="B2" s="32"/>
      <c r="C2" s="438"/>
      <c r="D2" s="439"/>
      <c r="E2" s="439"/>
      <c r="F2" s="439"/>
      <c r="G2" s="439"/>
      <c r="H2" s="439"/>
      <c r="I2" s="439"/>
      <c r="J2" s="439"/>
      <c r="K2" s="439"/>
      <c r="L2" s="439"/>
      <c r="M2" s="439"/>
      <c r="N2" s="439"/>
      <c r="O2" s="32"/>
    </row>
    <row r="3" spans="1:37" ht="76.25" customHeight="1">
      <c r="A3" s="437" t="s">
        <v>106</v>
      </c>
      <c r="B3" s="437"/>
      <c r="C3" s="437"/>
      <c r="D3" s="437"/>
      <c r="E3" s="437"/>
      <c r="F3" s="437"/>
      <c r="G3" s="437"/>
      <c r="H3" s="437"/>
      <c r="I3" s="437"/>
      <c r="J3" s="437"/>
      <c r="K3" s="437"/>
      <c r="L3" s="437"/>
      <c r="M3" s="437"/>
      <c r="N3" s="437"/>
      <c r="O3" s="437"/>
    </row>
    <row r="4" spans="1:37" ht="12" customHeight="1" thickBot="1">
      <c r="A4" s="32"/>
      <c r="B4" s="32"/>
      <c r="C4" s="74"/>
      <c r="D4" s="74"/>
      <c r="E4" s="74"/>
      <c r="F4" s="74"/>
      <c r="G4" s="74"/>
      <c r="H4" s="74"/>
      <c r="I4" s="74"/>
      <c r="J4" s="74"/>
      <c r="K4" s="74"/>
      <c r="L4" s="74"/>
      <c r="M4" s="74"/>
      <c r="N4" s="74"/>
      <c r="O4" s="32"/>
    </row>
    <row r="5" spans="1:37" ht="15.75" customHeight="1">
      <c r="A5" s="435" t="s">
        <v>3</v>
      </c>
      <c r="B5" s="447" t="s">
        <v>4</v>
      </c>
      <c r="C5" s="440" t="s">
        <v>14</v>
      </c>
      <c r="D5" s="443" t="s">
        <v>107</v>
      </c>
      <c r="E5" s="443"/>
      <c r="F5" s="443"/>
      <c r="G5" s="443"/>
      <c r="H5" s="443"/>
      <c r="I5" s="443"/>
      <c r="J5" s="443"/>
      <c r="K5" s="443"/>
      <c r="L5" s="443" t="s">
        <v>108</v>
      </c>
      <c r="M5" s="443"/>
      <c r="N5" s="443"/>
      <c r="O5" s="380" t="s">
        <v>13</v>
      </c>
    </row>
    <row r="6" spans="1:37" ht="15" customHeight="1">
      <c r="A6" s="436"/>
      <c r="B6" s="448"/>
      <c r="C6" s="441"/>
      <c r="D6" s="445" t="s">
        <v>109</v>
      </c>
      <c r="E6" s="445" t="s">
        <v>110</v>
      </c>
      <c r="F6" s="402" t="s">
        <v>111</v>
      </c>
      <c r="G6" s="402"/>
      <c r="H6" s="402"/>
      <c r="I6" s="402"/>
      <c r="J6" s="402"/>
      <c r="K6" s="402"/>
      <c r="L6" s="402"/>
      <c r="M6" s="402"/>
      <c r="N6" s="402"/>
      <c r="O6" s="381"/>
    </row>
    <row r="7" spans="1:37" ht="15" customHeight="1">
      <c r="A7" s="436"/>
      <c r="B7" s="448"/>
      <c r="C7" s="442"/>
      <c r="D7" s="446"/>
      <c r="E7" s="446"/>
      <c r="F7" s="159" t="s">
        <v>7</v>
      </c>
      <c r="G7" s="159" t="s">
        <v>8</v>
      </c>
      <c r="H7" s="159" t="s">
        <v>9</v>
      </c>
      <c r="I7" s="159" t="s">
        <v>10</v>
      </c>
      <c r="J7" s="159" t="s">
        <v>11</v>
      </c>
      <c r="K7" s="159" t="s">
        <v>12</v>
      </c>
      <c r="L7" s="159" t="s">
        <v>112</v>
      </c>
      <c r="M7" s="159" t="s">
        <v>113</v>
      </c>
      <c r="N7" s="159" t="s">
        <v>114</v>
      </c>
      <c r="O7" s="444"/>
      <c r="AD7" s="49"/>
      <c r="AE7" s="224"/>
      <c r="AF7" s="224"/>
      <c r="AG7" s="224"/>
      <c r="AH7" s="224"/>
      <c r="AI7" s="35"/>
      <c r="AJ7" s="35"/>
      <c r="AK7" s="35"/>
    </row>
    <row r="8" spans="1:37" ht="12" customHeight="1">
      <c r="A8" s="369"/>
      <c r="B8" s="374"/>
      <c r="C8" s="292"/>
      <c r="D8" s="292"/>
      <c r="E8" s="292"/>
      <c r="F8" s="292"/>
      <c r="G8" s="292"/>
      <c r="H8" s="292"/>
      <c r="I8" s="292"/>
      <c r="J8" s="292"/>
      <c r="K8" s="292"/>
      <c r="L8" s="292"/>
      <c r="M8" s="292"/>
      <c r="N8" s="292"/>
      <c r="O8" s="292"/>
      <c r="AD8" s="49"/>
      <c r="AE8" s="224"/>
      <c r="AF8" s="224"/>
      <c r="AG8" s="224"/>
      <c r="AH8" s="224"/>
      <c r="AI8" s="35"/>
      <c r="AJ8" s="35"/>
      <c r="AK8" s="35"/>
    </row>
    <row r="9" spans="1:37" ht="15" customHeight="1">
      <c r="A9" s="369"/>
      <c r="B9" s="374"/>
      <c r="C9" s="257" t="s">
        <v>17</v>
      </c>
      <c r="D9" s="124">
        <f>SUM(D10:D13)</f>
        <v>2</v>
      </c>
      <c r="E9" s="124">
        <f t="shared" ref="E9:N9" si="0">SUM(E10:E13)</f>
        <v>2</v>
      </c>
      <c r="F9" s="124">
        <f>SUM(F10:F13)</f>
        <v>2</v>
      </c>
      <c r="G9" s="124">
        <f t="shared" si="0"/>
        <v>2</v>
      </c>
      <c r="H9" s="124">
        <f t="shared" si="0"/>
        <v>2</v>
      </c>
      <c r="I9" s="124">
        <f t="shared" si="0"/>
        <v>2</v>
      </c>
      <c r="J9" s="124">
        <f t="shared" si="0"/>
        <v>2</v>
      </c>
      <c r="K9" s="124">
        <f t="shared" si="0"/>
        <v>2</v>
      </c>
      <c r="L9" s="124">
        <f t="shared" si="0"/>
        <v>2</v>
      </c>
      <c r="M9" s="124">
        <f t="shared" si="0"/>
        <v>2</v>
      </c>
      <c r="N9" s="124">
        <f t="shared" si="0"/>
        <v>2</v>
      </c>
      <c r="O9" s="138">
        <f>SUM(D9:N9)</f>
        <v>22</v>
      </c>
      <c r="AD9" s="49"/>
      <c r="AE9" s="224"/>
      <c r="AF9" s="224"/>
      <c r="AG9" s="224"/>
      <c r="AH9" s="224"/>
      <c r="AI9" s="35"/>
      <c r="AJ9" s="35"/>
      <c r="AK9" s="35"/>
    </row>
    <row r="10" spans="1:37" ht="15" customHeight="1">
      <c r="A10" s="369"/>
      <c r="B10" s="374"/>
      <c r="C10" s="258" t="s">
        <v>115</v>
      </c>
      <c r="D10" s="259">
        <f>COUNTIF(D15:D16, "1")</f>
        <v>2</v>
      </c>
      <c r="E10" s="259">
        <f t="shared" ref="E10:N10" si="1">COUNTIF(E15:E16, "1")</f>
        <v>2</v>
      </c>
      <c r="F10" s="259">
        <f>COUNTIF(F15:F16, "1")</f>
        <v>2</v>
      </c>
      <c r="G10" s="259">
        <f t="shared" si="1"/>
        <v>2</v>
      </c>
      <c r="H10" s="259">
        <f t="shared" si="1"/>
        <v>2</v>
      </c>
      <c r="I10" s="259">
        <f t="shared" si="1"/>
        <v>2</v>
      </c>
      <c r="J10" s="259">
        <f t="shared" si="1"/>
        <v>2</v>
      </c>
      <c r="K10" s="259">
        <f t="shared" si="1"/>
        <v>2</v>
      </c>
      <c r="L10" s="259">
        <f t="shared" si="1"/>
        <v>2</v>
      </c>
      <c r="M10" s="259">
        <f t="shared" si="1"/>
        <v>2</v>
      </c>
      <c r="N10" s="259">
        <f t="shared" si="1"/>
        <v>2</v>
      </c>
      <c r="O10" s="260">
        <f>SUM(D10:N10)</f>
        <v>22</v>
      </c>
      <c r="AD10" s="49"/>
      <c r="AE10" s="224"/>
      <c r="AF10" s="224"/>
      <c r="AG10" s="224"/>
      <c r="AH10" s="224"/>
      <c r="AI10" s="35"/>
      <c r="AJ10" s="35"/>
      <c r="AK10" s="35"/>
    </row>
    <row r="11" spans="1:37" ht="15" customHeight="1">
      <c r="A11" s="369"/>
      <c r="B11" s="374"/>
      <c r="C11" s="258" t="s">
        <v>116</v>
      </c>
      <c r="D11" s="259">
        <f>COUNTIF(D15:D16, "0")</f>
        <v>0</v>
      </c>
      <c r="E11" s="259">
        <f t="shared" ref="E11:N11" si="2">COUNTIF(E15:E16, "0")</f>
        <v>0</v>
      </c>
      <c r="F11" s="259">
        <f t="shared" si="2"/>
        <v>0</v>
      </c>
      <c r="G11" s="259">
        <f t="shared" si="2"/>
        <v>0</v>
      </c>
      <c r="H11" s="259">
        <f t="shared" si="2"/>
        <v>0</v>
      </c>
      <c r="I11" s="259">
        <f t="shared" si="2"/>
        <v>0</v>
      </c>
      <c r="J11" s="259">
        <f t="shared" si="2"/>
        <v>0</v>
      </c>
      <c r="K11" s="259">
        <f t="shared" si="2"/>
        <v>0</v>
      </c>
      <c r="L11" s="259">
        <f t="shared" si="2"/>
        <v>0</v>
      </c>
      <c r="M11" s="259">
        <f t="shared" si="2"/>
        <v>0</v>
      </c>
      <c r="N11" s="259">
        <f t="shared" si="2"/>
        <v>0</v>
      </c>
      <c r="O11" s="260">
        <f>SUM(D11:N11)</f>
        <v>0</v>
      </c>
      <c r="AD11" s="49"/>
      <c r="AE11" s="224"/>
      <c r="AF11" s="224"/>
      <c r="AG11" s="224"/>
      <c r="AH11" s="224"/>
      <c r="AI11" s="35"/>
      <c r="AJ11" s="35"/>
      <c r="AK11" s="35"/>
    </row>
    <row r="12" spans="1:37" ht="15" customHeight="1">
      <c r="A12" s="369"/>
      <c r="B12" s="374"/>
      <c r="C12" s="261" t="s">
        <v>117</v>
      </c>
      <c r="D12" s="259">
        <f>COUNTIF(D15:D16, "J")</f>
        <v>0</v>
      </c>
      <c r="E12" s="259">
        <f t="shared" ref="E12:N12" si="3">COUNTIF(E15:E16, "J")</f>
        <v>0</v>
      </c>
      <c r="F12" s="259">
        <f t="shared" si="3"/>
        <v>0</v>
      </c>
      <c r="G12" s="259">
        <f t="shared" si="3"/>
        <v>0</v>
      </c>
      <c r="H12" s="259">
        <f t="shared" si="3"/>
        <v>0</v>
      </c>
      <c r="I12" s="259">
        <f t="shared" si="3"/>
        <v>0</v>
      </c>
      <c r="J12" s="259">
        <f t="shared" si="3"/>
        <v>0</v>
      </c>
      <c r="K12" s="259">
        <f t="shared" si="3"/>
        <v>0</v>
      </c>
      <c r="L12" s="259">
        <f t="shared" si="3"/>
        <v>0</v>
      </c>
      <c r="M12" s="259">
        <f t="shared" si="3"/>
        <v>0</v>
      </c>
      <c r="N12" s="259">
        <f t="shared" si="3"/>
        <v>0</v>
      </c>
      <c r="O12" s="260">
        <f>SUM(D12:N12)</f>
        <v>0</v>
      </c>
      <c r="AD12" s="49"/>
      <c r="AE12" s="224"/>
      <c r="AF12" s="224"/>
      <c r="AG12" s="224"/>
      <c r="AH12" s="224"/>
      <c r="AI12" s="35"/>
      <c r="AJ12" s="35"/>
      <c r="AK12" s="35"/>
    </row>
    <row r="13" spans="1:37" ht="15" customHeight="1">
      <c r="A13" s="369"/>
      <c r="B13" s="374"/>
      <c r="C13" s="258" t="s">
        <v>6</v>
      </c>
      <c r="D13" s="259">
        <f>COUNTIF(D15:D16, "V")</f>
        <v>0</v>
      </c>
      <c r="E13" s="259">
        <f t="shared" ref="E13:N13" si="4">COUNTIF(E15:E16, "V")</f>
        <v>0</v>
      </c>
      <c r="F13" s="259">
        <f t="shared" si="4"/>
        <v>0</v>
      </c>
      <c r="G13" s="259">
        <f t="shared" si="4"/>
        <v>0</v>
      </c>
      <c r="H13" s="259">
        <f t="shared" si="4"/>
        <v>0</v>
      </c>
      <c r="I13" s="259">
        <f t="shared" si="4"/>
        <v>0</v>
      </c>
      <c r="J13" s="259">
        <f t="shared" si="4"/>
        <v>0</v>
      </c>
      <c r="K13" s="259">
        <f t="shared" si="4"/>
        <v>0</v>
      </c>
      <c r="L13" s="259">
        <f t="shared" si="4"/>
        <v>0</v>
      </c>
      <c r="M13" s="259">
        <f t="shared" si="4"/>
        <v>0</v>
      </c>
      <c r="N13" s="259">
        <f t="shared" si="4"/>
        <v>0</v>
      </c>
      <c r="O13" s="260">
        <f>SUM(D13:N13)</f>
        <v>0</v>
      </c>
      <c r="AD13" s="49"/>
      <c r="AE13" s="224"/>
      <c r="AF13" s="224"/>
      <c r="AG13" s="224"/>
      <c r="AH13" s="224"/>
      <c r="AI13" s="35"/>
      <c r="AJ13" s="35"/>
      <c r="AK13" s="35"/>
    </row>
    <row r="14" spans="1:37" ht="15" customHeight="1">
      <c r="A14" s="369"/>
      <c r="B14" s="374"/>
      <c r="C14" s="115"/>
      <c r="D14" s="292"/>
      <c r="E14" s="292"/>
      <c r="F14" s="292"/>
      <c r="G14" s="292"/>
      <c r="H14" s="292"/>
      <c r="I14" s="292"/>
      <c r="J14" s="292"/>
      <c r="K14" s="292"/>
      <c r="L14" s="292"/>
      <c r="M14" s="292"/>
      <c r="N14" s="292"/>
      <c r="O14" s="292"/>
      <c r="AD14" s="49"/>
      <c r="AE14" s="224"/>
      <c r="AF14" s="224"/>
      <c r="AG14" s="224"/>
      <c r="AH14" s="224"/>
      <c r="AI14" s="35"/>
      <c r="AJ14" s="35"/>
      <c r="AK14" s="35"/>
    </row>
    <row r="15" spans="1:37">
      <c r="A15" s="24" t="s">
        <v>18</v>
      </c>
      <c r="B15" s="69">
        <v>1</v>
      </c>
      <c r="C15" s="247" t="s">
        <v>19</v>
      </c>
      <c r="D15" s="113">
        <v>1</v>
      </c>
      <c r="E15" s="113">
        <v>1</v>
      </c>
      <c r="F15" s="113">
        <v>1</v>
      </c>
      <c r="G15" s="113">
        <v>1</v>
      </c>
      <c r="H15" s="113">
        <v>1</v>
      </c>
      <c r="I15" s="113">
        <v>1</v>
      </c>
      <c r="J15" s="113">
        <v>1</v>
      </c>
      <c r="K15" s="113">
        <v>1</v>
      </c>
      <c r="L15" s="113">
        <v>1</v>
      </c>
      <c r="M15" s="113">
        <v>1</v>
      </c>
      <c r="N15" s="113">
        <v>1</v>
      </c>
      <c r="O15" s="256">
        <f>COUNTIF(D15:N15,"1")</f>
        <v>11</v>
      </c>
    </row>
    <row r="16" spans="1:37">
      <c r="A16" s="24" t="s">
        <v>118</v>
      </c>
      <c r="B16" s="69">
        <v>2</v>
      </c>
      <c r="C16" s="247" t="s">
        <v>21</v>
      </c>
      <c r="D16" s="113">
        <v>1</v>
      </c>
      <c r="E16" s="113">
        <v>1</v>
      </c>
      <c r="F16" s="113">
        <v>1</v>
      </c>
      <c r="G16" s="113">
        <v>1</v>
      </c>
      <c r="H16" s="113">
        <v>1</v>
      </c>
      <c r="I16" s="113">
        <v>1</v>
      </c>
      <c r="J16" s="113">
        <v>1</v>
      </c>
      <c r="K16" s="113">
        <v>1</v>
      </c>
      <c r="L16" s="113">
        <v>1</v>
      </c>
      <c r="M16" s="113">
        <v>1</v>
      </c>
      <c r="N16" s="113">
        <v>1</v>
      </c>
      <c r="O16" s="256">
        <f>COUNTIF(D16:N16,"1")</f>
        <v>11</v>
      </c>
    </row>
    <row r="17" spans="1:38" ht="15" thickBot="1">
      <c r="A17" s="24" t="s">
        <v>118</v>
      </c>
      <c r="B17" s="69">
        <v>3</v>
      </c>
      <c r="C17" s="25"/>
      <c r="D17" s="25"/>
      <c r="E17" s="25"/>
      <c r="F17" s="25"/>
      <c r="G17" s="25"/>
      <c r="H17" s="25"/>
      <c r="I17" s="25"/>
      <c r="J17" s="25"/>
      <c r="K17" s="25"/>
      <c r="L17" s="25"/>
      <c r="M17" s="25"/>
      <c r="N17" s="25"/>
      <c r="O17" s="25"/>
      <c r="AF17" s="222" t="s">
        <v>115</v>
      </c>
      <c r="AG17" s="222">
        <f>SUM(F10:K10)</f>
        <v>12</v>
      </c>
      <c r="AH17" s="222">
        <f>AG17/12*100</f>
        <v>100</v>
      </c>
    </row>
    <row r="18" spans="1:38">
      <c r="A18" s="24" t="s">
        <v>119</v>
      </c>
      <c r="B18" s="69">
        <v>4</v>
      </c>
      <c r="C18" s="61"/>
      <c r="D18" s="61"/>
      <c r="E18" s="61"/>
      <c r="F18" s="61"/>
      <c r="G18" s="61"/>
      <c r="H18" s="61"/>
      <c r="I18" s="61"/>
      <c r="J18" s="61"/>
      <c r="K18" s="61"/>
      <c r="L18" s="61"/>
      <c r="M18" s="61"/>
      <c r="N18" s="61"/>
      <c r="O18" s="61"/>
      <c r="AF18" s="222" t="s">
        <v>120</v>
      </c>
      <c r="AG18" s="222">
        <f>SUM(F11:K11)</f>
        <v>0</v>
      </c>
      <c r="AH18" s="222">
        <f t="shared" ref="AH18:AH20" si="5">AG18/12*100</f>
        <v>0</v>
      </c>
    </row>
    <row r="19" spans="1:38">
      <c r="A19" s="24" t="s">
        <v>18</v>
      </c>
      <c r="B19" s="69">
        <v>5</v>
      </c>
      <c r="C19" s="292"/>
      <c r="D19" s="292"/>
      <c r="E19" s="292"/>
      <c r="F19" s="292"/>
      <c r="G19" s="292"/>
      <c r="H19" s="292"/>
      <c r="I19" s="292"/>
      <c r="J19" s="292"/>
      <c r="K19" s="292"/>
      <c r="L19" s="292"/>
      <c r="M19" s="292"/>
      <c r="N19" s="292"/>
      <c r="O19" s="292"/>
      <c r="AF19" s="222" t="s">
        <v>121</v>
      </c>
      <c r="AG19" s="222">
        <f>SUM(F12:K12)</f>
        <v>0</v>
      </c>
      <c r="AH19" s="222">
        <f t="shared" si="5"/>
        <v>0</v>
      </c>
    </row>
    <row r="20" spans="1:38">
      <c r="A20" s="24" t="s">
        <v>20</v>
      </c>
      <c r="B20" s="24">
        <v>6</v>
      </c>
      <c r="C20" s="162" t="s">
        <v>122</v>
      </c>
      <c r="D20" s="4">
        <v>1</v>
      </c>
      <c r="AF20" s="222" t="s">
        <v>6</v>
      </c>
      <c r="AG20" s="222">
        <f>SUM(F13:K13)</f>
        <v>0</v>
      </c>
      <c r="AH20" s="222">
        <f t="shared" si="5"/>
        <v>0</v>
      </c>
    </row>
    <row r="21" spans="1:38">
      <c r="A21" s="24" t="s">
        <v>119</v>
      </c>
      <c r="B21" s="24">
        <v>7</v>
      </c>
      <c r="C21" s="162" t="s">
        <v>123</v>
      </c>
      <c r="D21" s="4">
        <v>0</v>
      </c>
      <c r="N21" s="51"/>
    </row>
    <row r="22" spans="1:38">
      <c r="A22" s="24" t="s">
        <v>118</v>
      </c>
      <c r="B22" s="24">
        <v>8</v>
      </c>
      <c r="C22" s="162" t="s">
        <v>124</v>
      </c>
      <c r="D22" s="4" t="s">
        <v>125</v>
      </c>
      <c r="AJ22" s="35"/>
      <c r="AK22" s="35" t="s">
        <v>115</v>
      </c>
      <c r="AL22" s="35" t="s">
        <v>120</v>
      </c>
    </row>
    <row r="23" spans="1:38">
      <c r="A23" s="24" t="s">
        <v>126</v>
      </c>
      <c r="B23" s="24">
        <v>9</v>
      </c>
      <c r="C23" s="162" t="s">
        <v>127</v>
      </c>
      <c r="D23" s="4" t="s">
        <v>20</v>
      </c>
      <c r="AJ23" s="36" t="s">
        <v>128</v>
      </c>
      <c r="AK23" s="35">
        <f>F10</f>
        <v>2</v>
      </c>
      <c r="AL23" s="35">
        <f>F11+F12</f>
        <v>0</v>
      </c>
    </row>
    <row r="24" spans="1:38">
      <c r="A24" s="24" t="s">
        <v>118</v>
      </c>
      <c r="B24" s="24">
        <v>10</v>
      </c>
      <c r="C24" s="60"/>
      <c r="AJ24" s="36" t="s">
        <v>129</v>
      </c>
      <c r="AK24" s="35">
        <f>G10</f>
        <v>2</v>
      </c>
      <c r="AL24" s="35">
        <f>G11+G12</f>
        <v>0</v>
      </c>
    </row>
    <row r="25" spans="1:38">
      <c r="A25" s="24" t="s">
        <v>18</v>
      </c>
      <c r="B25" s="24">
        <v>11</v>
      </c>
      <c r="C25" s="60"/>
      <c r="D25" s="419"/>
      <c r="E25" s="421" t="s">
        <v>109</v>
      </c>
      <c r="F25" s="421" t="s">
        <v>110</v>
      </c>
      <c r="G25" s="421" t="s">
        <v>128</v>
      </c>
      <c r="H25" s="421" t="s">
        <v>129</v>
      </c>
      <c r="I25" s="421" t="s">
        <v>130</v>
      </c>
      <c r="J25" s="421" t="s">
        <v>131</v>
      </c>
      <c r="K25" s="421" t="s">
        <v>132</v>
      </c>
      <c r="L25" s="421" t="s">
        <v>133</v>
      </c>
      <c r="M25" s="421" t="s">
        <v>112</v>
      </c>
      <c r="N25" s="419" t="s">
        <v>113</v>
      </c>
      <c r="O25" s="429" t="s">
        <v>114</v>
      </c>
      <c r="AJ25" s="36" t="s">
        <v>130</v>
      </c>
      <c r="AK25" s="35">
        <f>H10</f>
        <v>2</v>
      </c>
      <c r="AL25" s="35">
        <f>H11+H12</f>
        <v>0</v>
      </c>
    </row>
    <row r="26" spans="1:38">
      <c r="A26" s="24" t="s">
        <v>126</v>
      </c>
      <c r="B26" s="24">
        <v>12</v>
      </c>
      <c r="C26" s="60"/>
      <c r="D26" s="420"/>
      <c r="E26" s="422"/>
      <c r="F26" s="422"/>
      <c r="G26" s="422"/>
      <c r="H26" s="422"/>
      <c r="I26" s="422"/>
      <c r="J26" s="422"/>
      <c r="K26" s="422"/>
      <c r="L26" s="422"/>
      <c r="M26" s="422"/>
      <c r="N26" s="420"/>
      <c r="O26" s="430"/>
      <c r="AJ26" s="36" t="s">
        <v>131</v>
      </c>
      <c r="AK26" s="35">
        <f>I10</f>
        <v>2</v>
      </c>
      <c r="AL26" s="35">
        <f>I11+I12</f>
        <v>0</v>
      </c>
    </row>
    <row r="27" spans="1:38">
      <c r="A27" s="24" t="s">
        <v>20</v>
      </c>
      <c r="B27" s="24">
        <v>13</v>
      </c>
      <c r="C27" s="60"/>
      <c r="D27" s="161" t="s">
        <v>115</v>
      </c>
      <c r="E27" s="117">
        <f t="shared" ref="E27:O27" si="6">D10</f>
        <v>2</v>
      </c>
      <c r="F27" s="117">
        <f t="shared" si="6"/>
        <v>2</v>
      </c>
      <c r="G27" s="117">
        <f t="shared" si="6"/>
        <v>2</v>
      </c>
      <c r="H27" s="117">
        <f t="shared" si="6"/>
        <v>2</v>
      </c>
      <c r="I27" s="117">
        <f t="shared" si="6"/>
        <v>2</v>
      </c>
      <c r="J27" s="117">
        <f t="shared" si="6"/>
        <v>2</v>
      </c>
      <c r="K27" s="117">
        <f t="shared" si="6"/>
        <v>2</v>
      </c>
      <c r="L27" s="117">
        <f t="shared" si="6"/>
        <v>2</v>
      </c>
      <c r="M27" s="117">
        <f t="shared" si="6"/>
        <v>2</v>
      </c>
      <c r="N27" s="117">
        <f t="shared" si="6"/>
        <v>2</v>
      </c>
      <c r="O27" s="304">
        <f t="shared" si="6"/>
        <v>2</v>
      </c>
      <c r="AJ27" s="36" t="s">
        <v>132</v>
      </c>
      <c r="AK27" s="35">
        <f>J10</f>
        <v>2</v>
      </c>
      <c r="AL27" s="35">
        <f>J11+J12</f>
        <v>0</v>
      </c>
    </row>
    <row r="28" spans="1:38">
      <c r="A28" s="24" t="s">
        <v>118</v>
      </c>
      <c r="B28" s="24">
        <v>14</v>
      </c>
      <c r="C28" s="60"/>
      <c r="D28" s="160" t="s">
        <v>116</v>
      </c>
      <c r="E28" s="116">
        <f t="shared" ref="E28:O28" si="7">D11+D12</f>
        <v>0</v>
      </c>
      <c r="F28" s="116">
        <f t="shared" si="7"/>
        <v>0</v>
      </c>
      <c r="G28" s="116">
        <f t="shared" si="7"/>
        <v>0</v>
      </c>
      <c r="H28" s="116">
        <f t="shared" si="7"/>
        <v>0</v>
      </c>
      <c r="I28" s="116">
        <f t="shared" si="7"/>
        <v>0</v>
      </c>
      <c r="J28" s="116">
        <f t="shared" si="7"/>
        <v>0</v>
      </c>
      <c r="K28" s="116">
        <f t="shared" si="7"/>
        <v>0</v>
      </c>
      <c r="L28" s="116">
        <f t="shared" si="7"/>
        <v>0</v>
      </c>
      <c r="M28" s="116">
        <f t="shared" si="7"/>
        <v>0</v>
      </c>
      <c r="N28" s="116">
        <f t="shared" si="7"/>
        <v>0</v>
      </c>
      <c r="O28" s="305">
        <f t="shared" si="7"/>
        <v>0</v>
      </c>
      <c r="AJ28" s="36" t="s">
        <v>133</v>
      </c>
      <c r="AK28" s="35">
        <f>K10</f>
        <v>2</v>
      </c>
      <c r="AL28" s="35">
        <f>K11+K12</f>
        <v>0</v>
      </c>
    </row>
    <row r="29" spans="1:38">
      <c r="A29" s="24" t="s">
        <v>20</v>
      </c>
      <c r="B29" s="24">
        <v>15</v>
      </c>
      <c r="C29" s="60"/>
      <c r="D29" s="25"/>
      <c r="E29" s="25"/>
      <c r="F29" s="25"/>
      <c r="G29" s="25"/>
      <c r="H29" s="25"/>
      <c r="I29" s="25"/>
      <c r="J29" s="118"/>
      <c r="K29" s="118"/>
      <c r="L29" s="118"/>
      <c r="M29" s="118"/>
      <c r="N29" s="118"/>
      <c r="O29" s="118"/>
    </row>
    <row r="30" spans="1:38">
      <c r="A30" s="24" t="s">
        <v>20</v>
      </c>
      <c r="B30" s="24">
        <v>16</v>
      </c>
      <c r="C30" s="60"/>
      <c r="F30" s="222"/>
      <c r="G30" s="222"/>
      <c r="H30" s="222"/>
      <c r="I30" s="222"/>
      <c r="J30" s="60"/>
      <c r="K30" s="60"/>
      <c r="L30" s="60"/>
      <c r="M30" s="60"/>
      <c r="N30" s="60"/>
      <c r="O30" s="60"/>
    </row>
    <row r="31" spans="1:38">
      <c r="A31" s="24" t="s">
        <v>126</v>
      </c>
      <c r="B31" s="24">
        <v>17</v>
      </c>
      <c r="C31" s="60"/>
      <c r="D31" s="222"/>
      <c r="E31" s="222"/>
      <c r="F31" s="222"/>
      <c r="G31" s="222"/>
      <c r="H31" s="222" t="s">
        <v>115</v>
      </c>
      <c r="I31" s="222" t="s">
        <v>116</v>
      </c>
      <c r="J31" s="222"/>
      <c r="K31" s="222"/>
      <c r="L31" s="222"/>
      <c r="M31" s="222"/>
      <c r="N31" s="222"/>
      <c r="O31" s="60"/>
    </row>
    <row r="32" spans="1:38" ht="12" customHeight="1">
      <c r="A32" s="24" t="s">
        <v>118</v>
      </c>
      <c r="B32" s="24">
        <v>18</v>
      </c>
      <c r="C32" s="60"/>
      <c r="D32" s="222" t="s">
        <v>7</v>
      </c>
      <c r="E32" s="222">
        <f>G27</f>
        <v>2</v>
      </c>
      <c r="F32" s="222">
        <f>F11+F12</f>
        <v>0</v>
      </c>
      <c r="G32" s="222" t="s">
        <v>7</v>
      </c>
      <c r="H32" s="223">
        <f>E32*100/2</f>
        <v>100</v>
      </c>
      <c r="I32" s="223">
        <f t="shared" ref="I32:I37" si="8">F32*100/5</f>
        <v>0</v>
      </c>
      <c r="J32" s="222"/>
      <c r="K32" s="431" t="s">
        <v>134</v>
      </c>
      <c r="L32" s="432"/>
      <c r="M32" s="423" t="s">
        <v>135</v>
      </c>
      <c r="N32" s="425" t="s">
        <v>136</v>
      </c>
      <c r="O32" s="60"/>
    </row>
    <row r="33" spans="1:38">
      <c r="A33" s="24" t="s">
        <v>18</v>
      </c>
      <c r="B33" s="24">
        <v>19</v>
      </c>
      <c r="C33" s="60"/>
      <c r="D33" s="222" t="s">
        <v>8</v>
      </c>
      <c r="E33" s="222">
        <f>H27</f>
        <v>2</v>
      </c>
      <c r="F33" s="222">
        <f>G11+G12</f>
        <v>0</v>
      </c>
      <c r="G33" s="222" t="s">
        <v>8</v>
      </c>
      <c r="H33" s="223">
        <f t="shared" ref="H33:H37" si="9">E33*100/2</f>
        <v>100</v>
      </c>
      <c r="I33" s="223">
        <f t="shared" si="8"/>
        <v>0</v>
      </c>
      <c r="J33" s="222"/>
      <c r="K33" s="433"/>
      <c r="L33" s="434"/>
      <c r="M33" s="424"/>
      <c r="N33" s="426"/>
      <c r="O33" s="60"/>
    </row>
    <row r="34" spans="1:38">
      <c r="A34" s="24" t="s">
        <v>18</v>
      </c>
      <c r="B34" s="24">
        <v>20</v>
      </c>
      <c r="C34" s="60"/>
      <c r="D34" s="222" t="s">
        <v>9</v>
      </c>
      <c r="E34" s="222">
        <f>I27</f>
        <v>2</v>
      </c>
      <c r="F34" s="222">
        <f>H11+H12</f>
        <v>0</v>
      </c>
      <c r="G34" s="222" t="s">
        <v>9</v>
      </c>
      <c r="H34" s="223">
        <f t="shared" si="9"/>
        <v>100</v>
      </c>
      <c r="I34" s="223">
        <f t="shared" si="8"/>
        <v>0</v>
      </c>
      <c r="J34" s="222"/>
      <c r="K34" s="427" t="s">
        <v>137</v>
      </c>
      <c r="L34" s="427"/>
      <c r="M34" s="119">
        <f>D10</f>
        <v>2</v>
      </c>
      <c r="N34" s="119">
        <f>E10</f>
        <v>2</v>
      </c>
    </row>
    <row r="35" spans="1:38" ht="12" customHeight="1">
      <c r="A35" s="24" t="s">
        <v>126</v>
      </c>
      <c r="B35" s="24">
        <v>21</v>
      </c>
      <c r="C35" s="60"/>
      <c r="D35" s="222" t="s">
        <v>10</v>
      </c>
      <c r="E35" s="222">
        <f>J27</f>
        <v>2</v>
      </c>
      <c r="F35" s="222">
        <f>I11+I12</f>
        <v>0</v>
      </c>
      <c r="G35" s="222" t="s">
        <v>10</v>
      </c>
      <c r="H35" s="223">
        <f t="shared" si="9"/>
        <v>100</v>
      </c>
      <c r="I35" s="223">
        <f t="shared" si="8"/>
        <v>0</v>
      </c>
      <c r="J35" s="222"/>
      <c r="K35" s="428" t="s">
        <v>138</v>
      </c>
      <c r="L35" s="428"/>
      <c r="M35" s="100">
        <f>(D11+D12)</f>
        <v>0</v>
      </c>
      <c r="N35" s="100">
        <f>(E11+E12)</f>
        <v>0</v>
      </c>
    </row>
    <row r="36" spans="1:38">
      <c r="A36" s="24" t="s">
        <v>18</v>
      </c>
      <c r="B36" s="24">
        <v>22</v>
      </c>
      <c r="C36" s="60"/>
      <c r="D36" s="222" t="s">
        <v>11</v>
      </c>
      <c r="E36" s="222">
        <f>K27</f>
        <v>2</v>
      </c>
      <c r="F36" s="222">
        <f>J11+J12</f>
        <v>0</v>
      </c>
      <c r="G36" s="222" t="s">
        <v>11</v>
      </c>
      <c r="H36" s="223">
        <f t="shared" si="9"/>
        <v>100</v>
      </c>
      <c r="I36" s="223">
        <f t="shared" si="8"/>
        <v>0</v>
      </c>
      <c r="J36" s="222"/>
      <c r="K36" s="20"/>
      <c r="L36" s="20"/>
      <c r="M36" s="20"/>
      <c r="N36" s="20"/>
    </row>
    <row r="37" spans="1:38">
      <c r="A37" s="24" t="s">
        <v>119</v>
      </c>
      <c r="B37" s="24">
        <v>23</v>
      </c>
      <c r="C37" s="60"/>
      <c r="D37" s="222" t="s">
        <v>12</v>
      </c>
      <c r="E37" s="222">
        <f>L27</f>
        <v>2</v>
      </c>
      <c r="F37" s="222">
        <f>K11+K12</f>
        <v>0</v>
      </c>
      <c r="G37" s="222" t="s">
        <v>12</v>
      </c>
      <c r="H37" s="223">
        <f t="shared" si="9"/>
        <v>100</v>
      </c>
      <c r="I37" s="223">
        <f t="shared" si="8"/>
        <v>0</v>
      </c>
      <c r="J37" s="222"/>
      <c r="K37" s="222"/>
      <c r="L37" s="222"/>
      <c r="M37" s="222"/>
      <c r="N37" s="222"/>
    </row>
    <row r="38" spans="1:38">
      <c r="A38" s="24" t="s">
        <v>18</v>
      </c>
      <c r="B38" s="24">
        <v>24</v>
      </c>
      <c r="C38" s="60"/>
      <c r="D38" s="222"/>
      <c r="E38" s="222"/>
      <c r="F38" s="222"/>
      <c r="G38" s="222"/>
      <c r="H38" s="222"/>
      <c r="I38" s="222"/>
      <c r="J38" s="222"/>
      <c r="K38" s="222"/>
      <c r="L38" s="222"/>
      <c r="M38" s="222"/>
      <c r="N38" s="222"/>
      <c r="O38" s="60"/>
    </row>
    <row r="39" spans="1:38">
      <c r="A39" s="24" t="s">
        <v>118</v>
      </c>
      <c r="B39" s="24">
        <v>25</v>
      </c>
      <c r="D39" s="222"/>
      <c r="E39" s="222"/>
      <c r="F39" s="222"/>
      <c r="G39" s="222"/>
      <c r="H39" s="222"/>
      <c r="I39" s="222"/>
      <c r="J39" s="222"/>
      <c r="K39" s="222"/>
      <c r="L39" s="222"/>
      <c r="M39" s="222"/>
      <c r="N39" s="222"/>
    </row>
    <row r="40" spans="1:38">
      <c r="A40" s="24" t="s">
        <v>118</v>
      </c>
      <c r="B40" s="24">
        <v>26</v>
      </c>
      <c r="D40" s="222"/>
      <c r="E40" s="222"/>
      <c r="F40" s="222"/>
      <c r="G40" s="222"/>
      <c r="H40" s="222"/>
      <c r="I40" s="222"/>
      <c r="J40" s="222"/>
      <c r="K40" s="222"/>
      <c r="L40" s="222"/>
      <c r="M40" s="222"/>
      <c r="N40" s="222"/>
    </row>
    <row r="41" spans="1:38" ht="15" customHeight="1">
      <c r="A41" s="24" t="s">
        <v>119</v>
      </c>
      <c r="B41" s="24">
        <v>27</v>
      </c>
      <c r="AF41" s="222" t="s">
        <v>115</v>
      </c>
      <c r="AG41" s="222">
        <f>D10+E10</f>
        <v>4</v>
      </c>
      <c r="AH41" s="222">
        <f>AG41/4*100</f>
        <v>100</v>
      </c>
    </row>
    <row r="42" spans="1:38">
      <c r="A42" s="24" t="s">
        <v>18</v>
      </c>
      <c r="B42" s="24">
        <v>28</v>
      </c>
      <c r="AF42" s="222" t="s">
        <v>120</v>
      </c>
      <c r="AG42" s="222">
        <f>D11+E11</f>
        <v>0</v>
      </c>
      <c r="AH42" s="222">
        <f t="shared" ref="AH42:AH44" si="10">AG42/4*100</f>
        <v>0</v>
      </c>
    </row>
    <row r="43" spans="1:38">
      <c r="A43" s="24" t="s">
        <v>126</v>
      </c>
      <c r="B43" s="24">
        <v>29</v>
      </c>
      <c r="AF43" s="222" t="s">
        <v>121</v>
      </c>
      <c r="AG43" s="222">
        <f>D12+E12</f>
        <v>0</v>
      </c>
      <c r="AH43" s="222">
        <f t="shared" si="10"/>
        <v>0</v>
      </c>
    </row>
    <row r="44" spans="1:38">
      <c r="A44" s="24" t="s">
        <v>119</v>
      </c>
      <c r="B44" s="24">
        <v>30</v>
      </c>
      <c r="AF44" s="222" t="s">
        <v>6</v>
      </c>
      <c r="AG44" s="222">
        <f>D13+E13</f>
        <v>0</v>
      </c>
      <c r="AH44" s="222">
        <f t="shared" si="10"/>
        <v>0</v>
      </c>
    </row>
    <row r="45" spans="1:38">
      <c r="A45" s="24" t="s">
        <v>119</v>
      </c>
      <c r="B45" s="24">
        <v>31</v>
      </c>
    </row>
    <row r="46" spans="1:38">
      <c r="A46" s="24" t="s">
        <v>18</v>
      </c>
      <c r="B46" s="24">
        <v>32</v>
      </c>
      <c r="C46" s="13"/>
      <c r="D46" s="13"/>
      <c r="E46" s="13"/>
      <c r="F46" s="13"/>
      <c r="G46" s="13"/>
      <c r="H46" s="13"/>
      <c r="I46" s="13"/>
      <c r="J46" s="13"/>
      <c r="K46" s="13"/>
      <c r="L46" s="13"/>
      <c r="M46" s="13"/>
      <c r="N46" s="13"/>
      <c r="O46" s="13"/>
    </row>
    <row r="47" spans="1:38" ht="15" customHeight="1">
      <c r="A47" s="85" t="s">
        <v>115</v>
      </c>
      <c r="B47" s="54"/>
      <c r="C47" s="13"/>
      <c r="D47" s="13"/>
      <c r="E47" s="13"/>
      <c r="F47" s="13"/>
      <c r="G47" s="13"/>
      <c r="H47" s="13"/>
      <c r="I47" s="13"/>
      <c r="J47" s="13"/>
      <c r="K47" s="13"/>
      <c r="L47" s="13"/>
      <c r="M47" s="13"/>
      <c r="N47" s="13"/>
      <c r="O47" s="13"/>
      <c r="AJ47" s="35"/>
      <c r="AK47" s="35" t="s">
        <v>115</v>
      </c>
      <c r="AL47" s="35" t="s">
        <v>120</v>
      </c>
    </row>
    <row r="48" spans="1:38" ht="15" customHeight="1">
      <c r="A48" s="55" t="s">
        <v>116</v>
      </c>
      <c r="B48" s="56"/>
      <c r="C48" s="13"/>
      <c r="D48" s="13"/>
      <c r="E48" s="13"/>
      <c r="F48" s="13"/>
      <c r="G48" s="13"/>
      <c r="H48" s="13"/>
      <c r="I48" s="13"/>
      <c r="J48" s="13"/>
      <c r="K48" s="13"/>
      <c r="L48" s="13"/>
      <c r="M48" s="13"/>
      <c r="N48" s="13"/>
      <c r="O48" s="13"/>
      <c r="AJ48" s="36" t="s">
        <v>109</v>
      </c>
      <c r="AK48" s="35">
        <f>D10</f>
        <v>2</v>
      </c>
      <c r="AL48" s="35">
        <f>D11+D12</f>
        <v>0</v>
      </c>
    </row>
    <row r="49" spans="1:38" ht="21" customHeight="1">
      <c r="A49" s="57" t="s">
        <v>139</v>
      </c>
      <c r="B49" s="58"/>
      <c r="C49" s="13"/>
      <c r="D49" s="13"/>
      <c r="E49" s="13"/>
      <c r="F49" s="13"/>
      <c r="G49" s="13"/>
      <c r="H49" s="13"/>
      <c r="I49" s="13"/>
      <c r="J49" s="13"/>
      <c r="K49" s="13"/>
      <c r="L49" s="13"/>
      <c r="M49" s="13"/>
      <c r="N49" s="13"/>
      <c r="O49" s="13"/>
      <c r="AJ49" s="36" t="s">
        <v>110</v>
      </c>
      <c r="AK49" s="35">
        <f>E10</f>
        <v>2</v>
      </c>
      <c r="AL49" s="35">
        <f>E11+E12</f>
        <v>0</v>
      </c>
    </row>
    <row r="50" spans="1:38" ht="15" customHeight="1">
      <c r="A50" s="55" t="s">
        <v>6</v>
      </c>
      <c r="B50" s="56"/>
      <c r="C50" s="13"/>
      <c r="D50" s="13"/>
      <c r="E50" s="13"/>
      <c r="F50" s="13"/>
      <c r="G50" s="13"/>
      <c r="H50" s="13"/>
      <c r="I50" s="13"/>
      <c r="J50" s="13"/>
      <c r="K50" s="13"/>
      <c r="L50" s="13"/>
      <c r="M50" s="13"/>
      <c r="N50" s="13"/>
      <c r="O50" s="13"/>
      <c r="AJ50" s="36"/>
      <c r="AK50" s="35"/>
      <c r="AL50" s="35"/>
    </row>
    <row r="51" spans="1:38" ht="15.75" customHeight="1" thickBot="1">
      <c r="A51" s="86" t="s">
        <v>13</v>
      </c>
      <c r="B51" s="59"/>
      <c r="C51" s="13"/>
      <c r="D51" s="13"/>
      <c r="E51" s="13"/>
      <c r="F51" s="13"/>
      <c r="G51" s="13"/>
      <c r="H51" s="13"/>
      <c r="I51" s="13"/>
      <c r="J51" s="13"/>
      <c r="K51" s="13"/>
      <c r="L51" s="13"/>
      <c r="M51" s="13"/>
      <c r="N51" s="13"/>
      <c r="O51" s="13"/>
      <c r="AJ51" s="36"/>
      <c r="AK51" s="35"/>
      <c r="AL51" s="35"/>
    </row>
    <row r="52" spans="1:38">
      <c r="C52" s="13"/>
      <c r="D52" s="13"/>
      <c r="E52" s="13"/>
      <c r="F52" s="13"/>
      <c r="G52" s="13"/>
      <c r="H52" s="13"/>
      <c r="I52" s="13"/>
      <c r="J52" s="13"/>
      <c r="K52" s="13"/>
      <c r="L52" s="13"/>
      <c r="M52" s="13"/>
      <c r="N52" s="13"/>
      <c r="O52" s="13"/>
      <c r="AJ52" s="36"/>
      <c r="AK52" s="35"/>
      <c r="AL52" s="35"/>
    </row>
    <row r="53" spans="1:38">
      <c r="C53" s="13"/>
      <c r="D53" s="13"/>
      <c r="E53" s="13"/>
      <c r="F53" s="13"/>
      <c r="G53" s="13"/>
      <c r="H53" s="13"/>
      <c r="I53" s="13"/>
      <c r="J53" s="13"/>
      <c r="K53" s="13"/>
      <c r="L53" s="13"/>
      <c r="M53" s="13"/>
      <c r="N53" s="13"/>
      <c r="O53" s="13"/>
      <c r="AJ53" s="36"/>
      <c r="AK53" s="35"/>
      <c r="AL53" s="35"/>
    </row>
    <row r="54" spans="1:38">
      <c r="C54" s="13"/>
      <c r="D54" s="13"/>
      <c r="E54" s="13"/>
      <c r="F54" s="13"/>
      <c r="G54" s="13"/>
      <c r="H54" s="13"/>
      <c r="I54" s="13"/>
      <c r="J54" s="13"/>
      <c r="K54" s="13"/>
      <c r="L54" s="13"/>
      <c r="M54" s="13"/>
      <c r="N54" s="13"/>
      <c r="O54" s="13"/>
    </row>
    <row r="55" spans="1:38" ht="14.25" customHeight="1">
      <c r="B55" s="26"/>
      <c r="C55" s="13"/>
      <c r="D55" s="13"/>
      <c r="E55" s="13"/>
      <c r="F55" s="13"/>
      <c r="G55" s="13"/>
      <c r="H55" s="13"/>
      <c r="I55" s="13"/>
      <c r="J55" s="13"/>
      <c r="K55" s="13"/>
      <c r="L55" s="13"/>
      <c r="M55" s="13"/>
      <c r="N55" s="13"/>
      <c r="O55" s="13"/>
    </row>
    <row r="56" spans="1:38">
      <c r="B56" s="26"/>
      <c r="C56" s="13"/>
      <c r="D56" s="13"/>
      <c r="E56" s="13"/>
      <c r="F56" s="13"/>
      <c r="G56" s="13"/>
      <c r="H56" s="13"/>
      <c r="I56" s="13"/>
      <c r="J56" s="13"/>
      <c r="K56" s="13"/>
      <c r="L56" s="13"/>
      <c r="M56" s="13"/>
      <c r="N56" s="13"/>
      <c r="O56" s="13"/>
    </row>
    <row r="57" spans="1:38">
      <c r="B57" s="26"/>
      <c r="C57" s="13"/>
      <c r="D57" s="13"/>
      <c r="E57" s="13"/>
      <c r="F57" s="13"/>
      <c r="G57" s="13"/>
      <c r="H57" s="13"/>
      <c r="I57" s="13"/>
      <c r="J57" s="13"/>
      <c r="K57" s="13"/>
      <c r="L57" s="13"/>
      <c r="M57" s="13"/>
      <c r="N57" s="13"/>
      <c r="O57" s="13"/>
    </row>
    <row r="58" spans="1:38">
      <c r="B58" s="26"/>
      <c r="C58" s="13"/>
      <c r="D58" s="13"/>
      <c r="E58" s="13"/>
      <c r="F58" s="13"/>
      <c r="G58" s="13"/>
      <c r="H58" s="13"/>
      <c r="I58" s="13"/>
      <c r="J58" s="13"/>
      <c r="K58" s="13"/>
      <c r="L58" s="13"/>
      <c r="M58" s="13"/>
      <c r="N58" s="13"/>
      <c r="O58" s="13"/>
    </row>
    <row r="59" spans="1:38">
      <c r="C59" s="13"/>
      <c r="D59" s="13"/>
      <c r="E59" s="13"/>
      <c r="F59" s="13"/>
      <c r="G59" s="13"/>
      <c r="H59" s="13"/>
      <c r="I59" s="13"/>
      <c r="J59" s="13"/>
      <c r="K59" s="13"/>
      <c r="L59" s="13"/>
      <c r="M59" s="13"/>
      <c r="N59" s="13"/>
      <c r="O59" s="13"/>
    </row>
    <row r="60" spans="1:38">
      <c r="C60" s="13"/>
      <c r="D60" s="13"/>
      <c r="E60" s="13"/>
      <c r="F60" s="13"/>
      <c r="G60" s="13"/>
      <c r="H60" s="13"/>
      <c r="I60" s="13"/>
      <c r="J60" s="13"/>
      <c r="K60" s="13"/>
      <c r="L60" s="13"/>
      <c r="M60" s="13"/>
      <c r="N60" s="13"/>
      <c r="O60" s="13"/>
      <c r="AF60" s="222" t="s">
        <v>115</v>
      </c>
      <c r="AG60" s="222">
        <f>L10+M10+N10</f>
        <v>6</v>
      </c>
      <c r="AH60" s="222">
        <f>AG60/6*100</f>
        <v>100</v>
      </c>
    </row>
    <row r="61" spans="1:38">
      <c r="AF61" s="222" t="s">
        <v>120</v>
      </c>
      <c r="AG61" s="222">
        <f>L11+M11+N11</f>
        <v>0</v>
      </c>
      <c r="AH61" s="222">
        <f t="shared" ref="AH61:AH63" si="11">AG61/6*100</f>
        <v>0</v>
      </c>
    </row>
    <row r="62" spans="1:38">
      <c r="AF62" s="222" t="s">
        <v>121</v>
      </c>
      <c r="AG62" s="222">
        <f>L12+M12+N12</f>
        <v>0</v>
      </c>
      <c r="AH62" s="222">
        <f t="shared" si="11"/>
        <v>0</v>
      </c>
    </row>
    <row r="63" spans="1:38">
      <c r="AF63" s="222" t="s">
        <v>6</v>
      </c>
      <c r="AG63" s="222">
        <f>L13+M13+N13</f>
        <v>0</v>
      </c>
      <c r="AH63" s="222">
        <f t="shared" si="11"/>
        <v>0</v>
      </c>
    </row>
    <row r="75" spans="36:38">
      <c r="AJ75" s="35"/>
      <c r="AK75" s="35" t="s">
        <v>115</v>
      </c>
      <c r="AL75" s="35" t="s">
        <v>120</v>
      </c>
    </row>
    <row r="76" spans="36:38">
      <c r="AJ76" s="36" t="s">
        <v>112</v>
      </c>
      <c r="AK76" s="35">
        <f>L10</f>
        <v>2</v>
      </c>
      <c r="AL76" s="35">
        <f>L11+L12</f>
        <v>0</v>
      </c>
    </row>
    <row r="77" spans="36:38">
      <c r="AJ77" s="36" t="s">
        <v>113</v>
      </c>
      <c r="AK77" s="35">
        <f>M10</f>
        <v>2</v>
      </c>
      <c r="AL77" s="35">
        <f>M11+M12</f>
        <v>0</v>
      </c>
    </row>
    <row r="78" spans="36:38">
      <c r="AJ78" s="36" t="s">
        <v>114</v>
      </c>
      <c r="AK78" s="35">
        <f>N10</f>
        <v>2</v>
      </c>
      <c r="AL78" s="35">
        <f>N11+N12</f>
        <v>0</v>
      </c>
    </row>
    <row r="314" spans="16:19">
      <c r="S314" s="13"/>
    </row>
    <row r="315" spans="16:19">
      <c r="S315" s="13"/>
    </row>
    <row r="316" spans="16:19">
      <c r="S316" s="13"/>
    </row>
    <row r="317" spans="16:19">
      <c r="P317" s="88"/>
    </row>
    <row r="319" spans="16:19" ht="15" customHeight="1"/>
    <row r="320" spans="16:19" ht="15" customHeight="1"/>
    <row r="321" ht="15" customHeight="1"/>
    <row r="322" ht="15" customHeight="1"/>
    <row r="323" ht="15.75" customHeight="1"/>
    <row r="331" ht="12.75" customHeight="1"/>
    <row r="335" ht="15" customHeight="1"/>
    <row r="337" ht="12.75" customHeight="1"/>
    <row r="338" ht="12.5" customHeight="1"/>
    <row r="339" ht="12.5" customHeight="1"/>
  </sheetData>
  <sortState xmlns:xlrd2="http://schemas.microsoft.com/office/spreadsheetml/2017/richdata2" ref="A9:Q301">
    <sortCondition ref="A9:A301"/>
  </sortState>
  <mergeCells count="29">
    <mergeCell ref="A5:A7"/>
    <mergeCell ref="A3:O3"/>
    <mergeCell ref="C1:O1"/>
    <mergeCell ref="C2:N2"/>
    <mergeCell ref="C5:C7"/>
    <mergeCell ref="D5:K5"/>
    <mergeCell ref="L5:N6"/>
    <mergeCell ref="O5:O7"/>
    <mergeCell ref="D6:D7"/>
    <mergeCell ref="E6:E7"/>
    <mergeCell ref="F6:K6"/>
    <mergeCell ref="B5:B7"/>
    <mergeCell ref="K34:L34"/>
    <mergeCell ref="K35:L35"/>
    <mergeCell ref="O25:O26"/>
    <mergeCell ref="G25:G26"/>
    <mergeCell ref="H25:H26"/>
    <mergeCell ref="K32:L33"/>
    <mergeCell ref="I25:I26"/>
    <mergeCell ref="J25:J26"/>
    <mergeCell ref="D25:D26"/>
    <mergeCell ref="E25:E26"/>
    <mergeCell ref="F25:F26"/>
    <mergeCell ref="M32:M33"/>
    <mergeCell ref="N32:N33"/>
    <mergeCell ref="K25:K26"/>
    <mergeCell ref="L25:L26"/>
    <mergeCell ref="M25:M26"/>
    <mergeCell ref="N25:N26"/>
  </mergeCells>
  <conditionalFormatting sqref="D20">
    <cfRule type="cellIs" dxfId="180" priority="151" operator="equal">
      <formula>1</formula>
    </cfRule>
  </conditionalFormatting>
  <conditionalFormatting sqref="D21">
    <cfRule type="cellIs" dxfId="179" priority="150" operator="equal">
      <formula>0</formula>
    </cfRule>
  </conditionalFormatting>
  <conditionalFormatting sqref="D22">
    <cfRule type="cellIs" dxfId="178" priority="149" operator="equal">
      <formula>"J"</formula>
    </cfRule>
  </conditionalFormatting>
  <conditionalFormatting sqref="D23">
    <cfRule type="cellIs" dxfId="177" priority="148" operator="equal">
      <formula>"V"</formula>
    </cfRule>
  </conditionalFormatting>
  <conditionalFormatting sqref="D15:N16">
    <cfRule type="cellIs" dxfId="176" priority="107" operator="equal">
      <formula>"V"</formula>
    </cfRule>
    <cfRule type="cellIs" dxfId="175" priority="108" operator="equal">
      <formula>"V"</formula>
    </cfRule>
    <cfRule type="cellIs" dxfId="174" priority="109" operator="equal">
      <formula>"J"</formula>
    </cfRule>
    <cfRule type="cellIs" dxfId="173" priority="110" operator="equal">
      <formula>0</formula>
    </cfRule>
    <cfRule type="cellIs" dxfId="172" priority="111" operator="equal">
      <formula>1</formula>
    </cfRule>
  </conditionalFormatting>
  <printOptions horizontalCentered="1"/>
  <pageMargins left="0.70866141732283472" right="0.70866141732283472" top="0.74803149606299213" bottom="0.74803149606299213" header="0.31496062992125984" footer="0.31496062992125984"/>
  <pageSetup scale="71" fitToHeight="100" orientation="landscape" r:id="rId1"/>
  <rowBreaks count="3" manualBreakCount="3">
    <brk id="30" min="15" max="29" man="1"/>
    <brk id="46" max="14" man="1"/>
    <brk id="54" min="15" max="29"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6" tint="0.79998168889431442"/>
    <pageSetUpPr fitToPage="1"/>
  </sheetPr>
  <dimension ref="A1:AK303"/>
  <sheetViews>
    <sheetView showGridLines="0" zoomScale="80" zoomScaleNormal="80" zoomScaleSheetLayoutView="100" workbookViewId="0">
      <selection activeCell="E11" sqref="E11"/>
    </sheetView>
  </sheetViews>
  <sheetFormatPr baseColWidth="10" defaultColWidth="11.5" defaultRowHeight="14"/>
  <cols>
    <col min="1" max="1" width="3.33203125" style="8" customWidth="1"/>
    <col min="2" max="2" width="18.5" style="29" customWidth="1"/>
    <col min="3" max="3" width="14.83203125" style="8" customWidth="1"/>
    <col min="4" max="4" width="15.6640625" style="8" customWidth="1"/>
    <col min="5" max="5" width="37.5" style="8" customWidth="1"/>
    <col min="6" max="8" width="11.5" style="8"/>
    <col min="9" max="10" width="0" style="8" hidden="1" customWidth="1"/>
    <col min="11" max="16384" width="11.5" style="8"/>
  </cols>
  <sheetData>
    <row r="1" spans="1:37" ht="27" customHeight="1">
      <c r="A1" s="32"/>
      <c r="B1" s="394" t="s">
        <v>140</v>
      </c>
      <c r="C1" s="394"/>
      <c r="D1" s="394"/>
      <c r="E1" s="394"/>
    </row>
    <row r="2" spans="1:37" ht="18" customHeight="1">
      <c r="A2" s="32"/>
      <c r="B2" s="15"/>
      <c r="C2" s="71"/>
      <c r="D2" s="71"/>
      <c r="E2" s="71"/>
    </row>
    <row r="3" spans="1:37" ht="57" customHeight="1">
      <c r="A3" s="32"/>
      <c r="B3" s="413" t="s">
        <v>141</v>
      </c>
      <c r="C3" s="449"/>
      <c r="D3" s="449"/>
      <c r="E3" s="449"/>
    </row>
    <row r="4" spans="1:37" ht="12" customHeight="1" thickBot="1">
      <c r="A4" s="32"/>
      <c r="B4" s="15"/>
      <c r="C4" s="371"/>
      <c r="D4" s="371"/>
      <c r="E4" s="371"/>
    </row>
    <row r="5" spans="1:37" ht="12.75" customHeight="1">
      <c r="A5" s="32"/>
      <c r="B5" s="450" t="s">
        <v>142</v>
      </c>
      <c r="C5" s="401"/>
      <c r="D5" s="401"/>
      <c r="E5" s="401"/>
    </row>
    <row r="6" spans="1:37" ht="24" customHeight="1">
      <c r="A6" s="32"/>
      <c r="B6" s="451" t="s">
        <v>14</v>
      </c>
      <c r="C6" s="163" t="s">
        <v>109</v>
      </c>
      <c r="D6" s="163" t="s">
        <v>110</v>
      </c>
      <c r="E6" s="453" t="s">
        <v>36</v>
      </c>
    </row>
    <row r="7" spans="1:37" s="18" customFormat="1" ht="33" customHeight="1">
      <c r="A7" s="72"/>
      <c r="B7" s="452"/>
      <c r="C7" s="164" t="s">
        <v>143</v>
      </c>
      <c r="D7" s="164" t="s">
        <v>143</v>
      </c>
      <c r="E7" s="454"/>
    </row>
    <row r="8" spans="1:37" s="18" customFormat="1" ht="15" customHeight="1">
      <c r="A8" s="72"/>
      <c r="X8" s="9"/>
      <c r="Y8" s="9"/>
      <c r="Z8" s="9"/>
      <c r="AA8" s="9"/>
      <c r="AB8" s="9"/>
      <c r="AC8" s="9"/>
      <c r="AD8" s="9"/>
      <c r="AE8" s="9"/>
      <c r="AF8" s="9"/>
      <c r="AG8" s="9"/>
      <c r="AH8" s="9"/>
      <c r="AI8" s="9"/>
      <c r="AJ8" s="9"/>
      <c r="AK8" s="9"/>
    </row>
    <row r="9" spans="1:37" s="18" customFormat="1" ht="15" customHeight="1">
      <c r="A9" s="72"/>
      <c r="B9" s="280" t="s">
        <v>17</v>
      </c>
      <c r="C9" s="250">
        <f>COUNTA(C11:C12)</f>
        <v>0</v>
      </c>
      <c r="D9" s="250">
        <f>COUNTA(D11:D12)</f>
        <v>0</v>
      </c>
      <c r="E9" s="251"/>
    </row>
    <row r="10" spans="1:37" s="18" customFormat="1" ht="15" customHeight="1">
      <c r="A10" s="72"/>
      <c r="B10" s="120"/>
    </row>
    <row r="11" spans="1:37" s="18" customFormat="1" ht="15" customHeight="1">
      <c r="A11" s="72"/>
      <c r="B11" s="247" t="s">
        <v>19</v>
      </c>
      <c r="C11" s="281"/>
      <c r="D11" s="282"/>
      <c r="E11" s="283" t="s">
        <v>144</v>
      </c>
    </row>
    <row r="12" spans="1:37" s="18" customFormat="1" ht="15" customHeight="1">
      <c r="A12" s="72"/>
      <c r="B12" s="247" t="s">
        <v>21</v>
      </c>
      <c r="C12" s="281"/>
      <c r="D12" s="282"/>
      <c r="E12" s="283" t="s">
        <v>144</v>
      </c>
    </row>
    <row r="13" spans="1:37" ht="15" thickBot="1">
      <c r="A13" s="32"/>
      <c r="B13" s="73"/>
      <c r="C13" s="73"/>
      <c r="D13" s="73"/>
      <c r="E13" s="73"/>
    </row>
    <row r="14" spans="1:37">
      <c r="A14" s="32"/>
    </row>
    <row r="19" spans="2:7" s="45" customFormat="1" hidden="1">
      <c r="B19" s="29"/>
      <c r="C19" s="8"/>
      <c r="D19" s="8"/>
      <c r="E19" s="8"/>
      <c r="F19" s="46" t="s">
        <v>128</v>
      </c>
      <c r="G19" s="46" t="s">
        <v>112</v>
      </c>
    </row>
    <row r="20" spans="2:7" s="45" customFormat="1" hidden="1">
      <c r="B20" s="29"/>
      <c r="C20" s="8"/>
      <c r="D20" s="8"/>
      <c r="E20" s="8"/>
      <c r="F20" s="46" t="s">
        <v>129</v>
      </c>
      <c r="G20" s="46" t="s">
        <v>114</v>
      </c>
    </row>
    <row r="21" spans="2:7" s="45" customFormat="1" hidden="1">
      <c r="B21" s="29"/>
      <c r="C21" s="8"/>
      <c r="D21" s="8"/>
      <c r="E21" s="8"/>
      <c r="F21" s="46" t="s">
        <v>130</v>
      </c>
      <c r="G21" s="46" t="s">
        <v>113</v>
      </c>
    </row>
    <row r="22" spans="2:7" s="45" customFormat="1" hidden="1">
      <c r="B22" s="29"/>
      <c r="C22" s="8"/>
      <c r="D22" s="8"/>
      <c r="E22" s="8"/>
      <c r="F22" s="46" t="s">
        <v>131</v>
      </c>
      <c r="G22" s="46"/>
    </row>
    <row r="23" spans="2:7" s="45" customFormat="1" hidden="1">
      <c r="B23" s="29"/>
      <c r="C23" s="8"/>
      <c r="D23" s="8"/>
      <c r="E23" s="8"/>
      <c r="F23" s="46" t="s">
        <v>132</v>
      </c>
      <c r="G23" s="46"/>
    </row>
    <row r="24" spans="2:7" s="45" customFormat="1" hidden="1">
      <c r="B24" s="29"/>
      <c r="C24" s="8"/>
      <c r="D24" s="8"/>
      <c r="E24" s="8"/>
      <c r="F24" s="46" t="s">
        <v>133</v>
      </c>
      <c r="G24" s="46"/>
    </row>
    <row r="25" spans="2:7" s="45" customFormat="1" hidden="1">
      <c r="B25" s="29"/>
      <c r="C25" s="8"/>
      <c r="D25" s="8"/>
      <c r="E25" s="8"/>
    </row>
    <row r="26" spans="2:7" s="45" customFormat="1" hidden="1">
      <c r="B26" s="29"/>
      <c r="C26" s="8"/>
      <c r="D26" s="8"/>
      <c r="E26" s="8"/>
    </row>
    <row r="46" spans="8:9" ht="15">
      <c r="H46"/>
    </row>
    <row r="47" spans="8:9" ht="15">
      <c r="H47"/>
      <c r="I47" s="28"/>
    </row>
    <row r="48" spans="8:9" ht="15">
      <c r="H48"/>
      <c r="I48" s="28"/>
    </row>
    <row r="49" spans="8:9" ht="15">
      <c r="H49"/>
      <c r="I49" s="28"/>
    </row>
    <row r="50" spans="8:9" ht="15">
      <c r="H50"/>
      <c r="I50" s="28"/>
    </row>
    <row r="51" spans="8:9" ht="15">
      <c r="H51"/>
    </row>
    <row r="52" spans="8:9" ht="15">
      <c r="H52"/>
    </row>
    <row r="53" spans="8:9" ht="15">
      <c r="H53"/>
    </row>
    <row r="54" spans="8:9" ht="15">
      <c r="H54"/>
    </row>
    <row r="55" spans="8:9" ht="15">
      <c r="H55"/>
    </row>
    <row r="56" spans="8:9" ht="15">
      <c r="H56"/>
    </row>
    <row r="57" spans="8:9" ht="15">
      <c r="H57"/>
    </row>
    <row r="58" spans="8:9" ht="15">
      <c r="H58"/>
    </row>
    <row r="59" spans="8:9" ht="15">
      <c r="H59"/>
    </row>
    <row r="60" spans="8:9" ht="15">
      <c r="H60"/>
    </row>
    <row r="61" spans="8:9" ht="15">
      <c r="H61"/>
    </row>
    <row r="62" spans="8:9" ht="15">
      <c r="H62"/>
    </row>
    <row r="63" spans="8:9" ht="15">
      <c r="H63"/>
    </row>
    <row r="64" spans="8:9" ht="15">
      <c r="H64"/>
    </row>
    <row r="65" spans="8:8" ht="15">
      <c r="H65"/>
    </row>
    <row r="66" spans="8:8" ht="15">
      <c r="H66"/>
    </row>
    <row r="67" spans="8:8" ht="15">
      <c r="H67"/>
    </row>
    <row r="68" spans="8:8" ht="15">
      <c r="H68"/>
    </row>
    <row r="69" spans="8:8" ht="15">
      <c r="H69"/>
    </row>
    <row r="70" spans="8:8" ht="15">
      <c r="H70"/>
    </row>
    <row r="71" spans="8:8" ht="15">
      <c r="H71"/>
    </row>
    <row r="72" spans="8:8" ht="15">
      <c r="H72"/>
    </row>
    <row r="73" spans="8:8" ht="15">
      <c r="H73"/>
    </row>
    <row r="74" spans="8:8" ht="15">
      <c r="H74"/>
    </row>
    <row r="75" spans="8:8" ht="15">
      <c r="H75"/>
    </row>
    <row r="76" spans="8:8" ht="15">
      <c r="H76"/>
    </row>
    <row r="77" spans="8:8" ht="15">
      <c r="H77"/>
    </row>
    <row r="78" spans="8:8" ht="15">
      <c r="H78"/>
    </row>
    <row r="79" spans="8:8" ht="15">
      <c r="H79"/>
    </row>
    <row r="80" spans="8:8" ht="15">
      <c r="H80"/>
    </row>
    <row r="81" spans="8:8" ht="15">
      <c r="H81"/>
    </row>
    <row r="82" spans="8:8" ht="15">
      <c r="H82"/>
    </row>
    <row r="83" spans="8:8" ht="15">
      <c r="H83"/>
    </row>
    <row r="84" spans="8:8" ht="15">
      <c r="H84"/>
    </row>
    <row r="85" spans="8:8" ht="15">
      <c r="H85"/>
    </row>
    <row r="86" spans="8:8" ht="15">
      <c r="H86"/>
    </row>
    <row r="87" spans="8:8" ht="15">
      <c r="H87"/>
    </row>
    <row r="88" spans="8:8" ht="15">
      <c r="H88"/>
    </row>
    <row r="89" spans="8:8" ht="15">
      <c r="H89"/>
    </row>
    <row r="90" spans="8:8" ht="15">
      <c r="H90"/>
    </row>
    <row r="91" spans="8:8" ht="15">
      <c r="H91"/>
    </row>
    <row r="92" spans="8:8" ht="15">
      <c r="H92"/>
    </row>
    <row r="93" spans="8:8" ht="15">
      <c r="H93"/>
    </row>
    <row r="94" spans="8:8" ht="15">
      <c r="H94"/>
    </row>
    <row r="95" spans="8:8" ht="15">
      <c r="H95"/>
    </row>
    <row r="96" spans="8:8" ht="15">
      <c r="H96"/>
    </row>
    <row r="97" spans="8:8" ht="15">
      <c r="H97"/>
    </row>
    <row r="98" spans="8:8" ht="15">
      <c r="H98"/>
    </row>
    <row r="99" spans="8:8" ht="15">
      <c r="H99"/>
    </row>
    <row r="100" spans="8:8" ht="15">
      <c r="H100"/>
    </row>
    <row r="101" spans="8:8" ht="15">
      <c r="H101"/>
    </row>
    <row r="102" spans="8:8" ht="15">
      <c r="H102"/>
    </row>
    <row r="103" spans="8:8" ht="15">
      <c r="H103"/>
    </row>
    <row r="104" spans="8:8" ht="15">
      <c r="H104"/>
    </row>
    <row r="105" spans="8:8" ht="15">
      <c r="H105"/>
    </row>
    <row r="106" spans="8:8" ht="15">
      <c r="H106"/>
    </row>
    <row r="107" spans="8:8" ht="15">
      <c r="H107"/>
    </row>
    <row r="108" spans="8:8" ht="15">
      <c r="H108"/>
    </row>
    <row r="109" spans="8:8" ht="15">
      <c r="H109"/>
    </row>
    <row r="110" spans="8:8" ht="15">
      <c r="H110"/>
    </row>
    <row r="111" spans="8:8" ht="15">
      <c r="H111"/>
    </row>
    <row r="112" spans="8:8" ht="15">
      <c r="H112"/>
    </row>
    <row r="113" spans="8:8" ht="15">
      <c r="H113"/>
    </row>
    <row r="114" spans="8:8" ht="15">
      <c r="H114"/>
    </row>
    <row r="115" spans="8:8" ht="15">
      <c r="H115"/>
    </row>
    <row r="116" spans="8:8" ht="15">
      <c r="H116"/>
    </row>
    <row r="117" spans="8:8" ht="15">
      <c r="H117"/>
    </row>
    <row r="118" spans="8:8" ht="15">
      <c r="H118"/>
    </row>
    <row r="119" spans="8:8" ht="15">
      <c r="H119"/>
    </row>
    <row r="120" spans="8:8" ht="15">
      <c r="H120"/>
    </row>
    <row r="121" spans="8:8" ht="15">
      <c r="H121"/>
    </row>
    <row r="122" spans="8:8" ht="15">
      <c r="H122"/>
    </row>
    <row r="123" spans="8:8" ht="15">
      <c r="H123"/>
    </row>
    <row r="124" spans="8:8" ht="15">
      <c r="H124"/>
    </row>
    <row r="125" spans="8:8" ht="15">
      <c r="H125"/>
    </row>
    <row r="126" spans="8:8" ht="15">
      <c r="H126"/>
    </row>
    <row r="127" spans="8:8" ht="15">
      <c r="H127"/>
    </row>
    <row r="128" spans="8:8" ht="15">
      <c r="H128"/>
    </row>
    <row r="129" spans="8:8" ht="15">
      <c r="H129"/>
    </row>
    <row r="130" spans="8:8" ht="15">
      <c r="H130"/>
    </row>
    <row r="131" spans="8:8" ht="15">
      <c r="H131"/>
    </row>
    <row r="132" spans="8:8" ht="15">
      <c r="H132"/>
    </row>
    <row r="133" spans="8:8" ht="15">
      <c r="H133"/>
    </row>
    <row r="134" spans="8:8" ht="15">
      <c r="H134"/>
    </row>
    <row r="135" spans="8:8" ht="15">
      <c r="H135"/>
    </row>
    <row r="136" spans="8:8" ht="15">
      <c r="H136"/>
    </row>
    <row r="137" spans="8:8" ht="15">
      <c r="H137"/>
    </row>
    <row r="138" spans="8:8" ht="15">
      <c r="H138"/>
    </row>
    <row r="139" spans="8:8" ht="15">
      <c r="H139"/>
    </row>
    <row r="140" spans="8:8" ht="15">
      <c r="H140"/>
    </row>
    <row r="141" spans="8:8" ht="15">
      <c r="H141"/>
    </row>
    <row r="142" spans="8:8" ht="15">
      <c r="H142"/>
    </row>
    <row r="143" spans="8:8" ht="15">
      <c r="H143"/>
    </row>
    <row r="144" spans="8:8" ht="15">
      <c r="H144"/>
    </row>
    <row r="145" spans="8:8" ht="15">
      <c r="H145"/>
    </row>
    <row r="146" spans="8:8" ht="15">
      <c r="H146"/>
    </row>
    <row r="147" spans="8:8" ht="15">
      <c r="H147"/>
    </row>
    <row r="148" spans="8:8" ht="15">
      <c r="H148"/>
    </row>
    <row r="149" spans="8:8" ht="15">
      <c r="H149"/>
    </row>
    <row r="150" spans="8:8" ht="15">
      <c r="H150"/>
    </row>
    <row r="151" spans="8:8" ht="15">
      <c r="H151"/>
    </row>
    <row r="152" spans="8:8" ht="15">
      <c r="H152"/>
    </row>
    <row r="153" spans="8:8" ht="15">
      <c r="H153"/>
    </row>
    <row r="154" spans="8:8" ht="15">
      <c r="H154"/>
    </row>
    <row r="155" spans="8:8" ht="15">
      <c r="H155"/>
    </row>
    <row r="156" spans="8:8" ht="15">
      <c r="H156"/>
    </row>
    <row r="157" spans="8:8" ht="15">
      <c r="H157"/>
    </row>
    <row r="158" spans="8:8" ht="15">
      <c r="H158"/>
    </row>
    <row r="159" spans="8:8" ht="15">
      <c r="H159"/>
    </row>
    <row r="160" spans="8:8" ht="15">
      <c r="H160"/>
    </row>
    <row r="161" spans="8:8" ht="15">
      <c r="H161"/>
    </row>
    <row r="162" spans="8:8" ht="15">
      <c r="H162"/>
    </row>
    <row r="163" spans="8:8" ht="15">
      <c r="H163"/>
    </row>
    <row r="164" spans="8:8" ht="15">
      <c r="H164"/>
    </row>
    <row r="165" spans="8:8" ht="15">
      <c r="H165"/>
    </row>
    <row r="166" spans="8:8" ht="15">
      <c r="H166"/>
    </row>
    <row r="167" spans="8:8" ht="15">
      <c r="H167"/>
    </row>
    <row r="168" spans="8:8" ht="15">
      <c r="H168"/>
    </row>
    <row r="169" spans="8:8" ht="15">
      <c r="H169"/>
    </row>
    <row r="170" spans="8:8" ht="15">
      <c r="H170"/>
    </row>
    <row r="171" spans="8:8" ht="15">
      <c r="H171"/>
    </row>
    <row r="172" spans="8:8" ht="15">
      <c r="H172"/>
    </row>
    <row r="173" spans="8:8" ht="15">
      <c r="H173"/>
    </row>
    <row r="174" spans="8:8" ht="15">
      <c r="H174"/>
    </row>
    <row r="175" spans="8:8" ht="15">
      <c r="H175"/>
    </row>
    <row r="176" spans="8:8" ht="15">
      <c r="H176"/>
    </row>
    <row r="177" spans="8:8" ht="15">
      <c r="H177"/>
    </row>
    <row r="178" spans="8:8" ht="15">
      <c r="H178"/>
    </row>
    <row r="179" spans="8:8" ht="15">
      <c r="H179"/>
    </row>
    <row r="180" spans="8:8" ht="15">
      <c r="H180"/>
    </row>
    <row r="181" spans="8:8" ht="15">
      <c r="H181"/>
    </row>
    <row r="182" spans="8:8" ht="15">
      <c r="H182"/>
    </row>
    <row r="183" spans="8:8" ht="15">
      <c r="H183"/>
    </row>
    <row r="184" spans="8:8" ht="15">
      <c r="H184"/>
    </row>
    <row r="185" spans="8:8" ht="15">
      <c r="H185"/>
    </row>
    <row r="186" spans="8:8" ht="15">
      <c r="H186"/>
    </row>
    <row r="187" spans="8:8" ht="15">
      <c r="H187"/>
    </row>
    <row r="188" spans="8:8" ht="15">
      <c r="H188"/>
    </row>
    <row r="189" spans="8:8" ht="15">
      <c r="H189"/>
    </row>
    <row r="190" spans="8:8" ht="15">
      <c r="H190"/>
    </row>
    <row r="191" spans="8:8" ht="15">
      <c r="H191"/>
    </row>
    <row r="192" spans="8:8" ht="15">
      <c r="H192"/>
    </row>
    <row r="193" spans="8:8" ht="15">
      <c r="H193"/>
    </row>
    <row r="194" spans="8:8" ht="15">
      <c r="H194"/>
    </row>
    <row r="195" spans="8:8" ht="15">
      <c r="H195"/>
    </row>
    <row r="196" spans="8:8" ht="15">
      <c r="H196"/>
    </row>
    <row r="197" spans="8:8" ht="15">
      <c r="H197"/>
    </row>
    <row r="198" spans="8:8" ht="15">
      <c r="H198"/>
    </row>
    <row r="199" spans="8:8" ht="15">
      <c r="H199"/>
    </row>
    <row r="200" spans="8:8" ht="15">
      <c r="H200"/>
    </row>
    <row r="201" spans="8:8" ht="15">
      <c r="H201"/>
    </row>
    <row r="202" spans="8:8" ht="15">
      <c r="H202"/>
    </row>
    <row r="203" spans="8:8" ht="15">
      <c r="H203"/>
    </row>
    <row r="204" spans="8:8" ht="15">
      <c r="H204"/>
    </row>
    <row r="205" spans="8:8" ht="15">
      <c r="H205"/>
    </row>
    <row r="206" spans="8:8" ht="15">
      <c r="H206"/>
    </row>
    <row r="207" spans="8:8" ht="15">
      <c r="H207"/>
    </row>
    <row r="208" spans="8:8" ht="15">
      <c r="H208"/>
    </row>
    <row r="209" spans="8:8" ht="15">
      <c r="H209"/>
    </row>
    <row r="210" spans="8:8" ht="15">
      <c r="H210"/>
    </row>
    <row r="211" spans="8:8" ht="15">
      <c r="H211"/>
    </row>
    <row r="212" spans="8:8" ht="15">
      <c r="H212"/>
    </row>
    <row r="213" spans="8:8" ht="15">
      <c r="H213"/>
    </row>
    <row r="214" spans="8:8" ht="15">
      <c r="H214"/>
    </row>
    <row r="215" spans="8:8" ht="15">
      <c r="H215"/>
    </row>
    <row r="216" spans="8:8" ht="15">
      <c r="H216"/>
    </row>
    <row r="217" spans="8:8" ht="15">
      <c r="H217"/>
    </row>
    <row r="218" spans="8:8" ht="15">
      <c r="H218"/>
    </row>
    <row r="219" spans="8:8" ht="15">
      <c r="H219"/>
    </row>
    <row r="220" spans="8:8" ht="15">
      <c r="H220"/>
    </row>
    <row r="221" spans="8:8" ht="15">
      <c r="H221"/>
    </row>
    <row r="222" spans="8:8" ht="15">
      <c r="H222"/>
    </row>
    <row r="223" spans="8:8" ht="15">
      <c r="H223"/>
    </row>
    <row r="224" spans="8:8" ht="15">
      <c r="H224"/>
    </row>
    <row r="225" spans="8:8" ht="15">
      <c r="H225"/>
    </row>
    <row r="226" spans="8:8" ht="15">
      <c r="H226"/>
    </row>
    <row r="227" spans="8:8" ht="15">
      <c r="H227"/>
    </row>
    <row r="228" spans="8:8" ht="15">
      <c r="H228"/>
    </row>
    <row r="229" spans="8:8" ht="15">
      <c r="H229"/>
    </row>
    <row r="230" spans="8:8" ht="15">
      <c r="H230"/>
    </row>
    <row r="231" spans="8:8" ht="15">
      <c r="H231"/>
    </row>
    <row r="232" spans="8:8" ht="15">
      <c r="H232"/>
    </row>
    <row r="233" spans="8:8" ht="15">
      <c r="H233"/>
    </row>
    <row r="234" spans="8:8" ht="15">
      <c r="H234"/>
    </row>
    <row r="235" spans="8:8" ht="15">
      <c r="H235"/>
    </row>
    <row r="236" spans="8:8" ht="15">
      <c r="H236"/>
    </row>
    <row r="237" spans="8:8" ht="15">
      <c r="H237"/>
    </row>
    <row r="238" spans="8:8" ht="15">
      <c r="H238"/>
    </row>
    <row r="239" spans="8:8" ht="15">
      <c r="H239"/>
    </row>
    <row r="240" spans="8:8" ht="15">
      <c r="H240"/>
    </row>
    <row r="241" spans="8:8" ht="15">
      <c r="H241"/>
    </row>
    <row r="242" spans="8:8" ht="15">
      <c r="H242"/>
    </row>
    <row r="243" spans="8:8" ht="15">
      <c r="H243"/>
    </row>
    <row r="244" spans="8:8" ht="15">
      <c r="H244"/>
    </row>
    <row r="245" spans="8:8" ht="15">
      <c r="H245"/>
    </row>
    <row r="246" spans="8:8" ht="15">
      <c r="H246"/>
    </row>
    <row r="247" spans="8:8" ht="15">
      <c r="H247"/>
    </row>
    <row r="248" spans="8:8" ht="15">
      <c r="H248"/>
    </row>
    <row r="249" spans="8:8" ht="15">
      <c r="H249"/>
    </row>
    <row r="250" spans="8:8" ht="15">
      <c r="H250"/>
    </row>
    <row r="251" spans="8:8" ht="15">
      <c r="H251"/>
    </row>
    <row r="252" spans="8:8" ht="15">
      <c r="H252"/>
    </row>
    <row r="253" spans="8:8" ht="15">
      <c r="H253"/>
    </row>
    <row r="254" spans="8:8" ht="15">
      <c r="H254"/>
    </row>
    <row r="255" spans="8:8" ht="15">
      <c r="H255"/>
    </row>
    <row r="256" spans="8:8" ht="15">
      <c r="H256"/>
    </row>
    <row r="257" spans="8:8" ht="15">
      <c r="H257"/>
    </row>
    <row r="258" spans="8:8" ht="15">
      <c r="H258"/>
    </row>
    <row r="259" spans="8:8" ht="15">
      <c r="H259"/>
    </row>
    <row r="260" spans="8:8" ht="15">
      <c r="H260"/>
    </row>
    <row r="261" spans="8:8" ht="15">
      <c r="H261"/>
    </row>
    <row r="262" spans="8:8" ht="15">
      <c r="H262"/>
    </row>
    <row r="263" spans="8:8" ht="15">
      <c r="H263"/>
    </row>
    <row r="264" spans="8:8" ht="15">
      <c r="H264"/>
    </row>
    <row r="265" spans="8:8" ht="15">
      <c r="H265"/>
    </row>
    <row r="266" spans="8:8" ht="15">
      <c r="H266"/>
    </row>
    <row r="267" spans="8:8" ht="15">
      <c r="H267"/>
    </row>
    <row r="268" spans="8:8" ht="15">
      <c r="H268"/>
    </row>
    <row r="269" spans="8:8" ht="15">
      <c r="H269"/>
    </row>
    <row r="270" spans="8:8" ht="15">
      <c r="H270"/>
    </row>
    <row r="271" spans="8:8" ht="15">
      <c r="H271"/>
    </row>
    <row r="272" spans="8:8" ht="15">
      <c r="H272"/>
    </row>
    <row r="273" spans="8:8" ht="15">
      <c r="H273"/>
    </row>
    <row r="274" spans="8:8" ht="15">
      <c r="H274"/>
    </row>
    <row r="275" spans="8:8" ht="15">
      <c r="H275"/>
    </row>
    <row r="276" spans="8:8" ht="15">
      <c r="H276"/>
    </row>
    <row r="277" spans="8:8" ht="15">
      <c r="H277"/>
    </row>
    <row r="278" spans="8:8" ht="15">
      <c r="H278"/>
    </row>
    <row r="279" spans="8:8" ht="15">
      <c r="H279"/>
    </row>
    <row r="280" spans="8:8" ht="15">
      <c r="H280"/>
    </row>
    <row r="281" spans="8:8" ht="15">
      <c r="H281"/>
    </row>
    <row r="282" spans="8:8" ht="15">
      <c r="H282"/>
    </row>
    <row r="283" spans="8:8" ht="15">
      <c r="H283"/>
    </row>
    <row r="284" spans="8:8" ht="15">
      <c r="H284"/>
    </row>
    <row r="285" spans="8:8" ht="15">
      <c r="H285"/>
    </row>
    <row r="286" spans="8:8" ht="15">
      <c r="H286"/>
    </row>
    <row r="287" spans="8:8" ht="15">
      <c r="H287"/>
    </row>
    <row r="288" spans="8:8" ht="15">
      <c r="H288"/>
    </row>
    <row r="289" spans="8:8" ht="15">
      <c r="H289"/>
    </row>
    <row r="290" spans="8:8" ht="15">
      <c r="H290"/>
    </row>
    <row r="291" spans="8:8" ht="15">
      <c r="H291"/>
    </row>
    <row r="292" spans="8:8" ht="15">
      <c r="H292"/>
    </row>
    <row r="293" spans="8:8" ht="15">
      <c r="H293"/>
    </row>
    <row r="294" spans="8:8" ht="15">
      <c r="H294"/>
    </row>
    <row r="295" spans="8:8" ht="15">
      <c r="H295"/>
    </row>
    <row r="296" spans="8:8" ht="15">
      <c r="H296"/>
    </row>
    <row r="297" spans="8:8" ht="15">
      <c r="H297"/>
    </row>
    <row r="298" spans="8:8" ht="15">
      <c r="H298"/>
    </row>
    <row r="299" spans="8:8" ht="15">
      <c r="H299"/>
    </row>
    <row r="300" spans="8:8" ht="15">
      <c r="H300"/>
    </row>
    <row r="301" spans="8:8" ht="15">
      <c r="H301"/>
    </row>
    <row r="302" spans="8:8" ht="15">
      <c r="H302"/>
    </row>
    <row r="303" spans="8:8" ht="15">
      <c r="H303"/>
    </row>
  </sheetData>
  <mergeCells count="5">
    <mergeCell ref="B1:E1"/>
    <mergeCell ref="B3:E3"/>
    <mergeCell ref="B5:E5"/>
    <mergeCell ref="B6:B7"/>
    <mergeCell ref="E6:E7"/>
  </mergeCells>
  <conditionalFormatting sqref="B7">
    <cfRule type="expression" dxfId="171" priority="6">
      <formula>COUNTIF($E7:$P7,"1")</formula>
    </cfRule>
  </conditionalFormatting>
  <conditionalFormatting sqref="B11:B12">
    <cfRule type="expression" dxfId="170" priority="5">
      <formula>COUNTIF($E7:$P7,"1")</formula>
    </cfRule>
  </conditionalFormatting>
  <conditionalFormatting sqref="C12:D12 C11:C12 E11:E12">
    <cfRule type="expression" dxfId="169" priority="2">
      <formula>ISBLANK(C11)</formula>
    </cfRule>
  </conditionalFormatting>
  <conditionalFormatting sqref="D11">
    <cfRule type="expression" dxfId="168" priority="1">
      <formula>ISBLANK(D11)</formula>
    </cfRule>
  </conditionalFormatting>
  <dataValidations count="2">
    <dataValidation type="list" allowBlank="1" showInputMessage="1" showErrorMessage="1" sqref="D11:D12" xr:uid="{00000000-0002-0000-0600-000000000000}">
      <formula1>$G$19:$G$21</formula1>
    </dataValidation>
    <dataValidation type="list" allowBlank="1" showInputMessage="1" showErrorMessage="1" sqref="C11:C12" xr:uid="{1D20EB79-3BD8-454C-95EC-77DDDE950BBA}">
      <formula1>$F$19:$F$24</formula1>
    </dataValidation>
  </dataValidations>
  <printOptions horizontalCentered="1"/>
  <pageMargins left="0.70866141732283472" right="0.70866141732283472" top="0.74803149606299213" bottom="0.74803149606299213" header="0.31496062992125984" footer="0.31496062992125984"/>
  <pageSetup fitToHeight="100"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6" tint="0.59999389629810485"/>
    <pageSetUpPr fitToPage="1"/>
  </sheetPr>
  <dimension ref="A1:AK23"/>
  <sheetViews>
    <sheetView showGridLines="0" zoomScale="80" zoomScaleNormal="80" zoomScaleSheetLayoutView="100" workbookViewId="0">
      <selection activeCell="D12" sqref="D12"/>
    </sheetView>
  </sheetViews>
  <sheetFormatPr baseColWidth="10" defaultColWidth="11.5" defaultRowHeight="14"/>
  <cols>
    <col min="1" max="1" width="3.33203125" style="8" customWidth="1"/>
    <col min="2" max="2" width="14.5" style="11" customWidth="1"/>
    <col min="3" max="3" width="10.6640625" style="8" customWidth="1"/>
    <col min="4" max="4" width="54.83203125" style="8" customWidth="1"/>
    <col min="5" max="16384" width="11.5" style="8"/>
  </cols>
  <sheetData>
    <row r="1" spans="1:37" ht="27" customHeight="1">
      <c r="A1" s="32"/>
      <c r="B1" s="394" t="s">
        <v>145</v>
      </c>
      <c r="C1" s="394"/>
      <c r="D1" s="394"/>
    </row>
    <row r="2" spans="1:37" ht="18" customHeight="1">
      <c r="A2" s="32"/>
      <c r="B2" s="70"/>
      <c r="C2" s="71"/>
      <c r="D2" s="71"/>
    </row>
    <row r="3" spans="1:37" ht="57" customHeight="1">
      <c r="A3" s="32"/>
      <c r="B3" s="413" t="s">
        <v>146</v>
      </c>
      <c r="C3" s="449"/>
      <c r="D3" s="449"/>
    </row>
    <row r="4" spans="1:37" ht="12" customHeight="1" thickBot="1">
      <c r="A4" s="32"/>
      <c r="B4" s="370"/>
      <c r="C4" s="371"/>
      <c r="D4" s="371"/>
    </row>
    <row r="5" spans="1:37" ht="12.75" customHeight="1">
      <c r="A5" s="32"/>
      <c r="B5" s="450" t="s">
        <v>147</v>
      </c>
      <c r="C5" s="401"/>
      <c r="D5" s="401"/>
    </row>
    <row r="6" spans="1:37" ht="24" customHeight="1">
      <c r="A6" s="32"/>
      <c r="B6" s="165" t="s">
        <v>14</v>
      </c>
      <c r="C6" s="166" t="s">
        <v>148</v>
      </c>
      <c r="D6" s="166" t="s">
        <v>36</v>
      </c>
    </row>
    <row r="7" spans="1:37" s="18" customFormat="1" ht="12" customHeight="1">
      <c r="A7" s="72"/>
    </row>
    <row r="8" spans="1:37" s="18" customFormat="1">
      <c r="A8" s="72"/>
      <c r="B8" s="284" t="s">
        <v>17</v>
      </c>
      <c r="C8" s="250">
        <f>COUNTA(C10:C11)</f>
        <v>0</v>
      </c>
      <c r="D8" s="251"/>
      <c r="X8" s="9"/>
      <c r="Y8" s="9"/>
      <c r="Z8" s="9"/>
      <c r="AA8" s="9"/>
      <c r="AB8" s="9"/>
      <c r="AC8" s="9"/>
      <c r="AD8" s="9"/>
      <c r="AE8" s="9"/>
      <c r="AF8" s="9"/>
      <c r="AG8" s="9"/>
      <c r="AH8" s="9"/>
      <c r="AI8" s="9"/>
      <c r="AJ8" s="9"/>
      <c r="AK8" s="9"/>
    </row>
    <row r="9" spans="1:37" s="18" customFormat="1" ht="12" customHeight="1">
      <c r="A9" s="72"/>
    </row>
    <row r="10" spans="1:37" s="18" customFormat="1" ht="18" customHeight="1">
      <c r="A10" s="72"/>
      <c r="B10" s="243" t="s">
        <v>19</v>
      </c>
      <c r="C10" s="121"/>
      <c r="D10" s="122" t="s">
        <v>144</v>
      </c>
    </row>
    <row r="11" spans="1:37" s="18" customFormat="1" ht="18" customHeight="1">
      <c r="A11" s="72"/>
      <c r="B11" s="243" t="s">
        <v>21</v>
      </c>
      <c r="C11" s="121"/>
      <c r="D11" s="122" t="s">
        <v>144</v>
      </c>
    </row>
    <row r="12" spans="1:37" s="18" customFormat="1" ht="12.75" customHeight="1" thickBot="1">
      <c r="A12" s="72"/>
      <c r="B12" s="31"/>
      <c r="C12" s="3"/>
      <c r="D12" s="3"/>
    </row>
    <row r="13" spans="1:37" ht="12" customHeight="1">
      <c r="A13" s="32"/>
    </row>
    <row r="14" spans="1:37" ht="12.75" customHeight="1">
      <c r="A14" s="32"/>
    </row>
    <row r="15" spans="1:37" ht="12" customHeight="1"/>
    <row r="17" spans="4:4">
      <c r="D17" s="12" t="s">
        <v>112</v>
      </c>
    </row>
    <row r="18" spans="4:4">
      <c r="D18" s="12" t="s">
        <v>113</v>
      </c>
    </row>
    <row r="19" spans="4:4">
      <c r="D19" s="12" t="s">
        <v>114</v>
      </c>
    </row>
    <row r="20" spans="4:4" hidden="1"/>
    <row r="21" spans="4:4" hidden="1"/>
    <row r="22" spans="4:4" hidden="1"/>
    <row r="23" spans="4:4" hidden="1"/>
  </sheetData>
  <mergeCells count="3">
    <mergeCell ref="B1:D1"/>
    <mergeCell ref="B3:D3"/>
    <mergeCell ref="B5:D5"/>
  </mergeCells>
  <conditionalFormatting sqref="B10:B11">
    <cfRule type="expression" dxfId="167" priority="4">
      <formula>COUNTIF($E7:$P7,"1")</formula>
    </cfRule>
  </conditionalFormatting>
  <conditionalFormatting sqref="C11:D11 C10">
    <cfRule type="expression" dxfId="166" priority="3">
      <formula>ISBLANK(C10)</formula>
    </cfRule>
  </conditionalFormatting>
  <conditionalFormatting sqref="D10">
    <cfRule type="expression" dxfId="165" priority="1">
      <formula>ISBLANK(D10)</formula>
    </cfRule>
  </conditionalFormatting>
  <dataValidations count="1">
    <dataValidation type="list" allowBlank="1" showInputMessage="1" showErrorMessage="1" sqref="C10:C11" xr:uid="{00000000-0002-0000-0700-000000000000}">
      <formula1>$D$17:$D$19</formula1>
    </dataValidation>
  </dataValidations>
  <printOptions horizontalCentered="1"/>
  <pageMargins left="0.70866141732283472" right="0.70866141732283472" top="0.74803149606299213" bottom="0.74803149606299213" header="0.31496062992125984" footer="0.31496062992125984"/>
  <pageSetup fitToHeight="100"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B0F0"/>
  </sheetPr>
  <dimension ref="A1:AG351"/>
  <sheetViews>
    <sheetView showGridLines="0" zoomScaleNormal="100" zoomScaleSheetLayoutView="88" workbookViewId="0">
      <selection activeCell="D15" sqref="D15"/>
    </sheetView>
  </sheetViews>
  <sheetFormatPr baseColWidth="10" defaultColWidth="11.5" defaultRowHeight="14"/>
  <cols>
    <col min="1" max="1" width="21.83203125" style="8" customWidth="1"/>
    <col min="2" max="8" width="10.6640625" style="8" customWidth="1"/>
    <col min="9" max="9" width="17" style="8" customWidth="1"/>
    <col min="10" max="10" width="3.83203125" style="8" customWidth="1"/>
    <col min="11" max="11" width="8.33203125" style="8" customWidth="1"/>
    <col min="12" max="16384" width="11.5" style="8"/>
  </cols>
  <sheetData>
    <row r="1" spans="1:33" ht="39.75" customHeight="1">
      <c r="A1" s="416" t="s">
        <v>149</v>
      </c>
      <c r="B1" s="416"/>
      <c r="C1" s="416"/>
      <c r="D1" s="416"/>
      <c r="E1" s="416"/>
      <c r="F1" s="416"/>
      <c r="G1" s="416"/>
      <c r="H1" s="416"/>
      <c r="I1" s="416"/>
    </row>
    <row r="2" spans="1:33" ht="19.5" customHeight="1">
      <c r="A2" s="14"/>
      <c r="B2" s="15"/>
      <c r="C2" s="15"/>
      <c r="D2" s="15"/>
      <c r="E2" s="15"/>
      <c r="F2" s="15"/>
      <c r="G2" s="15"/>
      <c r="H2" s="15"/>
      <c r="I2" s="15"/>
      <c r="L2" s="61"/>
      <c r="M2" s="93"/>
      <c r="N2" s="93"/>
      <c r="O2" s="93"/>
      <c r="P2" s="94"/>
      <c r="Q2" s="94"/>
      <c r="R2" s="93"/>
      <c r="S2" s="93"/>
    </row>
    <row r="3" spans="1:33" ht="57" customHeight="1">
      <c r="A3" s="414" t="s">
        <v>150</v>
      </c>
      <c r="B3" s="414"/>
      <c r="C3" s="414"/>
      <c r="D3" s="414"/>
      <c r="E3" s="414"/>
      <c r="F3" s="414"/>
      <c r="G3" s="414"/>
      <c r="H3" s="414"/>
      <c r="I3" s="414"/>
      <c r="L3" s="61"/>
      <c r="M3" s="91"/>
      <c r="N3" s="91"/>
      <c r="O3" s="91"/>
      <c r="P3" s="91"/>
      <c r="Q3" s="91"/>
      <c r="R3" s="91"/>
      <c r="S3" s="91"/>
    </row>
    <row r="4" spans="1:33" ht="12" customHeight="1" thickBot="1">
      <c r="A4" s="14"/>
      <c r="B4" s="15"/>
      <c r="C4" s="15"/>
      <c r="D4" s="15"/>
      <c r="E4" s="15"/>
      <c r="F4" s="15"/>
      <c r="G4" s="15"/>
      <c r="H4" s="15"/>
      <c r="I4" s="15"/>
      <c r="M4" s="90"/>
      <c r="N4" s="90"/>
      <c r="O4" s="90"/>
      <c r="P4" s="90"/>
      <c r="Q4" s="90"/>
      <c r="R4" s="90"/>
      <c r="S4" s="90"/>
    </row>
    <row r="5" spans="1:33" ht="14" customHeight="1">
      <c r="A5" s="440" t="s">
        <v>14</v>
      </c>
      <c r="B5" s="470" t="s">
        <v>151</v>
      </c>
      <c r="C5" s="470"/>
      <c r="D5" s="470"/>
      <c r="E5" s="470"/>
      <c r="F5" s="470"/>
      <c r="G5" s="470"/>
      <c r="H5" s="470"/>
      <c r="I5" s="471"/>
      <c r="M5" s="90"/>
      <c r="N5" s="90"/>
      <c r="O5" s="90"/>
      <c r="P5" s="90"/>
      <c r="Q5" s="90"/>
      <c r="R5" s="90"/>
      <c r="S5" s="90"/>
    </row>
    <row r="6" spans="1:33" ht="48.75" customHeight="1">
      <c r="A6" s="442"/>
      <c r="B6" s="167"/>
      <c r="C6" s="167"/>
      <c r="D6" s="167"/>
      <c r="E6" s="167"/>
      <c r="F6" s="167"/>
      <c r="G6" s="167"/>
      <c r="H6" s="167"/>
      <c r="I6" s="201" t="s">
        <v>13</v>
      </c>
    </row>
    <row r="7" spans="1:33" ht="12" customHeight="1">
      <c r="A7" s="61"/>
      <c r="B7" s="61"/>
      <c r="C7" s="61"/>
      <c r="D7" s="61"/>
      <c r="E7" s="61"/>
      <c r="F7" s="61"/>
      <c r="G7" s="61"/>
      <c r="H7" s="61"/>
      <c r="I7" s="61"/>
    </row>
    <row r="8" spans="1:33">
      <c r="A8" s="257" t="s">
        <v>13</v>
      </c>
      <c r="B8" s="124">
        <f t="shared" ref="B8:G8" si="0">SUM(B9:B12)</f>
        <v>2</v>
      </c>
      <c r="C8" s="124">
        <f t="shared" si="0"/>
        <v>2</v>
      </c>
      <c r="D8" s="124">
        <f t="shared" si="0"/>
        <v>2</v>
      </c>
      <c r="E8" s="124">
        <f t="shared" si="0"/>
        <v>2</v>
      </c>
      <c r="F8" s="124">
        <f t="shared" si="0"/>
        <v>2</v>
      </c>
      <c r="G8" s="124">
        <f t="shared" si="0"/>
        <v>2</v>
      </c>
      <c r="H8" s="125">
        <f>SUM(H9:H11)</f>
        <v>2</v>
      </c>
      <c r="I8" s="138">
        <f>SUM(B8:H8)</f>
        <v>14</v>
      </c>
    </row>
    <row r="9" spans="1:33">
      <c r="A9" s="257" t="s">
        <v>134</v>
      </c>
      <c r="B9" s="125">
        <f t="shared" ref="B9:H9" si="1">COUNTIF(B14:B15,"1")</f>
        <v>2</v>
      </c>
      <c r="C9" s="125">
        <f t="shared" si="1"/>
        <v>2</v>
      </c>
      <c r="D9" s="125">
        <f t="shared" si="1"/>
        <v>1</v>
      </c>
      <c r="E9" s="125">
        <f t="shared" si="1"/>
        <v>2</v>
      </c>
      <c r="F9" s="125">
        <f t="shared" si="1"/>
        <v>2</v>
      </c>
      <c r="G9" s="125">
        <f t="shared" si="1"/>
        <v>2</v>
      </c>
      <c r="H9" s="125">
        <f t="shared" si="1"/>
        <v>1</v>
      </c>
      <c r="I9" s="139">
        <f>SUM(B9:H9)</f>
        <v>12</v>
      </c>
    </row>
    <row r="10" spans="1:33">
      <c r="A10" s="126" t="s">
        <v>116</v>
      </c>
      <c r="B10" s="110">
        <f t="shared" ref="B10:H10" si="2">COUNTIF(B14:B15,0)</f>
        <v>0</v>
      </c>
      <c r="C10" s="110">
        <f t="shared" si="2"/>
        <v>0</v>
      </c>
      <c r="D10" s="110">
        <f t="shared" si="2"/>
        <v>1</v>
      </c>
      <c r="E10" s="110">
        <f t="shared" si="2"/>
        <v>0</v>
      </c>
      <c r="F10" s="110">
        <f t="shared" si="2"/>
        <v>0</v>
      </c>
      <c r="G10" s="110">
        <f t="shared" si="2"/>
        <v>0</v>
      </c>
      <c r="H10" s="110">
        <f t="shared" si="2"/>
        <v>1</v>
      </c>
      <c r="I10" s="256">
        <f>SUM(B10:H10)</f>
        <v>2</v>
      </c>
    </row>
    <row r="11" spans="1:33">
      <c r="A11" s="126" t="s">
        <v>152</v>
      </c>
      <c r="B11" s="110">
        <f t="shared" ref="B11:H11" si="3">COUNTIF(B14:B15,"J")</f>
        <v>0</v>
      </c>
      <c r="C11" s="110">
        <f t="shared" si="3"/>
        <v>0</v>
      </c>
      <c r="D11" s="110">
        <f t="shared" si="3"/>
        <v>0</v>
      </c>
      <c r="E11" s="110">
        <f t="shared" si="3"/>
        <v>0</v>
      </c>
      <c r="F11" s="110">
        <f t="shared" si="3"/>
        <v>0</v>
      </c>
      <c r="G11" s="110">
        <f t="shared" si="3"/>
        <v>0</v>
      </c>
      <c r="H11" s="110">
        <f t="shared" si="3"/>
        <v>0</v>
      </c>
      <c r="I11" s="256">
        <f>SUM(B11:H11)</f>
        <v>0</v>
      </c>
    </row>
    <row r="12" spans="1:33">
      <c r="A12" s="126" t="s">
        <v>153</v>
      </c>
      <c r="B12" s="110">
        <f t="shared" ref="B12:H12" si="4">COUNTIF(B14:B15, "NA")</f>
        <v>0</v>
      </c>
      <c r="C12" s="110">
        <f t="shared" si="4"/>
        <v>0</v>
      </c>
      <c r="D12" s="110">
        <f t="shared" si="4"/>
        <v>0</v>
      </c>
      <c r="E12" s="110">
        <f>COUNTIF(E14:E15, "NA")</f>
        <v>0</v>
      </c>
      <c r="F12" s="110">
        <f t="shared" si="4"/>
        <v>0</v>
      </c>
      <c r="G12" s="110">
        <f t="shared" si="4"/>
        <v>0</v>
      </c>
      <c r="H12" s="110">
        <f t="shared" si="4"/>
        <v>0</v>
      </c>
      <c r="I12" s="256">
        <f>SUM(B12:H12)</f>
        <v>0</v>
      </c>
    </row>
    <row r="13" spans="1:33" ht="12" customHeight="1">
      <c r="A13" s="61"/>
      <c r="B13" s="61"/>
      <c r="C13" s="61"/>
      <c r="D13" s="61"/>
      <c r="E13" s="61"/>
      <c r="F13" s="61"/>
      <c r="G13" s="61"/>
      <c r="H13" s="61"/>
      <c r="I13" s="61"/>
    </row>
    <row r="14" spans="1:33" ht="15" customHeight="1">
      <c r="A14" s="247" t="s">
        <v>19</v>
      </c>
      <c r="B14" s="127">
        <v>1</v>
      </c>
      <c r="C14" s="127">
        <v>1</v>
      </c>
      <c r="D14" s="127">
        <v>1</v>
      </c>
      <c r="E14" s="127">
        <v>1</v>
      </c>
      <c r="F14" s="127">
        <v>1</v>
      </c>
      <c r="G14" s="127">
        <v>1</v>
      </c>
      <c r="H14" s="127">
        <v>1</v>
      </c>
      <c r="I14" s="141">
        <f t="shared" ref="I14" si="5">SUM(B14:H14)</f>
        <v>7</v>
      </c>
      <c r="T14" s="49"/>
      <c r="U14" s="49"/>
      <c r="V14" s="49"/>
      <c r="W14" s="49"/>
      <c r="X14" s="49"/>
      <c r="Y14" s="49"/>
      <c r="Z14" s="49"/>
      <c r="AA14" s="49"/>
      <c r="AB14" s="49"/>
      <c r="AC14" s="49"/>
      <c r="AD14" s="49"/>
      <c r="AE14" s="49"/>
      <c r="AF14" s="49"/>
      <c r="AG14" s="49"/>
    </row>
    <row r="15" spans="1:33" ht="15" customHeight="1">
      <c r="A15" s="247" t="s">
        <v>21</v>
      </c>
      <c r="B15" s="127">
        <v>1</v>
      </c>
      <c r="C15" s="127">
        <v>1</v>
      </c>
      <c r="D15" s="127">
        <v>0</v>
      </c>
      <c r="E15" s="127">
        <v>1</v>
      </c>
      <c r="F15" s="127">
        <v>1</v>
      </c>
      <c r="G15" s="127">
        <v>1</v>
      </c>
      <c r="H15" s="127">
        <v>0</v>
      </c>
      <c r="I15" s="141">
        <f>SUM(B15:H15)</f>
        <v>5</v>
      </c>
    </row>
    <row r="16" spans="1:33" ht="15" customHeight="1" thickBot="1">
      <c r="A16" s="25"/>
      <c r="B16" s="25"/>
      <c r="C16" s="25"/>
      <c r="D16" s="25"/>
      <c r="E16" s="25"/>
      <c r="F16" s="25"/>
      <c r="G16" s="25"/>
      <c r="H16" s="25"/>
      <c r="I16" s="25"/>
    </row>
    <row r="17" spans="1:12" ht="15" customHeight="1">
      <c r="A17" s="61"/>
      <c r="B17" s="61"/>
      <c r="C17" s="61"/>
      <c r="D17" s="61"/>
      <c r="E17" s="61"/>
      <c r="F17" s="61"/>
      <c r="G17" s="61"/>
      <c r="H17" s="61"/>
      <c r="I17" s="61"/>
    </row>
    <row r="18" spans="1:12" ht="15" customHeight="1" thickBot="1">
      <c r="A18" s="61"/>
      <c r="B18" s="61"/>
      <c r="C18" s="61"/>
      <c r="D18" s="61"/>
      <c r="E18" s="61"/>
      <c r="F18" s="61"/>
      <c r="G18" s="61"/>
      <c r="H18" s="61"/>
      <c r="I18" s="61"/>
      <c r="L18" s="51"/>
    </row>
    <row r="19" spans="1:12" ht="12" customHeight="1">
      <c r="A19" s="285" t="s">
        <v>154</v>
      </c>
      <c r="B19" s="143">
        <f t="shared" ref="B19:H19" si="6">B9/2</f>
        <v>1</v>
      </c>
      <c r="C19" s="143">
        <f t="shared" si="6"/>
        <v>1</v>
      </c>
      <c r="D19" s="143">
        <f t="shared" si="6"/>
        <v>0.5</v>
      </c>
      <c r="E19" s="143">
        <f t="shared" si="6"/>
        <v>1</v>
      </c>
      <c r="F19" s="143">
        <f t="shared" si="6"/>
        <v>1</v>
      </c>
      <c r="G19" s="143">
        <f t="shared" si="6"/>
        <v>1</v>
      </c>
      <c r="H19" s="143">
        <f t="shared" si="6"/>
        <v>0.5</v>
      </c>
      <c r="I19" s="286">
        <f>I9/(2*7)</f>
        <v>0.8571428571428571</v>
      </c>
    </row>
    <row r="20" spans="1:12" ht="15" customHeight="1">
      <c r="A20" s="287" t="s">
        <v>155</v>
      </c>
      <c r="B20" s="130">
        <f>B10/2</f>
        <v>0</v>
      </c>
      <c r="C20" s="130">
        <f t="shared" ref="C20:C22" si="7">C10/5</f>
        <v>0</v>
      </c>
      <c r="D20" s="130">
        <f>D10/2</f>
        <v>0.5</v>
      </c>
      <c r="E20" s="130">
        <f t="shared" ref="E20:H22" si="8">E10/2</f>
        <v>0</v>
      </c>
      <c r="F20" s="130">
        <f t="shared" si="8"/>
        <v>0</v>
      </c>
      <c r="G20" s="130">
        <f t="shared" si="8"/>
        <v>0</v>
      </c>
      <c r="H20" s="130">
        <f t="shared" si="8"/>
        <v>0.5</v>
      </c>
      <c r="I20" s="288">
        <f>I10/(2*7)</f>
        <v>0.14285714285714285</v>
      </c>
    </row>
    <row r="21" spans="1:12" ht="15" customHeight="1">
      <c r="A21" s="287" t="s">
        <v>156</v>
      </c>
      <c r="B21" s="130">
        <f>B11/2</f>
        <v>0</v>
      </c>
      <c r="C21" s="130">
        <f t="shared" si="7"/>
        <v>0</v>
      </c>
      <c r="D21" s="130">
        <f>D11/2</f>
        <v>0</v>
      </c>
      <c r="E21" s="130">
        <f t="shared" si="8"/>
        <v>0</v>
      </c>
      <c r="F21" s="130">
        <f t="shared" si="8"/>
        <v>0</v>
      </c>
      <c r="G21" s="130">
        <f t="shared" si="8"/>
        <v>0</v>
      </c>
      <c r="H21" s="130">
        <f t="shared" si="8"/>
        <v>0</v>
      </c>
      <c r="I21" s="288">
        <f>I11/(2*7)</f>
        <v>0</v>
      </c>
    </row>
    <row r="22" spans="1:12" ht="15" customHeight="1">
      <c r="A22" s="287" t="s">
        <v>157</v>
      </c>
      <c r="B22" s="130">
        <f>B12/2</f>
        <v>0</v>
      </c>
      <c r="C22" s="130">
        <f t="shared" si="7"/>
        <v>0</v>
      </c>
      <c r="D22" s="130">
        <f>D12/2</f>
        <v>0</v>
      </c>
      <c r="E22" s="130">
        <f t="shared" si="8"/>
        <v>0</v>
      </c>
      <c r="F22" s="130">
        <f t="shared" si="8"/>
        <v>0</v>
      </c>
      <c r="G22" s="130">
        <f t="shared" si="8"/>
        <v>0</v>
      </c>
      <c r="H22" s="130">
        <f t="shared" si="8"/>
        <v>0</v>
      </c>
      <c r="I22" s="288">
        <f>I12/(2*7)</f>
        <v>0</v>
      </c>
    </row>
    <row r="23" spans="1:12" ht="12" customHeight="1" thickBot="1">
      <c r="A23" s="128"/>
      <c r="B23" s="129"/>
      <c r="C23" s="129"/>
      <c r="D23" s="129"/>
      <c r="E23" s="129"/>
      <c r="F23" s="129"/>
      <c r="G23" s="129"/>
      <c r="H23" s="129"/>
      <c r="I23" s="200"/>
    </row>
    <row r="24" spans="1:12" ht="15" customHeight="1">
      <c r="A24" s="289"/>
      <c r="B24" s="290"/>
      <c r="C24" s="290"/>
      <c r="D24" s="290"/>
      <c r="E24" s="290"/>
      <c r="F24" s="290"/>
      <c r="G24" s="290"/>
      <c r="H24" s="290"/>
      <c r="I24" s="61"/>
    </row>
    <row r="25" spans="1:12" ht="15" customHeight="1">
      <c r="A25" s="291" t="s">
        <v>158</v>
      </c>
      <c r="B25" s="4">
        <v>1</v>
      </c>
      <c r="C25" s="292"/>
      <c r="D25" s="292"/>
      <c r="E25" s="292"/>
      <c r="F25" s="292"/>
      <c r="G25" s="292"/>
      <c r="H25" s="292"/>
      <c r="I25" s="61"/>
    </row>
    <row r="26" spans="1:12" ht="15" customHeight="1">
      <c r="A26" s="291" t="s">
        <v>159</v>
      </c>
      <c r="B26" s="4">
        <v>0</v>
      </c>
      <c r="C26" s="292"/>
      <c r="D26" s="292"/>
      <c r="E26" s="292"/>
      <c r="F26" s="292"/>
      <c r="G26" s="292"/>
      <c r="H26" s="292"/>
      <c r="I26" s="61"/>
    </row>
    <row r="27" spans="1:12" ht="15" customHeight="1">
      <c r="A27" s="291" t="s">
        <v>160</v>
      </c>
      <c r="B27" s="4" t="s">
        <v>125</v>
      </c>
      <c r="C27" s="292"/>
      <c r="D27" s="292"/>
      <c r="E27" s="292"/>
      <c r="F27" s="292"/>
      <c r="G27" s="292"/>
      <c r="H27" s="292"/>
      <c r="I27" s="61"/>
    </row>
    <row r="28" spans="1:12" ht="12" customHeight="1">
      <c r="A28" s="291" t="s">
        <v>153</v>
      </c>
      <c r="B28" s="4" t="s">
        <v>161</v>
      </c>
      <c r="C28" s="292"/>
      <c r="D28" s="292"/>
      <c r="E28" s="292"/>
      <c r="F28" s="292"/>
      <c r="G28" s="292"/>
      <c r="H28" s="292"/>
      <c r="I28" s="61"/>
    </row>
    <row r="29" spans="1:12" ht="15" customHeight="1">
      <c r="A29" s="292"/>
      <c r="B29" s="292"/>
      <c r="C29" s="292"/>
      <c r="D29" s="292"/>
      <c r="E29" s="292"/>
      <c r="F29" s="292"/>
      <c r="G29" s="292"/>
      <c r="H29" s="292"/>
      <c r="I29" s="61"/>
    </row>
    <row r="30" spans="1:12" ht="15" customHeight="1" thickBot="1">
      <c r="A30" s="292"/>
      <c r="B30" s="292"/>
      <c r="C30" s="292"/>
      <c r="D30" s="292"/>
      <c r="E30" s="292"/>
      <c r="F30" s="292"/>
      <c r="G30" s="292"/>
      <c r="H30" s="292"/>
      <c r="I30" s="61"/>
    </row>
    <row r="31" spans="1:12" ht="27" customHeight="1">
      <c r="A31" s="293"/>
      <c r="B31" s="245" t="s">
        <v>162</v>
      </c>
      <c r="C31" s="245" t="s">
        <v>163</v>
      </c>
      <c r="D31" s="245" t="s">
        <v>164</v>
      </c>
      <c r="E31" s="245" t="s">
        <v>165</v>
      </c>
      <c r="F31" s="245" t="s">
        <v>166</v>
      </c>
      <c r="G31" s="366" t="s">
        <v>167</v>
      </c>
      <c r="H31" s="366" t="s">
        <v>168</v>
      </c>
      <c r="I31" s="367" t="s">
        <v>13</v>
      </c>
    </row>
    <row r="32" spans="1:12" ht="15" customHeight="1">
      <c r="A32" s="294" t="s">
        <v>134</v>
      </c>
      <c r="B32" s="131">
        <f>B9/2</f>
        <v>1</v>
      </c>
      <c r="C32" s="131">
        <f t="shared" ref="C32:G32" si="9">C9/2</f>
        <v>1</v>
      </c>
      <c r="D32" s="131">
        <f t="shared" si="9"/>
        <v>0.5</v>
      </c>
      <c r="E32" s="131">
        <f t="shared" si="9"/>
        <v>1</v>
      </c>
      <c r="F32" s="131">
        <f t="shared" si="9"/>
        <v>1</v>
      </c>
      <c r="G32" s="131">
        <f t="shared" si="9"/>
        <v>1</v>
      </c>
      <c r="H32" s="131">
        <f t="shared" ref="H32" si="10">H9/2</f>
        <v>0.5</v>
      </c>
      <c r="I32" s="295">
        <f>SUM(B32:H32)/7</f>
        <v>0.8571428571428571</v>
      </c>
    </row>
    <row r="33" spans="1:12" ht="15" customHeight="1">
      <c r="A33" s="294" t="s">
        <v>120</v>
      </c>
      <c r="B33" s="131">
        <f>(2-B9)/2</f>
        <v>0</v>
      </c>
      <c r="C33" s="131">
        <f t="shared" ref="C33:G33" si="11">(2-C9)/2</f>
        <v>0</v>
      </c>
      <c r="D33" s="131">
        <f t="shared" si="11"/>
        <v>0.5</v>
      </c>
      <c r="E33" s="131">
        <f t="shared" si="11"/>
        <v>0</v>
      </c>
      <c r="F33" s="131">
        <f t="shared" si="11"/>
        <v>0</v>
      </c>
      <c r="G33" s="131">
        <f t="shared" si="11"/>
        <v>0</v>
      </c>
      <c r="H33" s="131">
        <f t="shared" ref="H33" si="12">(2-H9)/2</f>
        <v>0.5</v>
      </c>
      <c r="I33" s="295">
        <f>SUM(B33:H33)/7</f>
        <v>0.14285714285714285</v>
      </c>
    </row>
    <row r="34" spans="1:12" ht="15" thickBot="1">
      <c r="A34" s="132"/>
      <c r="B34" s="132"/>
      <c r="C34" s="132"/>
      <c r="D34" s="132"/>
      <c r="E34" s="132"/>
      <c r="F34" s="132"/>
      <c r="G34" s="132"/>
      <c r="H34" s="132"/>
      <c r="I34" s="20"/>
    </row>
    <row r="35" spans="1:12" ht="15" customHeight="1">
      <c r="A35" s="292"/>
      <c r="B35" s="292"/>
      <c r="C35" s="292"/>
      <c r="D35" s="292"/>
      <c r="E35" s="292"/>
      <c r="F35" s="292"/>
      <c r="G35" s="292"/>
      <c r="H35" s="292"/>
      <c r="I35" s="61"/>
      <c r="L35" s="51"/>
    </row>
    <row r="36" spans="1:12">
      <c r="A36" s="292"/>
      <c r="B36" s="292"/>
      <c r="C36" s="292"/>
      <c r="D36" s="292"/>
      <c r="E36" s="292"/>
      <c r="F36" s="292"/>
      <c r="G36" s="292"/>
      <c r="H36" s="292"/>
      <c r="I36" s="61"/>
    </row>
    <row r="37" spans="1:12" ht="15" customHeight="1" thickBot="1">
      <c r="A37" s="292"/>
      <c r="B37" s="469" t="s">
        <v>169</v>
      </c>
      <c r="C37" s="469"/>
      <c r="D37" s="469"/>
      <c r="E37" s="469"/>
      <c r="F37" s="469"/>
      <c r="G37" s="469"/>
      <c r="H37" s="469"/>
      <c r="I37" s="469"/>
    </row>
    <row r="38" spans="1:12" ht="15" customHeight="1">
      <c r="A38" s="292"/>
      <c r="B38" s="461"/>
      <c r="C38" s="461"/>
      <c r="D38" s="461"/>
      <c r="E38" s="461"/>
      <c r="F38" s="461"/>
      <c r="G38" s="461"/>
      <c r="H38" s="461"/>
      <c r="I38" s="467" t="s">
        <v>13</v>
      </c>
    </row>
    <row r="39" spans="1:12" ht="15" customHeight="1">
      <c r="A39" s="292"/>
      <c r="B39" s="461"/>
      <c r="C39" s="461"/>
      <c r="D39" s="461"/>
      <c r="E39" s="461"/>
      <c r="F39" s="461"/>
      <c r="G39" s="461"/>
      <c r="H39" s="461"/>
      <c r="I39" s="467"/>
    </row>
    <row r="40" spans="1:12" ht="15" customHeight="1">
      <c r="A40" s="292"/>
      <c r="B40" s="461"/>
      <c r="C40" s="461"/>
      <c r="D40" s="461"/>
      <c r="E40" s="461"/>
      <c r="F40" s="461"/>
      <c r="G40" s="461"/>
      <c r="H40" s="461"/>
      <c r="I40" s="467"/>
    </row>
    <row r="41" spans="1:12" ht="15" customHeight="1">
      <c r="A41" s="292"/>
      <c r="B41" s="462"/>
      <c r="C41" s="462"/>
      <c r="D41" s="462"/>
      <c r="E41" s="462"/>
      <c r="F41" s="462"/>
      <c r="G41" s="462"/>
      <c r="H41" s="462"/>
      <c r="I41" s="467"/>
    </row>
    <row r="42" spans="1:12" ht="15" customHeight="1">
      <c r="A42" s="61"/>
      <c r="B42" s="399" t="s">
        <v>162</v>
      </c>
      <c r="C42" s="463" t="s">
        <v>163</v>
      </c>
      <c r="D42" s="463" t="s">
        <v>164</v>
      </c>
      <c r="E42" s="463" t="s">
        <v>165</v>
      </c>
      <c r="F42" s="466" t="s">
        <v>166</v>
      </c>
      <c r="G42" s="463" t="s">
        <v>167</v>
      </c>
      <c r="H42" s="463" t="s">
        <v>168</v>
      </c>
      <c r="I42" s="467"/>
    </row>
    <row r="43" spans="1:12" ht="15" customHeight="1">
      <c r="A43" s="61"/>
      <c r="B43" s="399"/>
      <c r="C43" s="460"/>
      <c r="D43" s="460"/>
      <c r="E43" s="460"/>
      <c r="F43" s="458"/>
      <c r="G43" s="460"/>
      <c r="H43" s="460"/>
      <c r="I43" s="468"/>
    </row>
    <row r="44" spans="1:12" ht="15" customHeight="1">
      <c r="A44" s="61"/>
      <c r="B44" s="133">
        <f t="shared" ref="B44:H44" si="13">B9</f>
        <v>2</v>
      </c>
      <c r="C44" s="133">
        <f t="shared" si="13"/>
        <v>2</v>
      </c>
      <c r="D44" s="133">
        <f t="shared" si="13"/>
        <v>1</v>
      </c>
      <c r="E44" s="133">
        <f t="shared" si="13"/>
        <v>2</v>
      </c>
      <c r="F44" s="101">
        <f t="shared" si="13"/>
        <v>2</v>
      </c>
      <c r="G44" s="101">
        <f t="shared" si="13"/>
        <v>2</v>
      </c>
      <c r="H44" s="101">
        <f t="shared" si="13"/>
        <v>1</v>
      </c>
      <c r="I44" s="296">
        <f>SUM(B44:H44)</f>
        <v>12</v>
      </c>
    </row>
    <row r="45" spans="1:12" ht="15" customHeight="1" thickBot="1">
      <c r="A45" s="292"/>
      <c r="B45" s="134"/>
      <c r="C45" s="134"/>
      <c r="D45" s="134"/>
      <c r="E45" s="134"/>
      <c r="F45" s="134"/>
      <c r="G45" s="134"/>
      <c r="H45" s="134"/>
      <c r="I45" s="25"/>
    </row>
    <row r="46" spans="1:12" ht="15" customHeight="1">
      <c r="A46" s="292"/>
      <c r="B46" s="292"/>
      <c r="C46" s="292"/>
      <c r="D46" s="292"/>
      <c r="E46" s="292"/>
      <c r="F46" s="292"/>
      <c r="G46" s="292"/>
      <c r="H46" s="292"/>
      <c r="I46" s="61"/>
    </row>
    <row r="47" spans="1:12" ht="15" customHeight="1">
      <c r="A47" s="292"/>
      <c r="B47" s="292"/>
      <c r="C47" s="292"/>
      <c r="D47" s="292"/>
      <c r="E47" s="292"/>
      <c r="F47" s="292"/>
      <c r="G47" s="292"/>
      <c r="H47" s="292"/>
      <c r="I47" s="61"/>
    </row>
    <row r="48" spans="1:12" ht="15" customHeight="1" thickBot="1">
      <c r="A48" s="132"/>
      <c r="B48" s="132"/>
      <c r="C48" s="132"/>
      <c r="D48" s="132"/>
      <c r="E48" s="132"/>
      <c r="F48" s="132"/>
      <c r="G48" s="132"/>
      <c r="H48" s="132"/>
      <c r="I48" s="20"/>
    </row>
    <row r="49" spans="1:9" ht="15" customHeight="1">
      <c r="A49" s="464" t="s">
        <v>170</v>
      </c>
      <c r="B49" s="459" t="s">
        <v>162</v>
      </c>
      <c r="C49" s="459" t="s">
        <v>163</v>
      </c>
      <c r="D49" s="459" t="s">
        <v>164</v>
      </c>
      <c r="E49" s="457" t="s">
        <v>165</v>
      </c>
      <c r="F49" s="457" t="s">
        <v>166</v>
      </c>
      <c r="G49" s="459" t="s">
        <v>167</v>
      </c>
      <c r="H49" s="459" t="s">
        <v>168</v>
      </c>
      <c r="I49" s="455" t="s">
        <v>13</v>
      </c>
    </row>
    <row r="50" spans="1:9" ht="15" customHeight="1">
      <c r="A50" s="465"/>
      <c r="B50" s="460"/>
      <c r="C50" s="460"/>
      <c r="D50" s="460"/>
      <c r="E50" s="458"/>
      <c r="F50" s="458"/>
      <c r="G50" s="460"/>
      <c r="H50" s="460"/>
      <c r="I50" s="456"/>
    </row>
    <row r="51" spans="1:9" ht="15" customHeight="1">
      <c r="A51" s="376" t="s">
        <v>171</v>
      </c>
      <c r="B51" s="114">
        <f t="shared" ref="B51:H51" si="14">B9</f>
        <v>2</v>
      </c>
      <c r="C51" s="114">
        <f t="shared" si="14"/>
        <v>2</v>
      </c>
      <c r="D51" s="114">
        <f t="shared" si="14"/>
        <v>1</v>
      </c>
      <c r="E51" s="127">
        <f t="shared" si="14"/>
        <v>2</v>
      </c>
      <c r="F51" s="135">
        <f t="shared" si="14"/>
        <v>2</v>
      </c>
      <c r="G51" s="114">
        <f t="shared" si="14"/>
        <v>2</v>
      </c>
      <c r="H51" s="114">
        <f t="shared" si="14"/>
        <v>1</v>
      </c>
      <c r="I51" s="256">
        <f>SUM(B51:H51)</f>
        <v>12</v>
      </c>
    </row>
    <row r="52" spans="1:9" ht="15" customHeight="1">
      <c r="A52" s="376" t="s">
        <v>172</v>
      </c>
      <c r="B52" s="114">
        <f t="shared" ref="B52:H52" si="15">B10+B11</f>
        <v>0</v>
      </c>
      <c r="C52" s="114">
        <f t="shared" si="15"/>
        <v>0</v>
      </c>
      <c r="D52" s="114">
        <f t="shared" si="15"/>
        <v>1</v>
      </c>
      <c r="E52" s="114">
        <f t="shared" si="15"/>
        <v>0</v>
      </c>
      <c r="F52" s="135">
        <f t="shared" si="15"/>
        <v>0</v>
      </c>
      <c r="G52" s="114">
        <f t="shared" si="15"/>
        <v>0</v>
      </c>
      <c r="H52" s="114">
        <f t="shared" si="15"/>
        <v>1</v>
      </c>
      <c r="I52" s="256">
        <f>SUM(B52:H52)</f>
        <v>2</v>
      </c>
    </row>
    <row r="53" spans="1:9" ht="15" customHeight="1">
      <c r="A53" s="376" t="s">
        <v>173</v>
      </c>
      <c r="B53" s="114">
        <f t="shared" ref="B53:H53" si="16">B8-B12</f>
        <v>2</v>
      </c>
      <c r="C53" s="114">
        <f t="shared" si="16"/>
        <v>2</v>
      </c>
      <c r="D53" s="114">
        <f t="shared" si="16"/>
        <v>2</v>
      </c>
      <c r="E53" s="114">
        <f t="shared" si="16"/>
        <v>2</v>
      </c>
      <c r="F53" s="135">
        <f t="shared" si="16"/>
        <v>2</v>
      </c>
      <c r="G53" s="114">
        <f t="shared" si="16"/>
        <v>2</v>
      </c>
      <c r="H53" s="114">
        <f t="shared" si="16"/>
        <v>2</v>
      </c>
      <c r="I53" s="256">
        <f>SUM(B53:H53)</f>
        <v>14</v>
      </c>
    </row>
    <row r="54" spans="1:9" ht="15" customHeight="1">
      <c r="A54" s="376" t="s">
        <v>153</v>
      </c>
      <c r="B54" s="114">
        <f t="shared" ref="B54:H54" si="17">B12</f>
        <v>0</v>
      </c>
      <c r="C54" s="114">
        <f t="shared" si="17"/>
        <v>0</v>
      </c>
      <c r="D54" s="114">
        <f t="shared" si="17"/>
        <v>0</v>
      </c>
      <c r="E54" s="114">
        <f t="shared" si="17"/>
        <v>0</v>
      </c>
      <c r="F54" s="135">
        <f t="shared" si="17"/>
        <v>0</v>
      </c>
      <c r="G54" s="114">
        <f t="shared" si="17"/>
        <v>0</v>
      </c>
      <c r="H54" s="114">
        <f t="shared" si="17"/>
        <v>0</v>
      </c>
      <c r="I54" s="256">
        <f>SUM(B54:H54)</f>
        <v>0</v>
      </c>
    </row>
    <row r="55" spans="1:9" ht="15" customHeight="1" thickBot="1">
      <c r="A55" s="134"/>
      <c r="B55" s="134"/>
      <c r="C55" s="134"/>
      <c r="D55" s="134"/>
      <c r="E55" s="134"/>
      <c r="F55" s="134"/>
      <c r="G55" s="134"/>
      <c r="H55" s="134"/>
      <c r="I55" s="134"/>
    </row>
    <row r="56" spans="1:9" ht="15" customHeight="1">
      <c r="A56" s="61"/>
      <c r="B56" s="61"/>
      <c r="C56" s="61"/>
      <c r="D56" s="61"/>
      <c r="E56" s="61"/>
      <c r="F56" s="61"/>
      <c r="G56" s="61"/>
      <c r="H56" s="61"/>
      <c r="I56" s="61"/>
    </row>
    <row r="57" spans="1:9" ht="15" customHeight="1">
      <c r="A57" s="61"/>
      <c r="B57" s="61"/>
      <c r="C57" s="61"/>
      <c r="D57" s="61"/>
      <c r="E57" s="61"/>
      <c r="F57" s="61"/>
      <c r="G57" s="61"/>
      <c r="H57" s="61"/>
      <c r="I57" s="297"/>
    </row>
    <row r="58" spans="1:9" ht="15" customHeight="1">
      <c r="A58" s="61"/>
      <c r="B58" s="61"/>
      <c r="C58" s="61"/>
      <c r="D58" s="61"/>
      <c r="E58" s="61"/>
      <c r="F58" s="61"/>
      <c r="G58" s="61"/>
      <c r="H58" s="61"/>
      <c r="I58" s="297"/>
    </row>
    <row r="59" spans="1:9" ht="15" customHeight="1">
      <c r="A59" s="61"/>
      <c r="B59" s="61"/>
      <c r="C59" s="61"/>
      <c r="D59" s="61"/>
      <c r="E59" s="61"/>
      <c r="F59" s="61"/>
      <c r="G59" s="61"/>
      <c r="H59" s="61"/>
      <c r="I59" s="297"/>
    </row>
    <row r="60" spans="1:9" ht="15" customHeight="1">
      <c r="A60" s="61"/>
      <c r="B60" s="61"/>
      <c r="C60" s="61"/>
      <c r="D60" s="61"/>
      <c r="E60" s="61"/>
      <c r="F60" s="61"/>
      <c r="G60" s="61"/>
      <c r="H60" s="61"/>
      <c r="I60" s="61"/>
    </row>
    <row r="61" spans="1:9" ht="15" customHeight="1">
      <c r="A61" s="61"/>
      <c r="B61" s="61"/>
      <c r="C61" s="61"/>
      <c r="D61" s="61"/>
      <c r="E61" s="61"/>
      <c r="F61" s="61"/>
      <c r="G61" s="61"/>
      <c r="H61" s="61"/>
      <c r="I61" s="61"/>
    </row>
    <row r="62" spans="1:9" ht="15" customHeight="1">
      <c r="A62" s="61"/>
      <c r="B62" s="61"/>
      <c r="C62" s="61"/>
      <c r="D62" s="61"/>
      <c r="E62" s="61"/>
      <c r="F62" s="61"/>
      <c r="G62" s="61"/>
      <c r="H62" s="61"/>
      <c r="I62" s="61"/>
    </row>
    <row r="63" spans="1:9" ht="15" customHeight="1">
      <c r="A63" s="61"/>
      <c r="B63" s="61"/>
      <c r="C63" s="61"/>
      <c r="D63" s="61"/>
      <c r="E63" s="61"/>
      <c r="F63" s="61"/>
      <c r="G63" s="61"/>
      <c r="H63" s="61"/>
      <c r="I63" s="61"/>
    </row>
    <row r="64" spans="1:9" ht="15" customHeight="1">
      <c r="A64" s="61"/>
      <c r="B64" s="61"/>
      <c r="C64" s="61"/>
      <c r="D64" s="61"/>
      <c r="E64" s="61"/>
      <c r="F64" s="61"/>
      <c r="G64" s="61"/>
      <c r="H64" s="61"/>
      <c r="I64" s="61"/>
    </row>
    <row r="65" spans="1:9" ht="15" customHeight="1">
      <c r="A65" s="61"/>
      <c r="B65" s="61"/>
      <c r="C65" s="61"/>
      <c r="D65" s="61"/>
      <c r="E65" s="61"/>
      <c r="F65" s="61"/>
      <c r="G65" s="61"/>
      <c r="H65" s="61"/>
      <c r="I65" s="61"/>
    </row>
    <row r="66" spans="1:9" ht="15" customHeight="1">
      <c r="A66" s="61"/>
      <c r="B66" s="61"/>
      <c r="C66" s="61"/>
      <c r="D66" s="61"/>
      <c r="E66" s="61"/>
      <c r="F66" s="61"/>
      <c r="G66" s="61"/>
      <c r="H66" s="61"/>
      <c r="I66" s="61"/>
    </row>
    <row r="67" spans="1:9" ht="15" customHeight="1">
      <c r="A67" s="61"/>
      <c r="B67" s="61"/>
      <c r="C67" s="61"/>
      <c r="D67" s="61"/>
      <c r="E67" s="61"/>
      <c r="F67" s="61"/>
      <c r="G67" s="61"/>
      <c r="H67" s="61"/>
      <c r="I67" s="61"/>
    </row>
    <row r="68" spans="1:9" ht="15" customHeight="1">
      <c r="A68" s="61"/>
      <c r="B68" s="61"/>
      <c r="C68" s="61"/>
      <c r="D68" s="61"/>
      <c r="E68" s="61"/>
      <c r="F68" s="61"/>
      <c r="G68" s="61"/>
      <c r="H68" s="61"/>
      <c r="I68" s="61"/>
    </row>
    <row r="69" spans="1:9" ht="15" customHeight="1">
      <c r="A69" s="61"/>
      <c r="B69" s="61"/>
      <c r="C69" s="61"/>
      <c r="D69" s="61"/>
      <c r="E69" s="61"/>
      <c r="F69" s="61"/>
      <c r="G69" s="61"/>
      <c r="H69" s="61"/>
      <c r="I69" s="61"/>
    </row>
    <row r="70" spans="1:9" ht="15" customHeight="1">
      <c r="A70" s="61"/>
      <c r="B70" s="61"/>
      <c r="C70" s="61"/>
      <c r="D70" s="61"/>
      <c r="E70" s="61"/>
      <c r="F70" s="61"/>
      <c r="G70" s="61"/>
      <c r="H70" s="61"/>
      <c r="I70" s="61"/>
    </row>
    <row r="71" spans="1:9" ht="15" customHeight="1">
      <c r="A71" s="61"/>
      <c r="B71" s="61"/>
      <c r="C71" s="61"/>
      <c r="D71" s="61"/>
      <c r="E71" s="61"/>
      <c r="F71" s="61"/>
      <c r="G71" s="61"/>
      <c r="H71" s="61"/>
      <c r="I71" s="61"/>
    </row>
    <row r="72" spans="1:9" ht="15" customHeight="1">
      <c r="A72" s="61"/>
      <c r="B72" s="61"/>
      <c r="C72" s="61"/>
      <c r="D72" s="61"/>
      <c r="E72" s="61"/>
      <c r="F72" s="61"/>
      <c r="G72" s="61"/>
      <c r="H72" s="61"/>
      <c r="I72" s="61"/>
    </row>
    <row r="73" spans="1:9" ht="15" customHeight="1">
      <c r="A73" s="61"/>
      <c r="B73" s="61"/>
      <c r="C73" s="61"/>
      <c r="D73" s="61"/>
      <c r="E73" s="61"/>
      <c r="F73" s="61"/>
      <c r="G73" s="61"/>
      <c r="H73" s="61"/>
      <c r="I73" s="61"/>
    </row>
    <row r="74" spans="1:9" ht="15" customHeight="1">
      <c r="A74" s="61"/>
      <c r="B74" s="61"/>
      <c r="C74" s="61"/>
      <c r="D74" s="61"/>
      <c r="E74" s="61"/>
      <c r="F74" s="61"/>
      <c r="G74" s="61"/>
      <c r="H74" s="61"/>
      <c r="I74" s="61"/>
    </row>
    <row r="75" spans="1:9" ht="15" customHeight="1">
      <c r="A75" s="61"/>
      <c r="B75" s="61"/>
      <c r="C75" s="61"/>
      <c r="D75" s="61"/>
      <c r="E75" s="61"/>
      <c r="F75" s="61"/>
      <c r="G75" s="61"/>
      <c r="H75" s="61"/>
      <c r="I75" s="61"/>
    </row>
    <row r="76" spans="1:9" ht="15" customHeight="1">
      <c r="A76" s="61"/>
      <c r="B76" s="61"/>
      <c r="C76" s="61"/>
      <c r="D76" s="61"/>
      <c r="E76" s="61"/>
      <c r="F76" s="61"/>
      <c r="G76" s="61"/>
      <c r="H76" s="61"/>
      <c r="I76" s="61"/>
    </row>
    <row r="77" spans="1:9" ht="15" customHeight="1">
      <c r="A77" s="61"/>
      <c r="B77" s="61"/>
      <c r="C77" s="61"/>
      <c r="D77" s="61"/>
      <c r="E77" s="61"/>
      <c r="F77" s="61"/>
      <c r="G77" s="61"/>
      <c r="H77" s="61"/>
      <c r="I77" s="61"/>
    </row>
    <row r="78" spans="1:9" ht="15" customHeight="1">
      <c r="A78" s="61"/>
      <c r="B78" s="61"/>
      <c r="C78" s="61"/>
      <c r="D78" s="61"/>
      <c r="E78" s="61"/>
      <c r="F78" s="61"/>
      <c r="G78" s="61"/>
      <c r="H78" s="61"/>
      <c r="I78" s="61"/>
    </row>
    <row r="79" spans="1:9" ht="15" customHeight="1">
      <c r="A79" s="61"/>
      <c r="B79" s="61"/>
      <c r="C79" s="61"/>
      <c r="D79" s="61"/>
      <c r="E79" s="61"/>
      <c r="F79" s="61"/>
      <c r="G79" s="61"/>
      <c r="H79" s="61"/>
      <c r="I79" s="61"/>
    </row>
    <row r="80" spans="1:9" ht="15" customHeight="1">
      <c r="A80" s="61"/>
      <c r="B80" s="61"/>
      <c r="C80" s="61"/>
      <c r="D80" s="61"/>
      <c r="E80" s="61"/>
      <c r="F80" s="61"/>
      <c r="G80" s="61"/>
      <c r="H80" s="61"/>
      <c r="I80" s="61"/>
    </row>
    <row r="81" spans="1:9" ht="15" customHeight="1">
      <c r="A81" s="61"/>
      <c r="B81" s="61"/>
      <c r="C81" s="61"/>
      <c r="D81" s="61"/>
      <c r="E81" s="61"/>
      <c r="F81" s="61"/>
      <c r="G81" s="61"/>
      <c r="H81" s="61"/>
      <c r="I81" s="61"/>
    </row>
    <row r="82" spans="1:9" ht="15" customHeight="1">
      <c r="A82" s="61"/>
      <c r="B82" s="61"/>
      <c r="C82" s="61"/>
      <c r="D82" s="61"/>
      <c r="E82" s="61"/>
      <c r="F82" s="61"/>
      <c r="G82" s="61"/>
      <c r="H82" s="61"/>
      <c r="I82" s="61"/>
    </row>
    <row r="83" spans="1:9" ht="15" customHeight="1">
      <c r="A83" s="61"/>
      <c r="B83" s="61"/>
      <c r="C83" s="61"/>
      <c r="D83" s="61"/>
      <c r="E83" s="61"/>
      <c r="F83" s="61"/>
      <c r="G83" s="61"/>
      <c r="H83" s="61"/>
      <c r="I83" s="61"/>
    </row>
    <row r="84" spans="1:9" ht="15" customHeight="1">
      <c r="A84" s="61"/>
      <c r="B84" s="61"/>
      <c r="C84" s="61"/>
      <c r="D84" s="61"/>
      <c r="E84" s="61"/>
      <c r="F84" s="61"/>
      <c r="G84" s="61"/>
      <c r="H84" s="61"/>
      <c r="I84" s="61"/>
    </row>
    <row r="85" spans="1:9" ht="15" customHeight="1">
      <c r="A85" s="61"/>
      <c r="B85" s="61"/>
      <c r="C85" s="61"/>
      <c r="D85" s="61"/>
      <c r="E85" s="61"/>
      <c r="F85" s="61"/>
      <c r="G85" s="61"/>
      <c r="H85" s="61"/>
      <c r="I85" s="61"/>
    </row>
    <row r="86" spans="1:9" ht="15" customHeight="1">
      <c r="A86" s="61"/>
      <c r="B86" s="61"/>
      <c r="C86" s="61"/>
      <c r="D86" s="61"/>
      <c r="E86" s="61"/>
      <c r="F86" s="61"/>
      <c r="G86" s="61"/>
      <c r="H86" s="61"/>
      <c r="I86" s="61"/>
    </row>
    <row r="87" spans="1:9" ht="15" customHeight="1">
      <c r="A87" s="61"/>
      <c r="B87" s="61"/>
      <c r="C87" s="61"/>
      <c r="D87" s="61"/>
      <c r="E87" s="61"/>
      <c r="F87" s="61"/>
      <c r="G87" s="61"/>
      <c r="H87" s="61"/>
      <c r="I87" s="61"/>
    </row>
    <row r="88" spans="1:9" ht="15" customHeight="1">
      <c r="A88" s="61"/>
      <c r="B88" s="61"/>
      <c r="C88" s="61"/>
      <c r="D88" s="61"/>
      <c r="E88" s="61"/>
      <c r="F88" s="61"/>
      <c r="G88" s="61"/>
      <c r="H88" s="61"/>
      <c r="I88" s="61"/>
    </row>
    <row r="89" spans="1:9" ht="15" customHeight="1">
      <c r="A89" s="61"/>
      <c r="B89" s="61"/>
      <c r="C89" s="61"/>
      <c r="D89" s="61"/>
      <c r="E89" s="61"/>
      <c r="F89" s="61"/>
      <c r="G89" s="61"/>
      <c r="H89" s="61"/>
      <c r="I89" s="61"/>
    </row>
    <row r="90" spans="1:9" ht="15" customHeight="1">
      <c r="A90" s="61"/>
      <c r="B90" s="61"/>
      <c r="C90" s="61"/>
      <c r="D90" s="61"/>
      <c r="E90" s="61"/>
      <c r="F90" s="61"/>
      <c r="G90" s="61"/>
      <c r="H90" s="61"/>
      <c r="I90" s="61"/>
    </row>
    <row r="91" spans="1:9" ht="15" customHeight="1">
      <c r="A91" s="61"/>
      <c r="B91" s="61"/>
      <c r="C91" s="61"/>
      <c r="D91" s="61"/>
      <c r="E91" s="61"/>
      <c r="F91" s="61"/>
      <c r="G91" s="61"/>
      <c r="H91" s="61"/>
      <c r="I91" s="61"/>
    </row>
    <row r="92" spans="1:9" ht="15" customHeight="1">
      <c r="A92" s="61"/>
      <c r="B92" s="61"/>
      <c r="C92" s="61"/>
      <c r="D92" s="61"/>
      <c r="E92" s="61"/>
      <c r="F92" s="61"/>
      <c r="G92" s="61"/>
      <c r="H92" s="61"/>
      <c r="I92" s="61"/>
    </row>
    <row r="93" spans="1:9" ht="15" customHeight="1">
      <c r="A93" s="61"/>
      <c r="B93" s="61"/>
      <c r="C93" s="61"/>
      <c r="D93" s="61"/>
      <c r="E93" s="61"/>
      <c r="F93" s="61"/>
      <c r="G93" s="61"/>
      <c r="H93" s="61"/>
      <c r="I93" s="61"/>
    </row>
    <row r="94" spans="1:9" ht="15" customHeight="1">
      <c r="A94" s="61"/>
      <c r="B94" s="61"/>
      <c r="C94" s="61"/>
      <c r="D94" s="61"/>
      <c r="E94" s="61"/>
      <c r="F94" s="61"/>
      <c r="G94" s="61"/>
      <c r="H94" s="61"/>
      <c r="I94" s="61"/>
    </row>
    <row r="95" spans="1:9" ht="15" customHeight="1">
      <c r="A95" s="61"/>
      <c r="B95" s="61"/>
      <c r="C95" s="61"/>
      <c r="D95" s="61"/>
      <c r="E95" s="61"/>
      <c r="F95" s="61"/>
      <c r="G95" s="61"/>
      <c r="H95" s="61"/>
      <c r="I95" s="61"/>
    </row>
    <row r="96" spans="1:9" ht="15" customHeight="1">
      <c r="A96" s="61"/>
      <c r="B96" s="61"/>
      <c r="C96" s="61"/>
      <c r="D96" s="61"/>
      <c r="E96" s="61"/>
      <c r="F96" s="61"/>
      <c r="G96" s="61"/>
      <c r="H96" s="61"/>
      <c r="I96" s="61"/>
    </row>
    <row r="97" spans="1:9" ht="15" customHeight="1">
      <c r="A97" s="61"/>
      <c r="B97" s="61"/>
      <c r="C97" s="61"/>
      <c r="D97" s="61"/>
      <c r="E97" s="61"/>
      <c r="F97" s="61"/>
      <c r="G97" s="61"/>
      <c r="H97" s="61"/>
      <c r="I97" s="61"/>
    </row>
    <row r="98" spans="1:9" ht="15" customHeight="1">
      <c r="A98" s="61"/>
      <c r="B98" s="61"/>
      <c r="C98" s="61"/>
      <c r="D98" s="61"/>
      <c r="E98" s="61"/>
      <c r="F98" s="61"/>
      <c r="G98" s="61"/>
      <c r="H98" s="61"/>
      <c r="I98" s="61"/>
    </row>
    <row r="99" spans="1:9" ht="15" customHeight="1">
      <c r="A99" s="61"/>
      <c r="B99" s="61"/>
      <c r="C99" s="61"/>
      <c r="D99" s="61"/>
      <c r="E99" s="61"/>
      <c r="F99" s="61"/>
      <c r="G99" s="61"/>
      <c r="H99" s="61"/>
      <c r="I99" s="61"/>
    </row>
    <row r="100" spans="1:9" ht="15" customHeight="1">
      <c r="A100" s="61"/>
      <c r="B100" s="61"/>
      <c r="C100" s="61"/>
      <c r="D100" s="61"/>
      <c r="E100" s="61"/>
      <c r="F100" s="61"/>
      <c r="G100" s="61"/>
      <c r="H100" s="61"/>
      <c r="I100" s="61"/>
    </row>
    <row r="101" spans="1:9" ht="15" customHeight="1">
      <c r="A101" s="61"/>
      <c r="B101" s="61"/>
      <c r="C101" s="61"/>
      <c r="D101" s="61"/>
      <c r="E101" s="61"/>
      <c r="F101" s="61"/>
      <c r="G101" s="61"/>
      <c r="H101" s="61"/>
      <c r="I101" s="61"/>
    </row>
    <row r="102" spans="1:9" ht="15" customHeight="1">
      <c r="A102" s="61"/>
      <c r="B102" s="61"/>
      <c r="C102" s="61"/>
      <c r="D102" s="61"/>
      <c r="E102" s="61"/>
      <c r="F102" s="61"/>
      <c r="G102" s="61"/>
      <c r="H102" s="61"/>
      <c r="I102" s="61"/>
    </row>
    <row r="103" spans="1:9" ht="15" customHeight="1">
      <c r="A103" s="61"/>
      <c r="B103" s="61"/>
      <c r="C103" s="61"/>
      <c r="D103" s="61"/>
      <c r="E103" s="61"/>
      <c r="F103" s="61"/>
      <c r="G103" s="61"/>
      <c r="H103" s="61"/>
      <c r="I103" s="61"/>
    </row>
    <row r="104" spans="1:9" ht="15" customHeight="1">
      <c r="A104" s="61"/>
      <c r="B104" s="61"/>
      <c r="C104" s="61"/>
      <c r="D104" s="61"/>
      <c r="E104" s="61"/>
      <c r="F104" s="61"/>
      <c r="G104" s="61"/>
      <c r="H104" s="61"/>
      <c r="I104" s="61"/>
    </row>
    <row r="105" spans="1:9" ht="15" customHeight="1">
      <c r="A105" s="61"/>
      <c r="B105" s="61"/>
      <c r="C105" s="61"/>
      <c r="D105" s="61"/>
      <c r="E105" s="61"/>
      <c r="F105" s="61"/>
      <c r="G105" s="61"/>
      <c r="H105" s="61"/>
      <c r="I105" s="61"/>
    </row>
    <row r="106" spans="1:9" ht="15" customHeight="1">
      <c r="A106" s="61"/>
      <c r="B106" s="61"/>
      <c r="C106" s="61"/>
      <c r="D106" s="61"/>
      <c r="E106" s="61"/>
      <c r="F106" s="61"/>
      <c r="G106" s="61"/>
      <c r="H106" s="61"/>
      <c r="I106" s="61"/>
    </row>
    <row r="107" spans="1:9" ht="15" customHeight="1">
      <c r="A107" s="61"/>
      <c r="B107" s="61"/>
      <c r="C107" s="61"/>
      <c r="D107" s="61"/>
      <c r="E107" s="61"/>
      <c r="F107" s="61"/>
      <c r="G107" s="61"/>
      <c r="H107" s="61"/>
      <c r="I107" s="61"/>
    </row>
    <row r="108" spans="1:9" ht="15" customHeight="1">
      <c r="A108" s="61"/>
      <c r="B108" s="61"/>
      <c r="C108" s="61"/>
      <c r="D108" s="61"/>
      <c r="E108" s="61"/>
      <c r="F108" s="61"/>
      <c r="G108" s="61"/>
      <c r="H108" s="61"/>
      <c r="I108" s="61"/>
    </row>
    <row r="109" spans="1:9" ht="15" customHeight="1">
      <c r="A109" s="61"/>
      <c r="B109" s="61"/>
      <c r="C109" s="61"/>
      <c r="D109" s="61"/>
      <c r="E109" s="61"/>
      <c r="F109" s="61"/>
      <c r="G109" s="61"/>
      <c r="H109" s="61"/>
      <c r="I109" s="61"/>
    </row>
    <row r="110" spans="1:9" ht="15" customHeight="1">
      <c r="A110" s="61"/>
      <c r="B110" s="61"/>
      <c r="C110" s="61"/>
      <c r="D110" s="61"/>
      <c r="E110" s="61"/>
      <c r="F110" s="61"/>
      <c r="G110" s="61"/>
      <c r="H110" s="61"/>
      <c r="I110" s="61"/>
    </row>
    <row r="111" spans="1:9" ht="15" customHeight="1">
      <c r="A111" s="61"/>
      <c r="B111" s="61"/>
      <c r="C111" s="61"/>
      <c r="D111" s="61"/>
      <c r="E111" s="61"/>
      <c r="F111" s="61"/>
      <c r="G111" s="61"/>
      <c r="H111" s="61"/>
      <c r="I111" s="61"/>
    </row>
    <row r="112" spans="1:9" ht="15" customHeight="1">
      <c r="A112" s="61"/>
      <c r="B112" s="61"/>
      <c r="C112" s="61"/>
      <c r="D112" s="61"/>
      <c r="E112" s="61"/>
      <c r="F112" s="61"/>
      <c r="G112" s="61"/>
      <c r="H112" s="61"/>
      <c r="I112" s="61"/>
    </row>
    <row r="113" spans="1:9" ht="15" customHeight="1">
      <c r="A113" s="61"/>
      <c r="B113" s="61"/>
      <c r="C113" s="61"/>
      <c r="D113" s="61"/>
      <c r="E113" s="61"/>
      <c r="F113" s="61"/>
      <c r="G113" s="61"/>
      <c r="H113" s="61"/>
      <c r="I113" s="61"/>
    </row>
    <row r="114" spans="1:9" ht="15" customHeight="1">
      <c r="A114" s="61"/>
      <c r="B114" s="61"/>
      <c r="C114" s="61"/>
      <c r="D114" s="61"/>
      <c r="E114" s="61"/>
      <c r="F114" s="61"/>
      <c r="G114" s="61"/>
      <c r="H114" s="61"/>
      <c r="I114" s="61"/>
    </row>
    <row r="115" spans="1:9" ht="15" customHeight="1">
      <c r="A115" s="61"/>
      <c r="B115" s="61"/>
      <c r="C115" s="61"/>
      <c r="D115" s="61"/>
      <c r="E115" s="61"/>
      <c r="F115" s="61"/>
      <c r="G115" s="61"/>
      <c r="H115" s="61"/>
      <c r="I115" s="61"/>
    </row>
    <row r="116" spans="1:9" ht="15" customHeight="1">
      <c r="A116" s="61"/>
      <c r="B116" s="61"/>
      <c r="C116" s="61"/>
      <c r="D116" s="61"/>
      <c r="E116" s="61"/>
      <c r="F116" s="61"/>
      <c r="G116" s="61"/>
      <c r="H116" s="61"/>
      <c r="I116" s="61"/>
    </row>
    <row r="117" spans="1:9" ht="15" customHeight="1">
      <c r="A117" s="61"/>
      <c r="B117" s="61"/>
      <c r="C117" s="61"/>
      <c r="D117" s="61"/>
      <c r="E117" s="61"/>
      <c r="F117" s="61"/>
      <c r="G117" s="61"/>
      <c r="H117" s="61"/>
      <c r="I117" s="61"/>
    </row>
    <row r="118" spans="1:9" ht="15" customHeight="1">
      <c r="A118" s="61"/>
      <c r="B118" s="61"/>
      <c r="C118" s="61"/>
      <c r="D118" s="61"/>
      <c r="E118" s="61"/>
      <c r="F118" s="61"/>
      <c r="G118" s="61"/>
      <c r="H118" s="61"/>
      <c r="I118" s="61"/>
    </row>
    <row r="119" spans="1:9" ht="15" customHeight="1">
      <c r="A119" s="61"/>
      <c r="B119" s="61"/>
      <c r="C119" s="61"/>
      <c r="D119" s="61"/>
      <c r="E119" s="61"/>
      <c r="F119" s="61"/>
      <c r="G119" s="61"/>
      <c r="H119" s="61"/>
      <c r="I119" s="61"/>
    </row>
    <row r="120" spans="1:9" ht="15" customHeight="1">
      <c r="A120" s="61"/>
      <c r="B120" s="61"/>
      <c r="C120" s="61"/>
      <c r="D120" s="61"/>
      <c r="E120" s="61"/>
      <c r="F120" s="61"/>
      <c r="G120" s="61"/>
      <c r="H120" s="61"/>
      <c r="I120" s="61"/>
    </row>
    <row r="121" spans="1:9" ht="15" customHeight="1">
      <c r="A121" s="61"/>
      <c r="B121" s="61"/>
      <c r="C121" s="61"/>
      <c r="D121" s="61"/>
      <c r="E121" s="61"/>
      <c r="F121" s="61"/>
      <c r="G121" s="61"/>
      <c r="H121" s="61"/>
      <c r="I121" s="61"/>
    </row>
    <row r="122" spans="1:9" ht="15" customHeight="1">
      <c r="A122" s="61"/>
      <c r="B122" s="61"/>
      <c r="C122" s="61"/>
      <c r="D122" s="61"/>
      <c r="E122" s="61"/>
      <c r="F122" s="61"/>
      <c r="G122" s="61"/>
      <c r="H122" s="61"/>
      <c r="I122" s="61"/>
    </row>
    <row r="123" spans="1:9" ht="15" customHeight="1">
      <c r="A123" s="61"/>
      <c r="B123" s="61"/>
      <c r="C123" s="61"/>
      <c r="D123" s="61"/>
      <c r="E123" s="61"/>
      <c r="F123" s="61"/>
      <c r="G123" s="61"/>
      <c r="H123" s="61"/>
      <c r="I123" s="61"/>
    </row>
    <row r="124" spans="1:9" ht="15" customHeight="1">
      <c r="A124" s="61"/>
      <c r="B124" s="61"/>
      <c r="C124" s="61"/>
      <c r="D124" s="61"/>
      <c r="E124" s="61"/>
      <c r="F124" s="61"/>
      <c r="G124" s="61"/>
      <c r="H124" s="61"/>
      <c r="I124" s="61"/>
    </row>
    <row r="125" spans="1:9" ht="15" customHeight="1">
      <c r="A125" s="61"/>
      <c r="B125" s="61"/>
      <c r="C125" s="61"/>
      <c r="D125" s="61"/>
      <c r="E125" s="61"/>
      <c r="F125" s="61"/>
      <c r="G125" s="61"/>
      <c r="H125" s="61"/>
      <c r="I125" s="61"/>
    </row>
    <row r="126" spans="1:9" ht="15" customHeight="1">
      <c r="A126" s="61"/>
      <c r="B126" s="61"/>
      <c r="C126" s="61"/>
      <c r="D126" s="61"/>
      <c r="E126" s="61"/>
      <c r="F126" s="61"/>
      <c r="G126" s="61"/>
      <c r="H126" s="61"/>
      <c r="I126" s="61"/>
    </row>
    <row r="127" spans="1:9" ht="15" customHeight="1">
      <c r="A127" s="61"/>
      <c r="B127" s="61"/>
      <c r="C127" s="61"/>
      <c r="D127" s="61"/>
      <c r="E127" s="61"/>
      <c r="F127" s="61"/>
      <c r="G127" s="61"/>
      <c r="H127" s="61"/>
      <c r="I127" s="61"/>
    </row>
    <row r="128" spans="1:9" ht="15" customHeight="1">
      <c r="A128" s="61"/>
      <c r="B128" s="61"/>
      <c r="C128" s="61"/>
      <c r="D128" s="61"/>
      <c r="E128" s="61"/>
      <c r="F128" s="61"/>
      <c r="G128" s="61"/>
      <c r="H128" s="61"/>
      <c r="I128" s="61"/>
    </row>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75" customHeight="1"/>
    <row r="340" spans="1:9" ht="29.25" customHeight="1"/>
    <row r="341" spans="1:9" ht="29.25" customHeight="1"/>
    <row r="346" spans="1:9" s="16" customFormat="1">
      <c r="A346" s="8"/>
      <c r="B346" s="8"/>
      <c r="C346" s="8"/>
      <c r="D346" s="8"/>
      <c r="E346" s="8"/>
      <c r="F346" s="8"/>
      <c r="G346" s="8"/>
      <c r="H346" s="8"/>
      <c r="I346" s="8"/>
    </row>
    <row r="347" spans="1:9" s="16" customFormat="1" ht="32.25" customHeight="1">
      <c r="A347" s="8"/>
      <c r="B347" s="8"/>
      <c r="C347" s="8"/>
      <c r="D347" s="8"/>
      <c r="E347" s="8"/>
      <c r="F347" s="8"/>
      <c r="G347" s="8"/>
      <c r="H347" s="8"/>
      <c r="I347" s="8"/>
    </row>
    <row r="348" spans="1:9" s="16" customFormat="1" ht="29.25" customHeight="1">
      <c r="A348" s="8"/>
      <c r="B348" s="8"/>
      <c r="C348" s="8"/>
      <c r="D348" s="8"/>
      <c r="E348" s="8"/>
      <c r="F348" s="8"/>
      <c r="G348" s="8"/>
      <c r="H348" s="8"/>
      <c r="I348" s="8"/>
    </row>
    <row r="349" spans="1:9" s="16" customFormat="1" ht="35.25" customHeight="1">
      <c r="A349" s="8"/>
      <c r="B349" s="8"/>
      <c r="C349" s="8"/>
      <c r="D349" s="8"/>
      <c r="E349" s="8"/>
      <c r="F349" s="8"/>
      <c r="G349" s="8"/>
      <c r="H349" s="8"/>
      <c r="I349" s="8"/>
    </row>
    <row r="350" spans="1:9" s="16" customFormat="1" ht="26.25" customHeight="1">
      <c r="A350" s="8"/>
      <c r="B350" s="8"/>
      <c r="C350" s="8"/>
      <c r="D350" s="8"/>
      <c r="E350" s="8"/>
      <c r="F350" s="8"/>
      <c r="G350" s="8"/>
      <c r="H350" s="8"/>
      <c r="I350" s="8"/>
    </row>
    <row r="351" spans="1:9" ht="29.25" customHeight="1"/>
  </sheetData>
  <mergeCells count="29">
    <mergeCell ref="A1:I1"/>
    <mergeCell ref="A5:A6"/>
    <mergeCell ref="I38:I43"/>
    <mergeCell ref="B37:I37"/>
    <mergeCell ref="E38:E41"/>
    <mergeCell ref="F38:F41"/>
    <mergeCell ref="B38:B41"/>
    <mergeCell ref="C38:C41"/>
    <mergeCell ref="D38:D41"/>
    <mergeCell ref="A3:I3"/>
    <mergeCell ref="B5:I5"/>
    <mergeCell ref="A49:A50"/>
    <mergeCell ref="H42:H43"/>
    <mergeCell ref="C42:C43"/>
    <mergeCell ref="D42:D43"/>
    <mergeCell ref="E42:E43"/>
    <mergeCell ref="F42:F43"/>
    <mergeCell ref="D49:D50"/>
    <mergeCell ref="E49:E50"/>
    <mergeCell ref="B42:B43"/>
    <mergeCell ref="B49:B50"/>
    <mergeCell ref="C49:C50"/>
    <mergeCell ref="I49:I50"/>
    <mergeCell ref="F49:F50"/>
    <mergeCell ref="G49:G50"/>
    <mergeCell ref="H49:H50"/>
    <mergeCell ref="G38:G41"/>
    <mergeCell ref="H38:H41"/>
    <mergeCell ref="G42:G43"/>
  </mergeCells>
  <conditionalFormatting sqref="B14:H14 B15:D15 F15:H15">
    <cfRule type="cellIs" dxfId="164" priority="153" operator="equal">
      <formula>"NA"</formula>
    </cfRule>
    <cfRule type="cellIs" dxfId="163" priority="154" operator="equal">
      <formula>"J"</formula>
    </cfRule>
    <cfRule type="cellIs" dxfId="162" priority="155" operator="equal">
      <formula>0</formula>
    </cfRule>
    <cfRule type="cellIs" dxfId="161" priority="156" operator="equal">
      <formula>1</formula>
    </cfRule>
  </conditionalFormatting>
  <conditionalFormatting sqref="B28">
    <cfRule type="cellIs" dxfId="160" priority="12" operator="equal">
      <formula>"NA"</formula>
    </cfRule>
  </conditionalFormatting>
  <conditionalFormatting sqref="B25">
    <cfRule type="cellIs" dxfId="159" priority="15" operator="equal">
      <formula>1</formula>
    </cfRule>
  </conditionalFormatting>
  <conditionalFormatting sqref="B26">
    <cfRule type="cellIs" dxfId="158" priority="14" operator="equal">
      <formula>0</formula>
    </cfRule>
  </conditionalFormatting>
  <conditionalFormatting sqref="B27">
    <cfRule type="cellIs" dxfId="157" priority="13" operator="equal">
      <formula>"J"</formula>
    </cfRule>
  </conditionalFormatting>
  <conditionalFormatting sqref="A14:A15">
    <cfRule type="expression" dxfId="156" priority="859">
      <formula>COUNTIF($C14:$L14,"1")</formula>
    </cfRule>
  </conditionalFormatting>
  <conditionalFormatting sqref="E15">
    <cfRule type="cellIs" dxfId="155" priority="1" operator="equal">
      <formula>"NA"</formula>
    </cfRule>
    <cfRule type="cellIs" dxfId="154" priority="2" operator="equal">
      <formula>"J"</formula>
    </cfRule>
    <cfRule type="cellIs" dxfId="153" priority="3" operator="equal">
      <formula>0</formula>
    </cfRule>
    <cfRule type="cellIs" dxfId="152" priority="4" operator="equal">
      <formula>1</formula>
    </cfRule>
  </conditionalFormatting>
  <printOptions horizontalCentered="1"/>
  <pageMargins left="0.70866141732283472" right="0.70866141732283472" top="0.74803149606299213" bottom="0.74803149606299213" header="0.31496062992125984" footer="0.31496062992125984"/>
  <pageSetup scale="81" fitToHeight="100" orientation="landscape" r:id="rId1"/>
  <rowBreaks count="1" manualBreakCount="1">
    <brk id="39" min="9" max="22"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4F6B4E080DD57F41892F239C04E19BB0" ma:contentTypeVersion="2" ma:contentTypeDescription="Crear nuevo documento." ma:contentTypeScope="" ma:versionID="66daad394868adabef7e8ed390eca2ab">
  <xsd:schema xmlns:xsd="http://www.w3.org/2001/XMLSchema" xmlns:xs="http://www.w3.org/2001/XMLSchema" xmlns:p="http://schemas.microsoft.com/office/2006/metadata/properties" xmlns:ns2="9130ddc5-2d5c-4d30-a2fc-11081c926345" targetNamespace="http://schemas.microsoft.com/office/2006/metadata/properties" ma:root="true" ma:fieldsID="a9568aaf807b48ab207b1879168375c5" ns2:_="">
    <xsd:import namespace="9130ddc5-2d5c-4d30-a2fc-11081c926345"/>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130ddc5-2d5c-4d30-a2fc-11081c92634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681E7390-9B02-4E3D-982A-7FB2B7AB22C8}"/>
</file>

<file path=customXml/itemProps2.xml><?xml version="1.0" encoding="utf-8"?>
<ds:datastoreItem xmlns:ds="http://schemas.openxmlformats.org/officeDocument/2006/customXml" ds:itemID="{EE5AE601-110F-41BF-804A-C07E973A1CEB}"/>
</file>

<file path=customXml/itemProps3.xml><?xml version="1.0" encoding="utf-8"?>
<ds:datastoreItem xmlns:ds="http://schemas.openxmlformats.org/officeDocument/2006/customXml" ds:itemID="{F3121F98-864C-47C4-BC9B-09F5DD735813}"/>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Hojas de cálculo</vt:lpstr>
      </vt:variant>
      <vt:variant>
        <vt:i4>13</vt:i4>
      </vt:variant>
      <vt:variant>
        <vt:lpstr>Rangos con nombre</vt:lpstr>
      </vt:variant>
      <vt:variant>
        <vt:i4>21</vt:i4>
      </vt:variant>
    </vt:vector>
  </HeadingPairs>
  <TitlesOfParts>
    <vt:vector size="34" baseType="lpstr">
      <vt:lpstr>Anexo 1</vt:lpstr>
      <vt:lpstr>Anexo 1.1</vt:lpstr>
      <vt:lpstr>Anexo 2</vt:lpstr>
      <vt:lpstr>Anexo 3</vt:lpstr>
      <vt:lpstr>Anexo 4</vt:lpstr>
      <vt:lpstr>Anexo 5</vt:lpstr>
      <vt:lpstr>Anexo 5.1</vt:lpstr>
      <vt:lpstr>Anexo 5.2</vt:lpstr>
      <vt:lpstr>Anexo 6.1</vt:lpstr>
      <vt:lpstr>Anexo 6.2</vt:lpstr>
      <vt:lpstr>Anexo 6.3</vt:lpstr>
      <vt:lpstr>Anexo 7.1</vt:lpstr>
      <vt:lpstr>Anexo 8</vt:lpstr>
      <vt:lpstr>'Anexo 1'!Área_de_impresión</vt:lpstr>
      <vt:lpstr>'Anexo 1.1'!Área_de_impresión</vt:lpstr>
      <vt:lpstr>'Anexo 2'!Área_de_impresión</vt:lpstr>
      <vt:lpstr>'Anexo 4'!Área_de_impresión</vt:lpstr>
      <vt:lpstr>'Anexo 5'!Área_de_impresión</vt:lpstr>
      <vt:lpstr>'Anexo 5.1'!Área_de_impresión</vt:lpstr>
      <vt:lpstr>'Anexo 5.2'!Área_de_impresión</vt:lpstr>
      <vt:lpstr>'Anexo 6.1'!Área_de_impresión</vt:lpstr>
      <vt:lpstr>'Anexo 6.2'!Área_de_impresión</vt:lpstr>
      <vt:lpstr>'Anexo 7.1'!Área_de_impresión</vt:lpstr>
      <vt:lpstr>'Anexo 8'!Área_de_impresión</vt:lpstr>
      <vt:lpstr>'Anexo 1'!Títulos_a_imprimir</vt:lpstr>
      <vt:lpstr>'Anexo 2'!Títulos_a_imprimir</vt:lpstr>
      <vt:lpstr>'Anexo 3'!Títulos_a_imprimir</vt:lpstr>
      <vt:lpstr>'Anexo 4'!Títulos_a_imprimir</vt:lpstr>
      <vt:lpstr>'Anexo 5.1'!Títulos_a_imprimir</vt:lpstr>
      <vt:lpstr>'Anexo 5.2'!Títulos_a_imprimir</vt:lpstr>
      <vt:lpstr>'Anexo 6.1'!Títulos_a_imprimir</vt:lpstr>
      <vt:lpstr>'Anexo 6.2'!Títulos_a_imprimir</vt:lpstr>
      <vt:lpstr>'Anexo 7.1'!Títulos_a_imprimir</vt:lpstr>
      <vt:lpstr>'Anexo 8'!Títulos_a_imprimir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2018-03-20T20:00:42Z</dcterms:created>
  <dcterms:modified xsi:type="dcterms:W3CDTF">2020-10-08T18:37:01Z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0x0101004F6B4E080DD57F41892F239C04E19BB0</vt:lpwstr>
  </property>
</Properties>
</file>