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INE\Documents\"/>
    </mc:Choice>
  </mc:AlternateContent>
  <bookViews>
    <workbookView xWindow="0" yWindow="0" windowWidth="23040" windowHeight="9444" tabRatio="876"/>
  </bookViews>
  <sheets>
    <sheet name="C1g1" sheetId="10" r:id="rId1"/>
    <sheet name="g2" sheetId="3" r:id="rId2"/>
    <sheet name="C2g3" sheetId="19" r:id="rId3"/>
    <sheet name="C3" sheetId="7" r:id="rId4"/>
    <sheet name="g4_g7" sheetId="24" r:id="rId5"/>
    <sheet name="C4g8" sheetId="23" r:id="rId6"/>
    <sheet name="g8" sheetId="25" r:id="rId7"/>
    <sheet name="C4.1Coah" sheetId="13" r:id="rId8"/>
    <sheet name="C4.2Mex" sheetId="14" r:id="rId9"/>
    <sheet name="C4.3Nay" sheetId="15" r:id="rId10"/>
    <sheet name="C4.4Ver" sheetId="16" r:id="rId11"/>
    <sheet name="C5G9" sheetId="27" r:id="rId12"/>
    <sheet name="C5.1Coah" sheetId="28" r:id="rId13"/>
    <sheet name="C5.2Mex" sheetId="29" r:id="rId14"/>
    <sheet name="C5.3Nay" sheetId="30" r:id="rId15"/>
    <sheet name="C5.4Ver" sheetId="31" r:id="rId16"/>
  </sheets>
  <definedNames>
    <definedName name="_xlnm._FilterDatabase" localSheetId="3" hidden="1">'C3'!$A$8:$D$57</definedName>
    <definedName name="_xlnm._FilterDatabase" localSheetId="4" hidden="1">g4_g7!$A$8:$D$57</definedName>
    <definedName name="_xlnm.Print_Titles" localSheetId="2">'C2g3'!$4:$7</definedName>
    <definedName name="_xlnm.Print_Titles" localSheetId="7">C4.1Coah!$5:$7</definedName>
    <definedName name="_xlnm.Print_Titles" localSheetId="8">C4.2Mex!$5:$7</definedName>
    <definedName name="_xlnm.Print_Titles" localSheetId="10">C4.4Ver!$5:$7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31" l="1"/>
  <c r="F23" i="31"/>
  <c r="D23" i="31"/>
  <c r="E23" i="31"/>
  <c r="D24" i="31"/>
  <c r="E24" i="31"/>
  <c r="F24" i="31"/>
  <c r="D25" i="31"/>
  <c r="E25" i="31"/>
  <c r="F25" i="31"/>
  <c r="D26" i="31"/>
  <c r="E26" i="31"/>
  <c r="F26" i="31"/>
  <c r="D27" i="31"/>
  <c r="E27" i="31"/>
  <c r="F27" i="31"/>
  <c r="D28" i="31"/>
  <c r="E28" i="31"/>
  <c r="F28" i="31"/>
  <c r="D29" i="31"/>
  <c r="E29" i="31"/>
  <c r="D30" i="31"/>
  <c r="E30" i="31"/>
  <c r="F30" i="31"/>
  <c r="D31" i="31"/>
  <c r="E31" i="31"/>
  <c r="F31" i="31"/>
  <c r="D32" i="31"/>
  <c r="E32" i="31"/>
  <c r="F32" i="31"/>
  <c r="C32" i="31"/>
  <c r="C31" i="31"/>
  <c r="C30" i="31"/>
  <c r="C29" i="31"/>
  <c r="C28" i="31"/>
  <c r="C27" i="31"/>
  <c r="C26" i="31"/>
  <c r="C25" i="31"/>
  <c r="C24" i="31"/>
  <c r="C23" i="31"/>
  <c r="D21" i="31"/>
  <c r="E21" i="31"/>
  <c r="F21" i="31"/>
  <c r="C21" i="31"/>
  <c r="B23" i="31" l="1"/>
  <c r="B24" i="31"/>
  <c r="B25" i="31"/>
  <c r="B26" i="31"/>
  <c r="B27" i="31"/>
  <c r="B28" i="31"/>
  <c r="B29" i="31"/>
  <c r="B30" i="31"/>
  <c r="B31" i="31"/>
  <c r="B32" i="31"/>
  <c r="B21" i="31"/>
  <c r="C8" i="31"/>
  <c r="D8" i="31"/>
  <c r="E8" i="31"/>
  <c r="F8" i="31"/>
  <c r="B8" i="31"/>
  <c r="B11" i="31"/>
  <c r="B12" i="31"/>
  <c r="B13" i="31"/>
  <c r="B14" i="31"/>
  <c r="B15" i="31"/>
  <c r="B16" i="31"/>
  <c r="B17" i="31"/>
  <c r="B18" i="31"/>
  <c r="B19" i="31"/>
  <c r="B10" i="31"/>
  <c r="F22" i="30"/>
  <c r="B22" i="30" s="1"/>
  <c r="F26" i="30"/>
  <c r="F29" i="30"/>
  <c r="C34" i="30"/>
  <c r="C33" i="30"/>
  <c r="C32" i="30"/>
  <c r="C31" i="30"/>
  <c r="C30" i="30"/>
  <c r="C29" i="30"/>
  <c r="D25" i="30"/>
  <c r="E25" i="30"/>
  <c r="F25" i="30"/>
  <c r="D26" i="30"/>
  <c r="B26" i="30" s="1"/>
  <c r="E26" i="30"/>
  <c r="D27" i="30"/>
  <c r="B27" i="30" s="1"/>
  <c r="E27" i="30"/>
  <c r="F27" i="30"/>
  <c r="D28" i="30"/>
  <c r="E28" i="30"/>
  <c r="B28" i="30" s="1"/>
  <c r="F28" i="30"/>
  <c r="D29" i="30"/>
  <c r="E29" i="30"/>
  <c r="B29" i="30"/>
  <c r="D30" i="30"/>
  <c r="B30" i="30" s="1"/>
  <c r="E30" i="30"/>
  <c r="F30" i="30"/>
  <c r="D31" i="30"/>
  <c r="E31" i="30"/>
  <c r="B31" i="30" s="1"/>
  <c r="F31" i="30"/>
  <c r="D32" i="30"/>
  <c r="E32" i="30"/>
  <c r="F32" i="30"/>
  <c r="D33" i="30"/>
  <c r="E33" i="30"/>
  <c r="F33" i="30"/>
  <c r="D34" i="30"/>
  <c r="B34" i="30" s="1"/>
  <c r="E34" i="30"/>
  <c r="F34" i="30"/>
  <c r="C26" i="30"/>
  <c r="C25" i="30"/>
  <c r="D24" i="30"/>
  <c r="E24" i="30"/>
  <c r="F24" i="30"/>
  <c r="B24" i="30" s="1"/>
  <c r="C24" i="30"/>
  <c r="C28" i="30"/>
  <c r="C27" i="30"/>
  <c r="D22" i="30"/>
  <c r="E22" i="30"/>
  <c r="C22" i="30"/>
  <c r="B25" i="30"/>
  <c r="B33" i="30"/>
  <c r="B32" i="30" l="1"/>
  <c r="B10" i="30" l="1"/>
  <c r="B11" i="30"/>
  <c r="B12" i="30"/>
  <c r="B13" i="30"/>
  <c r="B14" i="30"/>
  <c r="B15" i="30"/>
  <c r="B16" i="30"/>
  <c r="B17" i="30"/>
  <c r="B18" i="30"/>
  <c r="B19" i="30"/>
  <c r="B20" i="30"/>
  <c r="E8" i="30"/>
  <c r="B8" i="30" s="1"/>
  <c r="F8" i="30"/>
  <c r="C8" i="30"/>
  <c r="D8" i="30"/>
  <c r="F27" i="29"/>
  <c r="F26" i="29"/>
  <c r="B26" i="29" s="1"/>
  <c r="F25" i="29"/>
  <c r="F24" i="29"/>
  <c r="F21" i="29"/>
  <c r="D22" i="29"/>
  <c r="E22" i="29"/>
  <c r="B22" i="29" s="1"/>
  <c r="F22" i="29"/>
  <c r="D23" i="29"/>
  <c r="B23" i="29" s="1"/>
  <c r="E23" i="29"/>
  <c r="F23" i="29"/>
  <c r="D24" i="29"/>
  <c r="E24" i="29"/>
  <c r="D25" i="29"/>
  <c r="E25" i="29"/>
  <c r="D26" i="29"/>
  <c r="E26" i="29"/>
  <c r="D27" i="29"/>
  <c r="B27" i="29" s="1"/>
  <c r="E27" i="29"/>
  <c r="D28" i="29"/>
  <c r="E28" i="29"/>
  <c r="F28" i="29"/>
  <c r="C28" i="29"/>
  <c r="C27" i="29"/>
  <c r="C26" i="29"/>
  <c r="C25" i="29"/>
  <c r="C24" i="29"/>
  <c r="C23" i="29"/>
  <c r="C22" i="29"/>
  <c r="B28" i="29"/>
  <c r="C21" i="29"/>
  <c r="D21" i="29"/>
  <c r="E21" i="29"/>
  <c r="B21" i="29" s="1"/>
  <c r="D19" i="29"/>
  <c r="E19" i="29"/>
  <c r="F19" i="29"/>
  <c r="B19" i="29" s="1"/>
  <c r="C19" i="29"/>
  <c r="C8" i="29"/>
  <c r="D8" i="29"/>
  <c r="E8" i="29"/>
  <c r="F8" i="29"/>
  <c r="B8" i="29"/>
  <c r="B11" i="29"/>
  <c r="B12" i="29"/>
  <c r="B13" i="29"/>
  <c r="B14" i="29"/>
  <c r="B15" i="29"/>
  <c r="B16" i="29"/>
  <c r="B17" i="29"/>
  <c r="B10" i="29"/>
  <c r="B24" i="29" l="1"/>
  <c r="B25" i="29"/>
  <c r="E37" i="28"/>
  <c r="E35" i="28"/>
  <c r="E30" i="28"/>
  <c r="F44" i="28"/>
  <c r="F40" i="28"/>
  <c r="F31" i="28"/>
  <c r="B29" i="28"/>
  <c r="D29" i="28"/>
  <c r="E29" i="28"/>
  <c r="F29" i="28"/>
  <c r="D30" i="28"/>
  <c r="F30" i="28"/>
  <c r="D31" i="28"/>
  <c r="E31" i="28"/>
  <c r="B31" i="28" s="1"/>
  <c r="D32" i="28"/>
  <c r="E32" i="28"/>
  <c r="B32" i="28" s="1"/>
  <c r="F32" i="28"/>
  <c r="D33" i="28"/>
  <c r="E33" i="28"/>
  <c r="F33" i="28"/>
  <c r="D34" i="28"/>
  <c r="E34" i="28"/>
  <c r="F34" i="28"/>
  <c r="D35" i="28"/>
  <c r="F35" i="28"/>
  <c r="D36" i="28"/>
  <c r="E36" i="28"/>
  <c r="F36" i="28"/>
  <c r="D37" i="28"/>
  <c r="F37" i="28"/>
  <c r="D38" i="28"/>
  <c r="E38" i="28"/>
  <c r="F38" i="28"/>
  <c r="D39" i="28"/>
  <c r="E39" i="28"/>
  <c r="F39" i="28"/>
  <c r="D40" i="28"/>
  <c r="E40" i="28"/>
  <c r="B40" i="28" s="1"/>
  <c r="D41" i="28"/>
  <c r="E41" i="28"/>
  <c r="F41" i="28"/>
  <c r="B41" i="28" s="1"/>
  <c r="D42" i="28"/>
  <c r="B42" i="28" s="1"/>
  <c r="E42" i="28"/>
  <c r="F42" i="28"/>
  <c r="D43" i="28"/>
  <c r="E43" i="28"/>
  <c r="F43" i="28"/>
  <c r="D44" i="28"/>
  <c r="E44" i="28"/>
  <c r="B44" i="28" s="1"/>
  <c r="C44" i="28"/>
  <c r="C43" i="28"/>
  <c r="C42" i="28"/>
  <c r="C41" i="28"/>
  <c r="C40" i="28"/>
  <c r="C39" i="28"/>
  <c r="C38" i="28"/>
  <c r="C37" i="28"/>
  <c r="C36" i="28"/>
  <c r="C35" i="28"/>
  <c r="C34" i="28"/>
  <c r="C33" i="28"/>
  <c r="B33" i="28" s="1"/>
  <c r="C32" i="28"/>
  <c r="C31" i="28"/>
  <c r="C30" i="28"/>
  <c r="C29" i="28"/>
  <c r="D27" i="28"/>
  <c r="E27" i="28"/>
  <c r="F27" i="28"/>
  <c r="C27" i="28"/>
  <c r="B37" i="28"/>
  <c r="B36" i="28"/>
  <c r="B38" i="28"/>
  <c r="C8" i="28"/>
  <c r="D8" i="28"/>
  <c r="E8" i="28"/>
  <c r="F8" i="28"/>
  <c r="B8" i="28"/>
  <c r="B25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10" i="28"/>
  <c r="B35" i="28" l="1"/>
  <c r="B39" i="28"/>
  <c r="B43" i="28"/>
  <c r="B30" i="28"/>
  <c r="B34" i="28"/>
  <c r="B27" i="28"/>
  <c r="G11" i="27"/>
  <c r="G12" i="27"/>
  <c r="G10" i="27"/>
  <c r="G9" i="27"/>
  <c r="F10" i="27"/>
  <c r="F11" i="27"/>
  <c r="F8" i="27" s="1"/>
  <c r="F12" i="27"/>
  <c r="F9" i="27"/>
  <c r="D10" i="27"/>
  <c r="D11" i="27"/>
  <c r="D12" i="27"/>
  <c r="D9" i="27"/>
  <c r="D8" i="27" l="1"/>
  <c r="F34" i="27"/>
  <c r="F36" i="27"/>
  <c r="F33" i="27"/>
  <c r="G33" i="27" s="1"/>
  <c r="F17" i="27"/>
  <c r="F18" i="27"/>
  <c r="D14" i="27"/>
  <c r="F15" i="27" s="1"/>
  <c r="D20" i="27"/>
  <c r="D26" i="27"/>
  <c r="F27" i="27" s="1"/>
  <c r="G27" i="27" s="1"/>
  <c r="D32" i="27"/>
  <c r="F35" i="27" s="1"/>
  <c r="G15" i="27" l="1"/>
  <c r="G28" i="27"/>
  <c r="G29" i="27" s="1"/>
  <c r="G30" i="27" s="1"/>
  <c r="F26" i="27"/>
  <c r="F21" i="27"/>
  <c r="F22" i="27"/>
  <c r="F23" i="27"/>
  <c r="F24" i="27"/>
  <c r="F30" i="27"/>
  <c r="G34" i="27"/>
  <c r="G35" i="27" s="1"/>
  <c r="G36" i="27" s="1"/>
  <c r="F32" i="27"/>
  <c r="F16" i="27"/>
  <c r="F14" i="27" s="1"/>
  <c r="F29" i="27"/>
  <c r="F28" i="27"/>
  <c r="E40" i="15"/>
  <c r="H40" i="15"/>
  <c r="E28" i="15"/>
  <c r="H28" i="15" s="1"/>
  <c r="E17" i="15"/>
  <c r="H17" i="15" s="1"/>
  <c r="H123" i="13"/>
  <c r="E123" i="13"/>
  <c r="H118" i="13"/>
  <c r="E118" i="13"/>
  <c r="E119" i="13"/>
  <c r="H119" i="13" s="1"/>
  <c r="E120" i="13"/>
  <c r="H120" i="13" s="1"/>
  <c r="E121" i="13"/>
  <c r="H121" i="13" s="1"/>
  <c r="E122" i="13"/>
  <c r="H122" i="13" s="1"/>
  <c r="H103" i="13"/>
  <c r="H104" i="13"/>
  <c r="H105" i="13"/>
  <c r="H106" i="13"/>
  <c r="H107" i="13"/>
  <c r="E103" i="13"/>
  <c r="E104" i="13"/>
  <c r="E105" i="13"/>
  <c r="E106" i="13"/>
  <c r="E107" i="13"/>
  <c r="H88" i="13"/>
  <c r="H89" i="13"/>
  <c r="E86" i="13"/>
  <c r="H86" i="13" s="1"/>
  <c r="E87" i="13"/>
  <c r="H87" i="13" s="1"/>
  <c r="E88" i="13"/>
  <c r="E89" i="13"/>
  <c r="E90" i="13"/>
  <c r="H90" i="13" s="1"/>
  <c r="E91" i="13"/>
  <c r="H91" i="13" s="1"/>
  <c r="H71" i="13"/>
  <c r="H72" i="13"/>
  <c r="E69" i="13"/>
  <c r="H69" i="13" s="1"/>
  <c r="E70" i="13"/>
  <c r="H70" i="13" s="1"/>
  <c r="E71" i="13"/>
  <c r="E72" i="13"/>
  <c r="E73" i="13"/>
  <c r="H73" i="13" s="1"/>
  <c r="E74" i="13"/>
  <c r="H74" i="13" s="1"/>
  <c r="E51" i="13"/>
  <c r="H51" i="13" s="1"/>
  <c r="E52" i="13"/>
  <c r="H52" i="13" s="1"/>
  <c r="E53" i="13"/>
  <c r="H53" i="13" s="1"/>
  <c r="E54" i="13"/>
  <c r="H54" i="13" s="1"/>
  <c r="E55" i="13"/>
  <c r="H55" i="13" s="1"/>
  <c r="E56" i="13"/>
  <c r="H56" i="13" s="1"/>
  <c r="E34" i="13"/>
  <c r="H34" i="13" s="1"/>
  <c r="E35" i="13"/>
  <c r="H35" i="13" s="1"/>
  <c r="E36" i="13"/>
  <c r="H36" i="13" s="1"/>
  <c r="E37" i="13"/>
  <c r="H37" i="13" s="1"/>
  <c r="E38" i="13"/>
  <c r="H38" i="13" s="1"/>
  <c r="E39" i="13"/>
  <c r="H39" i="13" s="1"/>
  <c r="H21" i="13"/>
  <c r="E18" i="13"/>
  <c r="H18" i="13" s="1"/>
  <c r="E19" i="13"/>
  <c r="H19" i="13" s="1"/>
  <c r="E20" i="13"/>
  <c r="H20" i="13" s="1"/>
  <c r="E21" i="13"/>
  <c r="E22" i="13"/>
  <c r="H22" i="13" s="1"/>
  <c r="G16" i="27" l="1"/>
  <c r="G17" i="27" s="1"/>
  <c r="G18" i="27" s="1"/>
  <c r="G21" i="27"/>
  <c r="G22" i="27" s="1"/>
  <c r="G23" i="27" s="1"/>
  <c r="G24" i="27" s="1"/>
  <c r="F20" i="27"/>
  <c r="D23" i="25"/>
  <c r="D22" i="25"/>
  <c r="D21" i="25"/>
  <c r="D20" i="25"/>
  <c r="D19" i="25"/>
  <c r="D18" i="25"/>
  <c r="D17" i="25"/>
  <c r="D16" i="25"/>
  <c r="B15" i="25"/>
  <c r="D15" i="25" s="1"/>
  <c r="D14" i="25"/>
  <c r="D13" i="25"/>
  <c r="B12" i="25"/>
  <c r="D12" i="25" s="1"/>
  <c r="B11" i="25"/>
  <c r="D11" i="25" s="1"/>
  <c r="B10" i="25"/>
  <c r="D10" i="25" s="1"/>
  <c r="B9" i="25"/>
  <c r="D9" i="25" s="1"/>
  <c r="B8" i="25"/>
  <c r="D8" i="25" s="1"/>
  <c r="E8" i="23"/>
  <c r="D57" i="24" l="1"/>
  <c r="D56" i="24"/>
  <c r="D55" i="24"/>
  <c r="D54" i="24"/>
  <c r="D53" i="24"/>
  <c r="D52" i="24"/>
  <c r="D51" i="24"/>
  <c r="D50" i="24"/>
  <c r="D49" i="24"/>
  <c r="D48" i="24"/>
  <c r="C48" i="24"/>
  <c r="B48" i="24"/>
  <c r="D46" i="24"/>
  <c r="D45" i="24"/>
  <c r="D44" i="24"/>
  <c r="D43" i="24"/>
  <c r="D42" i="24"/>
  <c r="D41" i="24"/>
  <c r="D40" i="24"/>
  <c r="D39" i="24"/>
  <c r="D38" i="24"/>
  <c r="D37" i="24"/>
  <c r="C36" i="24"/>
  <c r="B36" i="24"/>
  <c r="D36" i="24" s="1"/>
  <c r="D34" i="24"/>
  <c r="D33" i="24"/>
  <c r="D32" i="24"/>
  <c r="D31" i="24"/>
  <c r="D30" i="24"/>
  <c r="D29" i="24"/>
  <c r="D28" i="24"/>
  <c r="D27" i="24"/>
  <c r="D26" i="24"/>
  <c r="C26" i="24"/>
  <c r="B26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C9" i="24"/>
  <c r="C7" i="24" s="1"/>
  <c r="B9" i="24"/>
  <c r="D9" i="24" s="1"/>
  <c r="C36" i="7"/>
  <c r="B36" i="7"/>
  <c r="B9" i="7"/>
  <c r="D46" i="7"/>
  <c r="C9" i="7"/>
  <c r="D19" i="7"/>
  <c r="D20" i="7"/>
  <c r="D21" i="7"/>
  <c r="D22" i="7"/>
  <c r="D23" i="7"/>
  <c r="D24" i="7"/>
  <c r="B7" i="24" l="1"/>
  <c r="D7" i="24" s="1"/>
  <c r="E23" i="23"/>
  <c r="E22" i="23"/>
  <c r="E21" i="23"/>
  <c r="E20" i="23"/>
  <c r="E19" i="23"/>
  <c r="E18" i="23"/>
  <c r="E17" i="23"/>
  <c r="E16" i="23"/>
  <c r="C15" i="23"/>
  <c r="E15" i="23" s="1"/>
  <c r="E14" i="23"/>
  <c r="E13" i="23"/>
  <c r="C12" i="23"/>
  <c r="E12" i="23" s="1"/>
  <c r="C11" i="23"/>
  <c r="E11" i="23" s="1"/>
  <c r="C10" i="23"/>
  <c r="E10" i="23" s="1"/>
  <c r="C9" i="23"/>
  <c r="E9" i="23" s="1"/>
  <c r="C8" i="23"/>
  <c r="D10" i="7"/>
  <c r="C48" i="7"/>
  <c r="D11" i="7"/>
  <c r="D12" i="7"/>
  <c r="D13" i="7"/>
  <c r="D14" i="7"/>
  <c r="D15" i="7"/>
  <c r="D16" i="7"/>
  <c r="D17" i="7"/>
  <c r="D18" i="7"/>
  <c r="D27" i="7"/>
  <c r="D28" i="7"/>
  <c r="D29" i="7"/>
  <c r="D30" i="7"/>
  <c r="D31" i="7"/>
  <c r="D32" i="7"/>
  <c r="D33" i="7"/>
  <c r="D34" i="7"/>
  <c r="D37" i="7"/>
  <c r="D38" i="7"/>
  <c r="D39" i="7"/>
  <c r="D40" i="7"/>
  <c r="D41" i="7"/>
  <c r="D42" i="7"/>
  <c r="D43" i="7"/>
  <c r="D44" i="7"/>
  <c r="D45" i="7"/>
  <c r="D49" i="7"/>
  <c r="D50" i="7"/>
  <c r="D51" i="7"/>
  <c r="D52" i="7"/>
  <c r="D53" i="7"/>
  <c r="D54" i="7"/>
  <c r="D55" i="7"/>
  <c r="D56" i="7"/>
  <c r="D57" i="7"/>
  <c r="B48" i="7"/>
  <c r="D48" i="7" s="1"/>
  <c r="C26" i="7"/>
  <c r="C7" i="7" s="1"/>
  <c r="B26" i="7"/>
  <c r="D26" i="7" s="1"/>
  <c r="B7" i="7"/>
  <c r="D7" i="7" l="1"/>
  <c r="D9" i="7"/>
  <c r="D36" i="7"/>
  <c r="D58" i="19"/>
  <c r="E58" i="19"/>
  <c r="F58" i="19"/>
  <c r="D43" i="19"/>
  <c r="E43" i="19"/>
  <c r="F43" i="19"/>
  <c r="D31" i="19"/>
  <c r="E31" i="19"/>
  <c r="F31" i="19"/>
  <c r="D11" i="19"/>
  <c r="E11" i="19"/>
  <c r="F11" i="19"/>
  <c r="F8" i="19" s="1"/>
  <c r="C15" i="19"/>
  <c r="B15" i="19" s="1"/>
  <c r="C16" i="19"/>
  <c r="B16" i="19" s="1"/>
  <c r="C17" i="19"/>
  <c r="B17" i="19" s="1"/>
  <c r="C18" i="19"/>
  <c r="B18" i="19" s="1"/>
  <c r="C19" i="19"/>
  <c r="B19" i="19" s="1"/>
  <c r="C20" i="19"/>
  <c r="B20" i="19" s="1"/>
  <c r="C21" i="19"/>
  <c r="B21" i="19" s="1"/>
  <c r="C22" i="19"/>
  <c r="B22" i="19" s="1"/>
  <c r="C23" i="19"/>
  <c r="B23" i="19" s="1"/>
  <c r="C24" i="19"/>
  <c r="B24" i="19" s="1"/>
  <c r="C25" i="19"/>
  <c r="B25" i="19" s="1"/>
  <c r="C26" i="19"/>
  <c r="B26" i="19" s="1"/>
  <c r="C27" i="19"/>
  <c r="B27" i="19" s="1"/>
  <c r="C28" i="19"/>
  <c r="B28" i="19" s="1"/>
  <c r="C29" i="19"/>
  <c r="B29" i="19" s="1"/>
  <c r="C34" i="19"/>
  <c r="B34" i="19" s="1"/>
  <c r="C35" i="19"/>
  <c r="B35" i="19" s="1"/>
  <c r="C36" i="19"/>
  <c r="B36" i="19" s="1"/>
  <c r="C37" i="19"/>
  <c r="B37" i="19" s="1"/>
  <c r="C38" i="19"/>
  <c r="B38" i="19" s="1"/>
  <c r="C39" i="19"/>
  <c r="B39" i="19" s="1"/>
  <c r="C40" i="19"/>
  <c r="B40" i="19" s="1"/>
  <c r="C41" i="19"/>
  <c r="B41" i="19" s="1"/>
  <c r="C46" i="19"/>
  <c r="C47" i="19"/>
  <c r="B47" i="19" s="1"/>
  <c r="C48" i="19"/>
  <c r="B48" i="19" s="1"/>
  <c r="C49" i="19"/>
  <c r="B49" i="19" s="1"/>
  <c r="C50" i="19"/>
  <c r="B50" i="19" s="1"/>
  <c r="C51" i="19"/>
  <c r="B51" i="19" s="1"/>
  <c r="C52" i="19"/>
  <c r="B52" i="19" s="1"/>
  <c r="C53" i="19"/>
  <c r="B53" i="19" s="1"/>
  <c r="C54" i="19"/>
  <c r="B54" i="19" s="1"/>
  <c r="C55" i="19"/>
  <c r="B55" i="19" s="1"/>
  <c r="C56" i="19"/>
  <c r="B56" i="19" s="1"/>
  <c r="C61" i="19"/>
  <c r="B61" i="19" s="1"/>
  <c r="C64" i="19"/>
  <c r="B64" i="19" s="1"/>
  <c r="C65" i="19"/>
  <c r="B65" i="19" s="1"/>
  <c r="C66" i="19"/>
  <c r="B66" i="19" s="1"/>
  <c r="C67" i="19"/>
  <c r="B67" i="19" s="1"/>
  <c r="C68" i="19"/>
  <c r="B68" i="19" s="1"/>
  <c r="C69" i="19"/>
  <c r="B69" i="19" s="1"/>
  <c r="C70" i="19"/>
  <c r="B70" i="19" s="1"/>
  <c r="C71" i="19"/>
  <c r="B71" i="19" s="1"/>
  <c r="C72" i="19"/>
  <c r="B72" i="19" s="1"/>
  <c r="C14" i="19"/>
  <c r="B14" i="19" s="1"/>
  <c r="E8" i="19" l="1"/>
  <c r="B11" i="19"/>
  <c r="D8" i="19"/>
  <c r="B58" i="19"/>
  <c r="C43" i="19"/>
  <c r="B31" i="19"/>
  <c r="C58" i="19"/>
  <c r="B46" i="19"/>
  <c r="B43" i="19" s="1"/>
  <c r="C11" i="19"/>
  <c r="C31" i="19"/>
  <c r="F32" i="19" l="1"/>
  <c r="D32" i="19"/>
  <c r="E32" i="19"/>
  <c r="E12" i="19"/>
  <c r="F12" i="19"/>
  <c r="D12" i="19"/>
  <c r="E44" i="19"/>
  <c r="F44" i="19"/>
  <c r="D44" i="19"/>
  <c r="E59" i="19"/>
  <c r="F59" i="19"/>
  <c r="D59" i="19"/>
  <c r="B8" i="19"/>
  <c r="E9" i="19" s="1"/>
  <c r="C8" i="19"/>
  <c r="C12" i="19" l="1"/>
  <c r="B12" i="19" s="1"/>
  <c r="C32" i="19"/>
  <c r="B32" i="19" s="1"/>
  <c r="C44" i="19"/>
  <c r="B44" i="19" s="1"/>
  <c r="C59" i="19"/>
  <c r="B59" i="19" s="1"/>
  <c r="F9" i="19"/>
  <c r="D9" i="19"/>
  <c r="C9" i="19" s="1"/>
  <c r="B9" i="19" l="1"/>
  <c r="D24" i="10"/>
  <c r="D19" i="10"/>
  <c r="D15" i="10"/>
  <c r="D10" i="10"/>
  <c r="D8" i="10"/>
  <c r="D11" i="10"/>
  <c r="D12" i="10"/>
  <c r="D13" i="10"/>
  <c r="D16" i="10"/>
  <c r="D17" i="10"/>
  <c r="D20" i="10"/>
  <c r="D21" i="10"/>
  <c r="D22" i="10"/>
  <c r="D25" i="10"/>
  <c r="D26" i="10"/>
  <c r="H12" i="16" l="1"/>
  <c r="H16" i="16"/>
  <c r="H22" i="16"/>
  <c r="H26" i="16"/>
  <c r="H32" i="16"/>
  <c r="H36" i="16"/>
  <c r="H42" i="16"/>
  <c r="H46" i="16"/>
  <c r="H52" i="16"/>
  <c r="H56" i="16"/>
  <c r="H60" i="16"/>
  <c r="H68" i="16"/>
  <c r="H72" i="16"/>
  <c r="H78" i="16"/>
  <c r="H82" i="16"/>
  <c r="H88" i="16"/>
  <c r="H92" i="16"/>
  <c r="H99" i="16"/>
  <c r="H103" i="16"/>
  <c r="H109" i="16"/>
  <c r="H113" i="16"/>
  <c r="H117" i="16"/>
  <c r="H123" i="16"/>
  <c r="H127" i="16"/>
  <c r="H135" i="16"/>
  <c r="H139" i="16"/>
  <c r="H145" i="16"/>
  <c r="H149" i="16"/>
  <c r="H155" i="16"/>
  <c r="H159" i="16"/>
  <c r="H165" i="16"/>
  <c r="H169" i="16"/>
  <c r="H173" i="16"/>
  <c r="H179" i="16"/>
  <c r="H183" i="16"/>
  <c r="H189" i="16"/>
  <c r="H193" i="16"/>
  <c r="H199" i="16"/>
  <c r="H205" i="16"/>
  <c r="H211" i="16"/>
  <c r="H215" i="16"/>
  <c r="H219" i="16"/>
  <c r="H225" i="16"/>
  <c r="H229" i="16"/>
  <c r="H233" i="16"/>
  <c r="H235" i="16"/>
  <c r="H237" i="16"/>
  <c r="H239" i="16"/>
  <c r="H241" i="16"/>
  <c r="H10" i="15"/>
  <c r="H14" i="15"/>
  <c r="H21" i="15"/>
  <c r="H25" i="15"/>
  <c r="H32" i="15"/>
  <c r="H36" i="15"/>
  <c r="H9" i="15"/>
  <c r="E241" i="16"/>
  <c r="E240" i="16"/>
  <c r="H240" i="16" s="1"/>
  <c r="E239" i="16"/>
  <c r="E238" i="16"/>
  <c r="H238" i="16" s="1"/>
  <c r="E237" i="16"/>
  <c r="E236" i="16"/>
  <c r="H236" i="16" s="1"/>
  <c r="E235" i="16"/>
  <c r="E234" i="16"/>
  <c r="H234" i="16" s="1"/>
  <c r="E233" i="16"/>
  <c r="E230" i="16"/>
  <c r="H230" i="16" s="1"/>
  <c r="E229" i="16"/>
  <c r="E228" i="16"/>
  <c r="H228" i="16" s="1"/>
  <c r="E227" i="16"/>
  <c r="H227" i="16" s="1"/>
  <c r="E226" i="16"/>
  <c r="H226" i="16" s="1"/>
  <c r="E225" i="16"/>
  <c r="E224" i="16"/>
  <c r="H224" i="16" s="1"/>
  <c r="E223" i="16"/>
  <c r="H223" i="16" s="1"/>
  <c r="E222" i="16"/>
  <c r="H222" i="16" s="1"/>
  <c r="E219" i="16"/>
  <c r="E218" i="16"/>
  <c r="H218" i="16" s="1"/>
  <c r="E217" i="16"/>
  <c r="H217" i="16" s="1"/>
  <c r="E216" i="16"/>
  <c r="H216" i="16" s="1"/>
  <c r="E215" i="16"/>
  <c r="E214" i="16"/>
  <c r="H214" i="16" s="1"/>
  <c r="E213" i="16"/>
  <c r="H213" i="16" s="1"/>
  <c r="E212" i="16"/>
  <c r="H212" i="16" s="1"/>
  <c r="E211" i="16"/>
  <c r="E208" i="16"/>
  <c r="H208" i="16" s="1"/>
  <c r="E207" i="16"/>
  <c r="H207" i="16" s="1"/>
  <c r="E206" i="16"/>
  <c r="H206" i="16" s="1"/>
  <c r="E205" i="16"/>
  <c r="E204" i="16"/>
  <c r="H204" i="16" s="1"/>
  <c r="E203" i="16"/>
  <c r="H203" i="16" s="1"/>
  <c r="E202" i="16"/>
  <c r="H202" i="16" s="1"/>
  <c r="E199" i="16"/>
  <c r="E198" i="16"/>
  <c r="H198" i="16" s="1"/>
  <c r="E195" i="16"/>
  <c r="H195" i="16" s="1"/>
  <c r="E194" i="16"/>
  <c r="H194" i="16" s="1"/>
  <c r="E193" i="16"/>
  <c r="E192" i="16"/>
  <c r="H192" i="16" s="1"/>
  <c r="E191" i="16"/>
  <c r="H191" i="16" s="1"/>
  <c r="E190" i="16"/>
  <c r="H190" i="16" s="1"/>
  <c r="E189" i="16"/>
  <c r="E188" i="16"/>
  <c r="H188" i="16" s="1"/>
  <c r="E187" i="16"/>
  <c r="H187" i="16" s="1"/>
  <c r="E184" i="16"/>
  <c r="H184" i="16" s="1"/>
  <c r="E183" i="16"/>
  <c r="E182" i="16"/>
  <c r="H182" i="16" s="1"/>
  <c r="E181" i="16"/>
  <c r="H181" i="16" s="1"/>
  <c r="E180" i="16"/>
  <c r="H180" i="16" s="1"/>
  <c r="E179" i="16"/>
  <c r="E178" i="16"/>
  <c r="H178" i="16" s="1"/>
  <c r="E177" i="16"/>
  <c r="H177" i="16" s="1"/>
  <c r="E176" i="16"/>
  <c r="H176" i="16" s="1"/>
  <c r="E173" i="16"/>
  <c r="E172" i="16"/>
  <c r="H172" i="16" s="1"/>
  <c r="E171" i="16"/>
  <c r="H171" i="16" s="1"/>
  <c r="E170" i="16"/>
  <c r="H170" i="16" s="1"/>
  <c r="E169" i="16"/>
  <c r="E168" i="16"/>
  <c r="H168" i="16" s="1"/>
  <c r="E167" i="16"/>
  <c r="H167" i="16" s="1"/>
  <c r="E166" i="16"/>
  <c r="H166" i="16" s="1"/>
  <c r="E165" i="16"/>
  <c r="E162" i="16"/>
  <c r="H162" i="16" s="1"/>
  <c r="E161" i="16"/>
  <c r="H161" i="16" s="1"/>
  <c r="E160" i="16"/>
  <c r="H160" i="16" s="1"/>
  <c r="E159" i="16"/>
  <c r="E158" i="16"/>
  <c r="H158" i="16" s="1"/>
  <c r="E157" i="16"/>
  <c r="H157" i="16" s="1"/>
  <c r="E156" i="16"/>
  <c r="H156" i="16" s="1"/>
  <c r="E155" i="16"/>
  <c r="E154" i="16"/>
  <c r="H154" i="16" s="1"/>
  <c r="E151" i="16"/>
  <c r="H151" i="16" s="1"/>
  <c r="E150" i="16"/>
  <c r="H150" i="16" s="1"/>
  <c r="E149" i="16"/>
  <c r="E148" i="16"/>
  <c r="H148" i="16" s="1"/>
  <c r="E147" i="16"/>
  <c r="H147" i="16" s="1"/>
  <c r="E146" i="16"/>
  <c r="H146" i="16" s="1"/>
  <c r="E145" i="16"/>
  <c r="E144" i="16"/>
  <c r="H144" i="16" s="1"/>
  <c r="E143" i="16"/>
  <c r="H143" i="16" s="1"/>
  <c r="E140" i="16"/>
  <c r="H140" i="16" s="1"/>
  <c r="E139" i="16"/>
  <c r="E138" i="16"/>
  <c r="H138" i="16" s="1"/>
  <c r="E137" i="16"/>
  <c r="H137" i="16" s="1"/>
  <c r="E136" i="16"/>
  <c r="H136" i="16" s="1"/>
  <c r="E135" i="16"/>
  <c r="E132" i="16"/>
  <c r="H132" i="16" s="1"/>
  <c r="E131" i="16"/>
  <c r="H131" i="16" s="1"/>
  <c r="E128" i="16"/>
  <c r="H128" i="16" s="1"/>
  <c r="E127" i="16"/>
  <c r="E126" i="16"/>
  <c r="H126" i="16" s="1"/>
  <c r="E125" i="16"/>
  <c r="H125" i="16" s="1"/>
  <c r="E124" i="16"/>
  <c r="H124" i="16" s="1"/>
  <c r="E123" i="16"/>
  <c r="E122" i="16"/>
  <c r="H122" i="16" s="1"/>
  <c r="E121" i="16"/>
  <c r="H121" i="16" s="1"/>
  <c r="E120" i="16"/>
  <c r="H120" i="16" s="1"/>
  <c r="E117" i="16"/>
  <c r="E116" i="16"/>
  <c r="H116" i="16" s="1"/>
  <c r="E115" i="16"/>
  <c r="H115" i="16" s="1"/>
  <c r="E114" i="16"/>
  <c r="H114" i="16" s="1"/>
  <c r="E113" i="16"/>
  <c r="E112" i="16"/>
  <c r="H112" i="16" s="1"/>
  <c r="E111" i="16"/>
  <c r="H111" i="16" s="1"/>
  <c r="E110" i="16"/>
  <c r="H110" i="16" s="1"/>
  <c r="E109" i="16"/>
  <c r="E106" i="16"/>
  <c r="H106" i="16" s="1"/>
  <c r="E105" i="16"/>
  <c r="H105" i="16" s="1"/>
  <c r="E104" i="16"/>
  <c r="H104" i="16" s="1"/>
  <c r="E103" i="16"/>
  <c r="E102" i="16"/>
  <c r="H102" i="16" s="1"/>
  <c r="E101" i="16"/>
  <c r="H101" i="16" s="1"/>
  <c r="E100" i="16"/>
  <c r="H100" i="16" s="1"/>
  <c r="E99" i="16"/>
  <c r="E98" i="16"/>
  <c r="H98" i="16" s="1"/>
  <c r="E95" i="16"/>
  <c r="H95" i="16" s="1"/>
  <c r="E94" i="16"/>
  <c r="H94" i="16" s="1"/>
  <c r="E93" i="16"/>
  <c r="H93" i="16" s="1"/>
  <c r="E92" i="16"/>
  <c r="E91" i="16"/>
  <c r="H91" i="16" s="1"/>
  <c r="E90" i="16"/>
  <c r="H90" i="16" s="1"/>
  <c r="E89" i="16"/>
  <c r="H89" i="16" s="1"/>
  <c r="E88" i="16"/>
  <c r="E87" i="16"/>
  <c r="H87" i="16" s="1"/>
  <c r="E84" i="16"/>
  <c r="H84" i="16" s="1"/>
  <c r="E83" i="16"/>
  <c r="H83" i="16" s="1"/>
  <c r="E82" i="16"/>
  <c r="E81" i="16"/>
  <c r="H81" i="16" s="1"/>
  <c r="E80" i="16"/>
  <c r="H80" i="16" s="1"/>
  <c r="E79" i="16"/>
  <c r="H79" i="16" s="1"/>
  <c r="E78" i="16"/>
  <c r="E77" i="16"/>
  <c r="H77" i="16" s="1"/>
  <c r="E76" i="16"/>
  <c r="H76" i="16" s="1"/>
  <c r="E73" i="16"/>
  <c r="H73" i="16" s="1"/>
  <c r="E72" i="16"/>
  <c r="E71" i="16"/>
  <c r="H71" i="16" s="1"/>
  <c r="E70" i="16"/>
  <c r="H70" i="16" s="1"/>
  <c r="E69" i="16"/>
  <c r="H69" i="16" s="1"/>
  <c r="E68" i="16"/>
  <c r="E65" i="16"/>
  <c r="H65" i="16" s="1"/>
  <c r="E64" i="16"/>
  <c r="H64" i="16" s="1"/>
  <c r="E63" i="16"/>
  <c r="H63" i="16" s="1"/>
  <c r="E60" i="16"/>
  <c r="E59" i="16"/>
  <c r="H59" i="16" s="1"/>
  <c r="E58" i="16"/>
  <c r="H58" i="16" s="1"/>
  <c r="E57" i="16"/>
  <c r="H57" i="16" s="1"/>
  <c r="E56" i="16"/>
  <c r="E55" i="16"/>
  <c r="H55" i="16" s="1"/>
  <c r="E54" i="16"/>
  <c r="H54" i="16" s="1"/>
  <c r="E53" i="16"/>
  <c r="H53" i="16" s="1"/>
  <c r="E52" i="16"/>
  <c r="E49" i="16"/>
  <c r="H49" i="16" s="1"/>
  <c r="E48" i="16"/>
  <c r="H48" i="16" s="1"/>
  <c r="E47" i="16"/>
  <c r="H47" i="16" s="1"/>
  <c r="E46" i="16"/>
  <c r="E45" i="16"/>
  <c r="H45" i="16" s="1"/>
  <c r="E44" i="16"/>
  <c r="H44" i="16" s="1"/>
  <c r="E43" i="16"/>
  <c r="H43" i="16" s="1"/>
  <c r="E42" i="16"/>
  <c r="E39" i="16"/>
  <c r="H39" i="16" s="1"/>
  <c r="E38" i="16"/>
  <c r="H38" i="16" s="1"/>
  <c r="E37" i="16"/>
  <c r="H37" i="16" s="1"/>
  <c r="E36" i="16"/>
  <c r="E35" i="16"/>
  <c r="H35" i="16" s="1"/>
  <c r="E34" i="16"/>
  <c r="H34" i="16" s="1"/>
  <c r="E33" i="16"/>
  <c r="H33" i="16" s="1"/>
  <c r="E32" i="16"/>
  <c r="E31" i="16"/>
  <c r="H31" i="16" s="1"/>
  <c r="E28" i="16"/>
  <c r="H28" i="16" s="1"/>
  <c r="E27" i="16"/>
  <c r="H27" i="16" s="1"/>
  <c r="E26" i="16"/>
  <c r="E25" i="16"/>
  <c r="H25" i="16" s="1"/>
  <c r="E24" i="16"/>
  <c r="H24" i="16" s="1"/>
  <c r="E23" i="16"/>
  <c r="H23" i="16" s="1"/>
  <c r="E22" i="16"/>
  <c r="E21" i="16"/>
  <c r="H21" i="16" s="1"/>
  <c r="E20" i="16"/>
  <c r="H20" i="16" s="1"/>
  <c r="E17" i="16"/>
  <c r="H17" i="16" s="1"/>
  <c r="E16" i="16"/>
  <c r="E15" i="16"/>
  <c r="H15" i="16" s="1"/>
  <c r="E14" i="16"/>
  <c r="H14" i="16" s="1"/>
  <c r="E13" i="16"/>
  <c r="H13" i="16" s="1"/>
  <c r="E12" i="16"/>
  <c r="E11" i="16"/>
  <c r="H11" i="16" s="1"/>
  <c r="E10" i="16"/>
  <c r="H10" i="16" s="1"/>
  <c r="E9" i="16"/>
  <c r="H9" i="16" s="1"/>
  <c r="H351" i="14"/>
  <c r="H269" i="14"/>
  <c r="H238" i="14"/>
  <c r="H244" i="14"/>
  <c r="H173" i="14"/>
  <c r="H147" i="14"/>
  <c r="H167" i="14"/>
  <c r="H135" i="14"/>
  <c r="H53" i="14"/>
  <c r="H20" i="14"/>
  <c r="H24" i="14"/>
  <c r="E39" i="15"/>
  <c r="H39" i="15" s="1"/>
  <c r="E38" i="15"/>
  <c r="H38" i="15" s="1"/>
  <c r="E37" i="15"/>
  <c r="H37" i="15" s="1"/>
  <c r="E36" i="15"/>
  <c r="E35" i="15"/>
  <c r="H35" i="15" s="1"/>
  <c r="E34" i="15"/>
  <c r="H34" i="15" s="1"/>
  <c r="E33" i="15"/>
  <c r="H33" i="15" s="1"/>
  <c r="E32" i="15"/>
  <c r="E31" i="15"/>
  <c r="H31" i="15" s="1"/>
  <c r="E27" i="15"/>
  <c r="H27" i="15" s="1"/>
  <c r="E26" i="15"/>
  <c r="H26" i="15" s="1"/>
  <c r="E25" i="15"/>
  <c r="E24" i="15"/>
  <c r="H24" i="15" s="1"/>
  <c r="E23" i="15"/>
  <c r="H23" i="15" s="1"/>
  <c r="E22" i="15"/>
  <c r="H22" i="15" s="1"/>
  <c r="E21" i="15"/>
  <c r="E20" i="15"/>
  <c r="H20" i="15" s="1"/>
  <c r="E16" i="15"/>
  <c r="H16" i="15" s="1"/>
  <c r="E15" i="15"/>
  <c r="H15" i="15" s="1"/>
  <c r="E14" i="15"/>
  <c r="E13" i="15"/>
  <c r="H13" i="15" s="1"/>
  <c r="E12" i="15"/>
  <c r="H12" i="15" s="1"/>
  <c r="E11" i="15"/>
  <c r="H11" i="15" s="1"/>
  <c r="E10" i="15"/>
  <c r="E9" i="15"/>
  <c r="E416" i="14"/>
  <c r="H416" i="14" s="1"/>
  <c r="E415" i="14"/>
  <c r="H415" i="14" s="1"/>
  <c r="E414" i="14"/>
  <c r="H414" i="14" s="1"/>
  <c r="E413" i="14"/>
  <c r="H413" i="14" s="1"/>
  <c r="E412" i="14"/>
  <c r="H412" i="14" s="1"/>
  <c r="E411" i="14"/>
  <c r="H411" i="14" s="1"/>
  <c r="E410" i="14"/>
  <c r="H410" i="14" s="1"/>
  <c r="E409" i="14"/>
  <c r="H409" i="14" s="1"/>
  <c r="E406" i="14"/>
  <c r="H406" i="14" s="1"/>
  <c r="E405" i="14"/>
  <c r="H405" i="14" s="1"/>
  <c r="E404" i="14"/>
  <c r="H404" i="14" s="1"/>
  <c r="E403" i="14"/>
  <c r="H403" i="14" s="1"/>
  <c r="E400" i="14"/>
  <c r="H400" i="14" s="1"/>
  <c r="E399" i="14"/>
  <c r="H399" i="14" s="1"/>
  <c r="E398" i="14"/>
  <c r="H398" i="14" s="1"/>
  <c r="E397" i="14"/>
  <c r="H397" i="14" s="1"/>
  <c r="E394" i="14"/>
  <c r="H394" i="14" s="1"/>
  <c r="E393" i="14"/>
  <c r="H393" i="14" s="1"/>
  <c r="E392" i="14"/>
  <c r="H392" i="14" s="1"/>
  <c r="E391" i="14"/>
  <c r="H391" i="14" s="1"/>
  <c r="E390" i="14"/>
  <c r="H390" i="14" s="1"/>
  <c r="E389" i="14"/>
  <c r="H389" i="14" s="1"/>
  <c r="E388" i="14"/>
  <c r="H388" i="14" s="1"/>
  <c r="E387" i="14"/>
  <c r="H387" i="14" s="1"/>
  <c r="E384" i="14"/>
  <c r="H384" i="14" s="1"/>
  <c r="E383" i="14"/>
  <c r="H383" i="14" s="1"/>
  <c r="E382" i="14"/>
  <c r="H382" i="14" s="1"/>
  <c r="E381" i="14"/>
  <c r="H381" i="14" s="1"/>
  <c r="E380" i="14"/>
  <c r="H380" i="14" s="1"/>
  <c r="E379" i="14"/>
  <c r="H379" i="14" s="1"/>
  <c r="E378" i="14"/>
  <c r="H378" i="14" s="1"/>
  <c r="E377" i="14"/>
  <c r="H377" i="14" s="1"/>
  <c r="E374" i="14"/>
  <c r="H374" i="14" s="1"/>
  <c r="E373" i="14"/>
  <c r="H373" i="14" s="1"/>
  <c r="E372" i="14"/>
  <c r="H372" i="14" s="1"/>
  <c r="E371" i="14"/>
  <c r="H371" i="14" s="1"/>
  <c r="E370" i="14"/>
  <c r="H370" i="14" s="1"/>
  <c r="E369" i="14"/>
  <c r="H369" i="14" s="1"/>
  <c r="E368" i="14"/>
  <c r="H368" i="14" s="1"/>
  <c r="E367" i="14"/>
  <c r="H367" i="14" s="1"/>
  <c r="E364" i="14"/>
  <c r="H364" i="14" s="1"/>
  <c r="E363" i="14"/>
  <c r="H363" i="14" s="1"/>
  <c r="E362" i="14"/>
  <c r="H362" i="14" s="1"/>
  <c r="E361" i="14"/>
  <c r="H361" i="14" s="1"/>
  <c r="E360" i="14"/>
  <c r="H360" i="14" s="1"/>
  <c r="E359" i="14"/>
  <c r="H359" i="14" s="1"/>
  <c r="E358" i="14"/>
  <c r="H358" i="14" s="1"/>
  <c r="E357" i="14"/>
  <c r="H357" i="14" s="1"/>
  <c r="E354" i="14"/>
  <c r="H354" i="14" s="1"/>
  <c r="E353" i="14"/>
  <c r="H353" i="14" s="1"/>
  <c r="E352" i="14"/>
  <c r="H352" i="14" s="1"/>
  <c r="E351" i="14"/>
  <c r="E350" i="14"/>
  <c r="H350" i="14" s="1"/>
  <c r="E349" i="14"/>
  <c r="H349" i="14" s="1"/>
  <c r="E348" i="14"/>
  <c r="H348" i="14" s="1"/>
  <c r="E347" i="14"/>
  <c r="H347" i="14" s="1"/>
  <c r="E344" i="14"/>
  <c r="H344" i="14" s="1"/>
  <c r="E343" i="14"/>
  <c r="H343" i="14" s="1"/>
  <c r="E342" i="14"/>
  <c r="H342" i="14" s="1"/>
  <c r="E341" i="14"/>
  <c r="H341" i="14" s="1"/>
  <c r="E340" i="14"/>
  <c r="H340" i="14" s="1"/>
  <c r="E339" i="14"/>
  <c r="H339" i="14" s="1"/>
  <c r="E338" i="14"/>
  <c r="H338" i="14" s="1"/>
  <c r="E337" i="14"/>
  <c r="H337" i="14" s="1"/>
  <c r="E332" i="14"/>
  <c r="H332" i="14" s="1"/>
  <c r="E331" i="14"/>
  <c r="H331" i="14" s="1"/>
  <c r="E330" i="14"/>
  <c r="H330" i="14" s="1"/>
  <c r="E329" i="14"/>
  <c r="H329" i="14" s="1"/>
  <c r="E328" i="14"/>
  <c r="H328" i="14" s="1"/>
  <c r="E327" i="14"/>
  <c r="H327" i="14" s="1"/>
  <c r="E326" i="14"/>
  <c r="H326" i="14" s="1"/>
  <c r="E325" i="14"/>
  <c r="H325" i="14" s="1"/>
  <c r="E322" i="14"/>
  <c r="H322" i="14" s="1"/>
  <c r="E321" i="14"/>
  <c r="H321" i="14" s="1"/>
  <c r="E320" i="14"/>
  <c r="H320" i="14" s="1"/>
  <c r="E319" i="14"/>
  <c r="H319" i="14" s="1"/>
  <c r="E318" i="14"/>
  <c r="H318" i="14" s="1"/>
  <c r="E317" i="14"/>
  <c r="H317" i="14" s="1"/>
  <c r="E316" i="14"/>
  <c r="H316" i="14" s="1"/>
  <c r="E315" i="14"/>
  <c r="H315" i="14" s="1"/>
  <c r="E312" i="14"/>
  <c r="H312" i="14" s="1"/>
  <c r="E311" i="14"/>
  <c r="H311" i="14" s="1"/>
  <c r="E310" i="14"/>
  <c r="H310" i="14" s="1"/>
  <c r="E309" i="14"/>
  <c r="H309" i="14" s="1"/>
  <c r="E308" i="14"/>
  <c r="H308" i="14" s="1"/>
  <c r="E307" i="14"/>
  <c r="H307" i="14" s="1"/>
  <c r="E306" i="14"/>
  <c r="H306" i="14" s="1"/>
  <c r="E305" i="14"/>
  <c r="H305" i="14" s="1"/>
  <c r="E302" i="14"/>
  <c r="H302" i="14" s="1"/>
  <c r="E301" i="14"/>
  <c r="H301" i="14" s="1"/>
  <c r="E300" i="14"/>
  <c r="H300" i="14" s="1"/>
  <c r="E299" i="14"/>
  <c r="H299" i="14" s="1"/>
  <c r="E298" i="14"/>
  <c r="H298" i="14" s="1"/>
  <c r="E297" i="14"/>
  <c r="H297" i="14" s="1"/>
  <c r="E296" i="14"/>
  <c r="H296" i="14" s="1"/>
  <c r="E295" i="14"/>
  <c r="H295" i="14" s="1"/>
  <c r="E292" i="14"/>
  <c r="H292" i="14" s="1"/>
  <c r="E291" i="14"/>
  <c r="H291" i="14" s="1"/>
  <c r="E290" i="14"/>
  <c r="H290" i="14" s="1"/>
  <c r="E289" i="14"/>
  <c r="H289" i="14" s="1"/>
  <c r="E288" i="14"/>
  <c r="H288" i="14" s="1"/>
  <c r="E287" i="14"/>
  <c r="H287" i="14" s="1"/>
  <c r="E286" i="14"/>
  <c r="H286" i="14" s="1"/>
  <c r="E285" i="14"/>
  <c r="H285" i="14" s="1"/>
  <c r="E282" i="14"/>
  <c r="H282" i="14" s="1"/>
  <c r="E281" i="14"/>
  <c r="H281" i="14" s="1"/>
  <c r="E280" i="14"/>
  <c r="H280" i="14" s="1"/>
  <c r="E279" i="14"/>
  <c r="H279" i="14" s="1"/>
  <c r="E278" i="14"/>
  <c r="H278" i="14" s="1"/>
  <c r="E277" i="14"/>
  <c r="H277" i="14" s="1"/>
  <c r="E276" i="14"/>
  <c r="H276" i="14" s="1"/>
  <c r="E275" i="14"/>
  <c r="H275" i="14" s="1"/>
  <c r="E272" i="14"/>
  <c r="H272" i="14" s="1"/>
  <c r="E271" i="14"/>
  <c r="H271" i="14" s="1"/>
  <c r="E270" i="14"/>
  <c r="H270" i="14" s="1"/>
  <c r="E269" i="14"/>
  <c r="E266" i="14"/>
  <c r="H266" i="14" s="1"/>
  <c r="E265" i="14"/>
  <c r="H265" i="14" s="1"/>
  <c r="E264" i="14"/>
  <c r="H264" i="14" s="1"/>
  <c r="E263" i="14"/>
  <c r="H263" i="14" s="1"/>
  <c r="E260" i="14"/>
  <c r="H260" i="14" s="1"/>
  <c r="E259" i="14"/>
  <c r="H259" i="14" s="1"/>
  <c r="E258" i="14"/>
  <c r="H258" i="14" s="1"/>
  <c r="E257" i="14"/>
  <c r="H257" i="14" s="1"/>
  <c r="E256" i="14"/>
  <c r="H256" i="14" s="1"/>
  <c r="E255" i="14"/>
  <c r="H255" i="14" s="1"/>
  <c r="E254" i="14"/>
  <c r="H254" i="14" s="1"/>
  <c r="E253" i="14"/>
  <c r="H253" i="14" s="1"/>
  <c r="E250" i="14"/>
  <c r="H250" i="14" s="1"/>
  <c r="E249" i="14"/>
  <c r="H249" i="14" s="1"/>
  <c r="E248" i="14"/>
  <c r="H248" i="14" s="1"/>
  <c r="E247" i="14"/>
  <c r="H247" i="14" s="1"/>
  <c r="E246" i="14"/>
  <c r="H246" i="14" s="1"/>
  <c r="E245" i="14"/>
  <c r="H245" i="14" s="1"/>
  <c r="E244" i="14"/>
  <c r="E243" i="14"/>
  <c r="H243" i="14" s="1"/>
  <c r="E240" i="14"/>
  <c r="H240" i="14" s="1"/>
  <c r="E239" i="14"/>
  <c r="H239" i="14" s="1"/>
  <c r="E238" i="14"/>
  <c r="E237" i="14"/>
  <c r="H237" i="14" s="1"/>
  <c r="E236" i="14"/>
  <c r="H236" i="14" s="1"/>
  <c r="E235" i="14"/>
  <c r="H235" i="14" s="1"/>
  <c r="E234" i="14"/>
  <c r="H234" i="14" s="1"/>
  <c r="E233" i="14"/>
  <c r="H233" i="14" s="1"/>
  <c r="E230" i="14"/>
  <c r="H230" i="14" s="1"/>
  <c r="E229" i="14"/>
  <c r="H229" i="14" s="1"/>
  <c r="E228" i="14"/>
  <c r="H228" i="14" s="1"/>
  <c r="E227" i="14"/>
  <c r="H227" i="14" s="1"/>
  <c r="E226" i="14"/>
  <c r="H226" i="14" s="1"/>
  <c r="E225" i="14"/>
  <c r="H225" i="14" s="1"/>
  <c r="E224" i="14"/>
  <c r="H224" i="14" s="1"/>
  <c r="E223" i="14"/>
  <c r="H223" i="14" s="1"/>
  <c r="E220" i="14"/>
  <c r="H220" i="14" s="1"/>
  <c r="E219" i="14"/>
  <c r="H219" i="14" s="1"/>
  <c r="E218" i="14"/>
  <c r="H218" i="14" s="1"/>
  <c r="E217" i="14"/>
  <c r="H217" i="14" s="1"/>
  <c r="E216" i="14"/>
  <c r="H216" i="14" s="1"/>
  <c r="E215" i="14"/>
  <c r="H215" i="14" s="1"/>
  <c r="E214" i="14"/>
  <c r="H214" i="14" s="1"/>
  <c r="E213" i="14"/>
  <c r="H213" i="14" s="1"/>
  <c r="E210" i="14"/>
  <c r="H210" i="14" s="1"/>
  <c r="E209" i="14"/>
  <c r="H209" i="14" s="1"/>
  <c r="E208" i="14"/>
  <c r="H208" i="14" s="1"/>
  <c r="E207" i="14"/>
  <c r="H207" i="14" s="1"/>
  <c r="E206" i="14"/>
  <c r="H206" i="14" s="1"/>
  <c r="E205" i="14"/>
  <c r="H205" i="14" s="1"/>
  <c r="E204" i="14"/>
  <c r="H204" i="14" s="1"/>
  <c r="E203" i="14"/>
  <c r="H203" i="14" s="1"/>
  <c r="E198" i="14"/>
  <c r="H198" i="14" s="1"/>
  <c r="E197" i="14"/>
  <c r="H197" i="14" s="1"/>
  <c r="E196" i="14"/>
  <c r="H196" i="14" s="1"/>
  <c r="E195" i="14"/>
  <c r="H195" i="14" s="1"/>
  <c r="E194" i="14"/>
  <c r="H194" i="14" s="1"/>
  <c r="E193" i="14"/>
  <c r="H193" i="14" s="1"/>
  <c r="E192" i="14"/>
  <c r="H192" i="14" s="1"/>
  <c r="E191" i="14"/>
  <c r="H191" i="14" s="1"/>
  <c r="E188" i="14"/>
  <c r="H188" i="14" s="1"/>
  <c r="E187" i="14"/>
  <c r="H187" i="14" s="1"/>
  <c r="E186" i="14"/>
  <c r="H186" i="14" s="1"/>
  <c r="E185" i="14"/>
  <c r="H185" i="14" s="1"/>
  <c r="E184" i="14"/>
  <c r="H184" i="14" s="1"/>
  <c r="E183" i="14"/>
  <c r="H183" i="14" s="1"/>
  <c r="E182" i="14"/>
  <c r="H182" i="14" s="1"/>
  <c r="E181" i="14"/>
  <c r="H181" i="14" s="1"/>
  <c r="E178" i="14"/>
  <c r="H178" i="14" s="1"/>
  <c r="E177" i="14"/>
  <c r="H177" i="14" s="1"/>
  <c r="E176" i="14"/>
  <c r="H176" i="14" s="1"/>
  <c r="E175" i="14"/>
  <c r="H175" i="14" s="1"/>
  <c r="E174" i="14"/>
  <c r="H174" i="14" s="1"/>
  <c r="E173" i="14"/>
  <c r="E172" i="14"/>
  <c r="H172" i="14" s="1"/>
  <c r="E171" i="14"/>
  <c r="H171" i="14" s="1"/>
  <c r="E168" i="14"/>
  <c r="H168" i="14" s="1"/>
  <c r="E167" i="14"/>
  <c r="E166" i="14"/>
  <c r="H166" i="14" s="1"/>
  <c r="E165" i="14"/>
  <c r="H165" i="14" s="1"/>
  <c r="E164" i="14"/>
  <c r="H164" i="14" s="1"/>
  <c r="E163" i="14"/>
  <c r="H163" i="14" s="1"/>
  <c r="E162" i="14"/>
  <c r="H162" i="14" s="1"/>
  <c r="E161" i="14"/>
  <c r="H161" i="14" s="1"/>
  <c r="E158" i="14"/>
  <c r="H158" i="14" s="1"/>
  <c r="E157" i="14"/>
  <c r="H157" i="14" s="1"/>
  <c r="E156" i="14"/>
  <c r="H156" i="14" s="1"/>
  <c r="E155" i="14"/>
  <c r="H155" i="14" s="1"/>
  <c r="E154" i="14"/>
  <c r="H154" i="14" s="1"/>
  <c r="E153" i="14"/>
  <c r="H153" i="14" s="1"/>
  <c r="E152" i="14"/>
  <c r="H152" i="14" s="1"/>
  <c r="E151" i="14"/>
  <c r="H151" i="14" s="1"/>
  <c r="E148" i="14"/>
  <c r="H148" i="14" s="1"/>
  <c r="E147" i="14"/>
  <c r="E146" i="14"/>
  <c r="H146" i="14" s="1"/>
  <c r="E145" i="14"/>
  <c r="H145" i="14" s="1"/>
  <c r="E144" i="14"/>
  <c r="H144" i="14" s="1"/>
  <c r="E143" i="14"/>
  <c r="H143" i="14" s="1"/>
  <c r="E142" i="14"/>
  <c r="H142" i="14" s="1"/>
  <c r="E141" i="14"/>
  <c r="H141" i="14" s="1"/>
  <c r="E138" i="14"/>
  <c r="H138" i="14" s="1"/>
  <c r="E137" i="14"/>
  <c r="H137" i="14" s="1"/>
  <c r="E136" i="14"/>
  <c r="H136" i="14" s="1"/>
  <c r="E135" i="14"/>
  <c r="E132" i="14"/>
  <c r="H132" i="14" s="1"/>
  <c r="E131" i="14"/>
  <c r="H131" i="14" s="1"/>
  <c r="E130" i="14"/>
  <c r="H130" i="14" s="1"/>
  <c r="E129" i="14"/>
  <c r="H129" i="14" s="1"/>
  <c r="E126" i="14"/>
  <c r="H126" i="14" s="1"/>
  <c r="E125" i="14"/>
  <c r="H125" i="14" s="1"/>
  <c r="E124" i="14"/>
  <c r="H124" i="14" s="1"/>
  <c r="E123" i="14"/>
  <c r="H123" i="14" s="1"/>
  <c r="E122" i="14"/>
  <c r="H122" i="14" s="1"/>
  <c r="E121" i="14"/>
  <c r="H121" i="14" s="1"/>
  <c r="E120" i="14"/>
  <c r="H120" i="14" s="1"/>
  <c r="E119" i="14"/>
  <c r="H119" i="14" s="1"/>
  <c r="E116" i="14"/>
  <c r="H116" i="14" s="1"/>
  <c r="E115" i="14"/>
  <c r="H115" i="14" s="1"/>
  <c r="E114" i="14"/>
  <c r="H114" i="14" s="1"/>
  <c r="E113" i="14"/>
  <c r="H113" i="14" s="1"/>
  <c r="E112" i="14"/>
  <c r="H112" i="14" s="1"/>
  <c r="E111" i="14"/>
  <c r="H111" i="14" s="1"/>
  <c r="E110" i="14"/>
  <c r="H110" i="14" s="1"/>
  <c r="E109" i="14"/>
  <c r="H109" i="14" s="1"/>
  <c r="E106" i="14"/>
  <c r="H106" i="14" s="1"/>
  <c r="E105" i="14"/>
  <c r="H105" i="14" s="1"/>
  <c r="E104" i="14"/>
  <c r="H104" i="14" s="1"/>
  <c r="E103" i="14"/>
  <c r="H103" i="14" s="1"/>
  <c r="E102" i="14"/>
  <c r="H102" i="14" s="1"/>
  <c r="E101" i="14"/>
  <c r="H101" i="14" s="1"/>
  <c r="E100" i="14"/>
  <c r="H100" i="14" s="1"/>
  <c r="E99" i="14"/>
  <c r="H99" i="14" s="1"/>
  <c r="E96" i="14"/>
  <c r="H96" i="14" s="1"/>
  <c r="E95" i="14"/>
  <c r="H95" i="14" s="1"/>
  <c r="E94" i="14"/>
  <c r="H94" i="14" s="1"/>
  <c r="E93" i="14"/>
  <c r="H93" i="14" s="1"/>
  <c r="E92" i="14"/>
  <c r="H92" i="14" s="1"/>
  <c r="E91" i="14"/>
  <c r="H91" i="14" s="1"/>
  <c r="E90" i="14"/>
  <c r="H90" i="14" s="1"/>
  <c r="E89" i="14"/>
  <c r="H89" i="14" s="1"/>
  <c r="E86" i="14"/>
  <c r="H86" i="14" s="1"/>
  <c r="E85" i="14"/>
  <c r="H85" i="14" s="1"/>
  <c r="E84" i="14"/>
  <c r="H84" i="14" s="1"/>
  <c r="E83" i="14"/>
  <c r="H83" i="14" s="1"/>
  <c r="E82" i="14"/>
  <c r="H82" i="14" s="1"/>
  <c r="E81" i="14"/>
  <c r="H81" i="14" s="1"/>
  <c r="E80" i="14"/>
  <c r="H80" i="14" s="1"/>
  <c r="E79" i="14"/>
  <c r="H79" i="14" s="1"/>
  <c r="E76" i="14"/>
  <c r="H76" i="14" s="1"/>
  <c r="E75" i="14"/>
  <c r="H75" i="14" s="1"/>
  <c r="E74" i="14"/>
  <c r="H74" i="14" s="1"/>
  <c r="E73" i="14"/>
  <c r="H73" i="14" s="1"/>
  <c r="E72" i="14"/>
  <c r="H72" i="14" s="1"/>
  <c r="E71" i="14"/>
  <c r="H71" i="14" s="1"/>
  <c r="E70" i="14"/>
  <c r="H70" i="14" s="1"/>
  <c r="E69" i="14"/>
  <c r="H69" i="14" s="1"/>
  <c r="E66" i="14"/>
  <c r="H66" i="14" s="1"/>
  <c r="E65" i="14"/>
  <c r="H65" i="14" s="1"/>
  <c r="E64" i="14"/>
  <c r="H64" i="14" s="1"/>
  <c r="E63" i="14"/>
  <c r="H63" i="14" s="1"/>
  <c r="E62" i="14"/>
  <c r="H62" i="14" s="1"/>
  <c r="E61" i="14"/>
  <c r="H61" i="14" s="1"/>
  <c r="E60" i="14"/>
  <c r="H60" i="14" s="1"/>
  <c r="E59" i="14"/>
  <c r="H59" i="14" s="1"/>
  <c r="E56" i="14"/>
  <c r="H56" i="14" s="1"/>
  <c r="E55" i="14"/>
  <c r="H55" i="14" s="1"/>
  <c r="E54" i="14"/>
  <c r="H54" i="14" s="1"/>
  <c r="E53" i="14"/>
  <c r="E52" i="14"/>
  <c r="H52" i="14" s="1"/>
  <c r="E51" i="14"/>
  <c r="H51" i="14" s="1"/>
  <c r="E50" i="14"/>
  <c r="H50" i="14" s="1"/>
  <c r="E49" i="14"/>
  <c r="H49" i="14" s="1"/>
  <c r="E46" i="14"/>
  <c r="H46" i="14" s="1"/>
  <c r="E45" i="14"/>
  <c r="H45" i="14" s="1"/>
  <c r="E44" i="14"/>
  <c r="H44" i="14" s="1"/>
  <c r="E43" i="14"/>
  <c r="H43" i="14" s="1"/>
  <c r="E42" i="14"/>
  <c r="H42" i="14" s="1"/>
  <c r="E41" i="14"/>
  <c r="H41" i="14" s="1"/>
  <c r="E40" i="14"/>
  <c r="H40" i="14" s="1"/>
  <c r="E39" i="14"/>
  <c r="H39" i="14" s="1"/>
  <c r="E36" i="14"/>
  <c r="H36" i="14" s="1"/>
  <c r="E35" i="14"/>
  <c r="H35" i="14" s="1"/>
  <c r="E34" i="14"/>
  <c r="H34" i="14" s="1"/>
  <c r="E33" i="14"/>
  <c r="H33" i="14" s="1"/>
  <c r="E32" i="14"/>
  <c r="H32" i="14" s="1"/>
  <c r="E31" i="14"/>
  <c r="H31" i="14" s="1"/>
  <c r="E30" i="14"/>
  <c r="H30" i="14" s="1"/>
  <c r="E29" i="14"/>
  <c r="H29" i="14" s="1"/>
  <c r="E26" i="14"/>
  <c r="H26" i="14" s="1"/>
  <c r="E25" i="14"/>
  <c r="H25" i="14" s="1"/>
  <c r="E24" i="14"/>
  <c r="E23" i="14"/>
  <c r="H23" i="14" s="1"/>
  <c r="E22" i="14"/>
  <c r="H22" i="14" s="1"/>
  <c r="E21" i="14"/>
  <c r="H21" i="14" s="1"/>
  <c r="E20" i="14"/>
  <c r="E19" i="14"/>
  <c r="H19" i="14" s="1"/>
  <c r="E16" i="14"/>
  <c r="H16" i="14" s="1"/>
  <c r="E15" i="14"/>
  <c r="H15" i="14" s="1"/>
  <c r="E14" i="14"/>
  <c r="H14" i="14" s="1"/>
  <c r="E13" i="14"/>
  <c r="H13" i="14" s="1"/>
  <c r="E12" i="14"/>
  <c r="H12" i="14" s="1"/>
  <c r="E11" i="14"/>
  <c r="H11" i="14" s="1"/>
  <c r="E10" i="14"/>
  <c r="H10" i="14" s="1"/>
  <c r="E9" i="14"/>
  <c r="H9" i="14" s="1"/>
  <c r="E10" i="13" l="1"/>
  <c r="H10" i="13" s="1"/>
  <c r="E11" i="13"/>
  <c r="H11" i="13" s="1"/>
  <c r="E12" i="13"/>
  <c r="H12" i="13" s="1"/>
  <c r="E13" i="13"/>
  <c r="H13" i="13" s="1"/>
  <c r="E14" i="13"/>
  <c r="H14" i="13" s="1"/>
  <c r="E15" i="13"/>
  <c r="H15" i="13" s="1"/>
  <c r="E16" i="13"/>
  <c r="H16" i="13" s="1"/>
  <c r="E17" i="13"/>
  <c r="H17" i="13" s="1"/>
  <c r="E25" i="13"/>
  <c r="H25" i="13" s="1"/>
  <c r="E26" i="13"/>
  <c r="H26" i="13" s="1"/>
  <c r="E27" i="13"/>
  <c r="H27" i="13" s="1"/>
  <c r="E28" i="13"/>
  <c r="H28" i="13" s="1"/>
  <c r="E29" i="13"/>
  <c r="H29" i="13" s="1"/>
  <c r="E30" i="13"/>
  <c r="H30" i="13" s="1"/>
  <c r="E31" i="13"/>
  <c r="H31" i="13" s="1"/>
  <c r="E32" i="13"/>
  <c r="H32" i="13" s="1"/>
  <c r="E33" i="13"/>
  <c r="H33" i="13" s="1"/>
  <c r="E42" i="13"/>
  <c r="H42" i="13" s="1"/>
  <c r="E43" i="13"/>
  <c r="H43" i="13" s="1"/>
  <c r="E44" i="13"/>
  <c r="H44" i="13" s="1"/>
  <c r="E45" i="13"/>
  <c r="H45" i="13" s="1"/>
  <c r="E46" i="13"/>
  <c r="H46" i="13" s="1"/>
  <c r="E47" i="13"/>
  <c r="H47" i="13" s="1"/>
  <c r="E48" i="13"/>
  <c r="H48" i="13" s="1"/>
  <c r="E49" i="13"/>
  <c r="H49" i="13" s="1"/>
  <c r="E50" i="13"/>
  <c r="H50" i="13" s="1"/>
  <c r="E59" i="13"/>
  <c r="H59" i="13" s="1"/>
  <c r="E60" i="13"/>
  <c r="H60" i="13" s="1"/>
  <c r="E61" i="13"/>
  <c r="H61" i="13" s="1"/>
  <c r="E62" i="13"/>
  <c r="H62" i="13" s="1"/>
  <c r="E63" i="13"/>
  <c r="H63" i="13" s="1"/>
  <c r="E64" i="13"/>
  <c r="H64" i="13" s="1"/>
  <c r="E65" i="13"/>
  <c r="H65" i="13" s="1"/>
  <c r="E68" i="13"/>
  <c r="H68" i="13" s="1"/>
  <c r="E77" i="13"/>
  <c r="H77" i="13" s="1"/>
  <c r="E78" i="13"/>
  <c r="H78" i="13" s="1"/>
  <c r="E79" i="13"/>
  <c r="H79" i="13" s="1"/>
  <c r="E80" i="13"/>
  <c r="H80" i="13" s="1"/>
  <c r="E81" i="13"/>
  <c r="H81" i="13" s="1"/>
  <c r="E82" i="13"/>
  <c r="H82" i="13" s="1"/>
  <c r="E83" i="13"/>
  <c r="H83" i="13" s="1"/>
  <c r="E84" i="13"/>
  <c r="H84" i="13" s="1"/>
  <c r="E85" i="13"/>
  <c r="H85" i="13" s="1"/>
  <c r="E94" i="13"/>
  <c r="H94" i="13" s="1"/>
  <c r="E95" i="13"/>
  <c r="H95" i="13" s="1"/>
  <c r="E96" i="13"/>
  <c r="H96" i="13" s="1"/>
  <c r="E97" i="13"/>
  <c r="H97" i="13" s="1"/>
  <c r="E98" i="13"/>
  <c r="H98" i="13" s="1"/>
  <c r="E99" i="13"/>
  <c r="H99" i="13" s="1"/>
  <c r="E100" i="13"/>
  <c r="H100" i="13" s="1"/>
  <c r="E101" i="13"/>
  <c r="H101" i="13" s="1"/>
  <c r="E102" i="13"/>
  <c r="H102" i="13" s="1"/>
  <c r="E110" i="13"/>
  <c r="H110" i="13" s="1"/>
  <c r="E111" i="13"/>
  <c r="H111" i="13" s="1"/>
  <c r="E112" i="13"/>
  <c r="H112" i="13" s="1"/>
  <c r="E113" i="13"/>
  <c r="H113" i="13" s="1"/>
  <c r="E114" i="13"/>
  <c r="H114" i="13" s="1"/>
  <c r="E115" i="13"/>
  <c r="H115" i="13" s="1"/>
  <c r="E116" i="13"/>
  <c r="H116" i="13" s="1"/>
  <c r="E117" i="13"/>
  <c r="H117" i="13" s="1"/>
  <c r="E9" i="13"/>
  <c r="H9" i="13" s="1"/>
  <c r="C15" i="10" l="1"/>
  <c r="B15" i="10"/>
  <c r="C19" i="10"/>
  <c r="C8" i="10" s="1"/>
  <c r="C10" i="10"/>
  <c r="C24" i="10"/>
  <c r="B24" i="10"/>
  <c r="B19" i="10"/>
  <c r="B10" i="10"/>
  <c r="B8" i="10" s="1"/>
  <c r="C8" i="3" l="1"/>
  <c r="D8" i="3"/>
  <c r="E8" i="3"/>
  <c r="B11" i="3"/>
  <c r="B12" i="3"/>
  <c r="B13" i="3"/>
  <c r="B10" i="3"/>
  <c r="E18" i="3" l="1"/>
  <c r="D18" i="3"/>
  <c r="C18" i="3"/>
  <c r="B18" i="3" s="1"/>
  <c r="D19" i="3"/>
  <c r="C19" i="3"/>
  <c r="B19" i="3" s="1"/>
  <c r="E19" i="3"/>
  <c r="C17" i="3"/>
  <c r="D17" i="3"/>
  <c r="E17" i="3"/>
  <c r="E20" i="3"/>
  <c r="C20" i="3"/>
  <c r="B20" i="3" s="1"/>
  <c r="D20" i="3"/>
  <c r="B8" i="3"/>
  <c r="E15" i="3" s="1"/>
  <c r="B17" i="3" l="1"/>
  <c r="C15" i="3"/>
  <c r="D15" i="3"/>
  <c r="B15" i="3" s="1"/>
</calcChain>
</file>

<file path=xl/sharedStrings.xml><?xml version="1.0" encoding="utf-8"?>
<sst xmlns="http://schemas.openxmlformats.org/spreadsheetml/2006/main" count="1230" uniqueCount="194">
  <si>
    <t>COAHUILA</t>
  </si>
  <si>
    <t>PAN</t>
  </si>
  <si>
    <t>Ante casillas</t>
  </si>
  <si>
    <t>Suplente</t>
  </si>
  <si>
    <t>General</t>
  </si>
  <si>
    <t>PRI</t>
  </si>
  <si>
    <t>PRD</t>
  </si>
  <si>
    <t>PT</t>
  </si>
  <si>
    <t>PVEM</t>
  </si>
  <si>
    <t>MOVIMIENTO CIUDADANO</t>
  </si>
  <si>
    <t>NUEVA ALIANZA</t>
  </si>
  <si>
    <t>MORENA</t>
  </si>
  <si>
    <t>ENCUENTRO SOCIAL</t>
  </si>
  <si>
    <t>PARTIDO UNIDAD DEMOCRÁTICA DE COAHUILA</t>
  </si>
  <si>
    <t>PARTIDO JOVEN</t>
  </si>
  <si>
    <t>PARTIDO DE LA REVOLUCIÓN COAHUILENSE</t>
  </si>
  <si>
    <t>PARTIDO PRIMERO COAHUILA</t>
  </si>
  <si>
    <t>PARTIDO CAMPESINO POPULAR</t>
  </si>
  <si>
    <t>VERACRUZ</t>
  </si>
  <si>
    <t>NAYARIT</t>
  </si>
  <si>
    <t>MÉXICO</t>
  </si>
  <si>
    <t>PARTIDO DE LA REVOLUCIÓN SOCIALISTA</t>
  </si>
  <si>
    <t>ES</t>
  </si>
  <si>
    <t>Total</t>
  </si>
  <si>
    <t>%</t>
  </si>
  <si>
    <t>(continúa)</t>
  </si>
  <si>
    <t>Representantes acreditados</t>
  </si>
  <si>
    <t>Candidaturas independientes</t>
  </si>
  <si>
    <t>Partidos políticos locales</t>
  </si>
  <si>
    <t>Partidos políticos nacionales</t>
  </si>
  <si>
    <t>Entidad Federativa</t>
  </si>
  <si>
    <t>Cuadro 1</t>
  </si>
  <si>
    <t>Proceso Electoral Local Ordinario 2016-2017</t>
  </si>
  <si>
    <t>Distribución absoluta y relativa del número de representantes de los partidos político y candidaturas independientes acreditados ante mesas directivas de casilla y generales, por entidad federativa</t>
  </si>
  <si>
    <t>Fuente: Elaborado por la Dirección de Operación Regional con base en la información del Sistema de Representantes de los Partidos Políticos y Candidaturas Independientes, fecha de corte del 4 de junio de 2017.</t>
  </si>
  <si>
    <t>Entidad Federativa y 
Partido Político</t>
  </si>
  <si>
    <t>Número máximo de representantes</t>
  </si>
  <si>
    <r>
      <t xml:space="preserve">Fuente: Elaborado por la Dirección de Operación Regional con base en la información del </t>
    </r>
    <r>
      <rPr>
        <i/>
        <sz val="8"/>
        <color theme="1"/>
        <rFont val="Arial"/>
        <family val="2"/>
      </rPr>
      <t>Sistema de Representantes de los Partidos Políticos y Candidaturas Independientes</t>
    </r>
    <r>
      <rPr>
        <sz val="8"/>
        <color theme="1"/>
        <rFont val="Arial"/>
        <family val="2"/>
      </rPr>
      <t>, fecha de corte del 4 de junio de 2017.</t>
    </r>
  </si>
  <si>
    <t>Cuadro 2</t>
  </si>
  <si>
    <t>Propietario</t>
  </si>
  <si>
    <t>Número de asociaciones políticas</t>
  </si>
  <si>
    <t>Entidad Federativa y
tipo de asociación</t>
  </si>
  <si>
    <t>Distribución del número de asociaciones políticas que participaron en la contienda electoral y sus respectivos representantes acreditados ante mesas directivas de casilla y generales, por entidad federativa y tipo de asociación</t>
  </si>
  <si>
    <t>Nota: La información desagregada por distrito lectoral federal se muestra en el Anexo, Cuadro 1.</t>
  </si>
  <si>
    <t>01 PIEDRAS NEGRAS</t>
  </si>
  <si>
    <t>02 SAN PEDRO</t>
  </si>
  <si>
    <t>03 MONCLOVA</t>
  </si>
  <si>
    <t>04 SALTILLO</t>
  </si>
  <si>
    <t>07 SALTILLO</t>
  </si>
  <si>
    <t>05 TORREÓN</t>
  </si>
  <si>
    <t>06 TORREÓN</t>
  </si>
  <si>
    <t>01 JILOTEPEC</t>
  </si>
  <si>
    <t>02 TEOLOYUCAN</t>
  </si>
  <si>
    <t>03 ATLACOMULCO</t>
  </si>
  <si>
    <t>08 TULTITLAN</t>
  </si>
  <si>
    <t>09 IXTLAHUACA</t>
  </si>
  <si>
    <t>10 ECATEPEC DE MORELOS</t>
  </si>
  <si>
    <t>11 ECATEPEC DE MORELOS</t>
  </si>
  <si>
    <t>12 IXTAPALUCA</t>
  </si>
  <si>
    <t>13 ECATEPEC DE MORELOS</t>
  </si>
  <si>
    <t>15 TLALNEPANTLA DE BAZ</t>
  </si>
  <si>
    <t>16 ECATEPEC DE MORELOS</t>
  </si>
  <si>
    <t>17 ECATEPEC DE MORELOS</t>
  </si>
  <si>
    <t>18 HUIXQUILUCAN</t>
  </si>
  <si>
    <t>19 TLALNEPANTLA DE BAZ</t>
  </si>
  <si>
    <t>21 NAUCALPAN DE JUAREZ</t>
  </si>
  <si>
    <t>22 NAUCALPAN DE JUAREZ</t>
  </si>
  <si>
    <t>23 VALLE DE BRAVO</t>
  </si>
  <si>
    <t>24 NAUCALPAN DE JUAREZ</t>
  </si>
  <si>
    <t>26 TOLUCA</t>
  </si>
  <si>
    <t>27 METEPEC</t>
  </si>
  <si>
    <t>28 ZUMPANGO</t>
  </si>
  <si>
    <t>32 VALLE DE CHALCO SOLIDARIDAD</t>
  </si>
  <si>
    <t>33 CHALCO</t>
  </si>
  <si>
    <t>34 TOLUCA</t>
  </si>
  <si>
    <t>35 TENANCINGO</t>
  </si>
  <si>
    <t>36 TEJUPILCO</t>
  </si>
  <si>
    <t>38 TEXCOCO</t>
  </si>
  <si>
    <t>39 LA PAZ</t>
  </si>
  <si>
    <t>40 ZINACANTEPEC</t>
  </si>
  <si>
    <t>01 SANTIAGO IXCUINTLA</t>
  </si>
  <si>
    <t>02 TEPIC</t>
  </si>
  <si>
    <t>03 COMPOSTELA</t>
  </si>
  <si>
    <t>04 NICOLÁS ROMERO</t>
  </si>
  <si>
    <t>05 TEOTIHUACÁN</t>
  </si>
  <si>
    <t>06 COACALCO DE BERRIOZÁBAL</t>
  </si>
  <si>
    <t>07 CUAUTITLÁN IZCALLI</t>
  </si>
  <si>
    <t>14 ATIZAPÁN DE ZARAGOZA</t>
  </si>
  <si>
    <t>20 NEZAHUALCÓYOTL</t>
  </si>
  <si>
    <t>25 CHIMALHUACÁN</t>
  </si>
  <si>
    <t>29 NEZAHUALCÓYOTL</t>
  </si>
  <si>
    <t>30 NEZAHUALCÓYOTL</t>
  </si>
  <si>
    <t>31 NEZAHUALCÓYOTL</t>
  </si>
  <si>
    <t>37 CUAUTITLÁN</t>
  </si>
  <si>
    <t>01 PANUCO</t>
  </si>
  <si>
    <t>02 TANTOYUCA</t>
  </si>
  <si>
    <t>03 TUXPAN</t>
  </si>
  <si>
    <t>04 VERACRUZ</t>
  </si>
  <si>
    <t>05 POZA RICA DE HIDALGO</t>
  </si>
  <si>
    <t>06 PAPANTLA</t>
  </si>
  <si>
    <t>07 MARTINEZ DE LA TORRE</t>
  </si>
  <si>
    <t>08 XALAPA</t>
  </si>
  <si>
    <t>09 COATEPEC</t>
  </si>
  <si>
    <t>10 XALAPA</t>
  </si>
  <si>
    <t>11 COATZACOALCOS</t>
  </si>
  <si>
    <t>12 VERACRUZ</t>
  </si>
  <si>
    <t>13 HUATUSCO</t>
  </si>
  <si>
    <t>15 ORIZABA</t>
  </si>
  <si>
    <t>17 COSAMALOAPAN</t>
  </si>
  <si>
    <t>19 SAN ANDRES TUXTLA</t>
  </si>
  <si>
    <t>20 ACAYUCAN</t>
  </si>
  <si>
    <t>21 COSOLEACAQUE</t>
  </si>
  <si>
    <t>14 MINATITLÁN</t>
  </si>
  <si>
    <t>16 CÓRDOBA</t>
  </si>
  <si>
    <t>18 ZONGÓLICA</t>
  </si>
  <si>
    <t>Número</t>
  </si>
  <si>
    <t>Porcentaje</t>
  </si>
  <si>
    <t>SOCIALDEMÓCRATA INDEPENDIENTE</t>
  </si>
  <si>
    <t>CANDIDATURAS INDEPENDIENTES (11) *</t>
  </si>
  <si>
    <t>CANDIDATURAS INDEPENDIENTES (115) *</t>
  </si>
  <si>
    <t>CANDIDATURAS INDEPENDIENTES (53) *</t>
  </si>
  <si>
    <r>
      <t xml:space="preserve">Fuente: </t>
    </r>
    <r>
      <rPr>
        <i/>
        <sz val="7"/>
        <color theme="1"/>
        <rFont val="Arial"/>
        <family val="2"/>
      </rPr>
      <t>Ídem.</t>
    </r>
  </si>
  <si>
    <t>Entidad Federativa y
asociación política</t>
  </si>
  <si>
    <t>(*): La cifra que se encuentra entre paréntesis corresponde al número de candidatos independientes que acreditaron representantes ante mesas directivas de casilla y generales.</t>
  </si>
  <si>
    <r>
      <t xml:space="preserve">Fuente: </t>
    </r>
    <r>
      <rPr>
        <i/>
        <sz val="8"/>
        <color theme="1"/>
        <rFont val="Arial"/>
        <family val="2"/>
      </rPr>
      <t>Ídem.</t>
    </r>
  </si>
  <si>
    <t>Cobertura de representantes acreditados (%)</t>
  </si>
  <si>
    <t>Cuadro 3</t>
  </si>
  <si>
    <t>Procesos Electoral Local Ordinario 2016-2017</t>
  </si>
  <si>
    <t>Un acreditado</t>
  </si>
  <si>
    <t>Dos acreditados</t>
  </si>
  <si>
    <t>Coahuila</t>
  </si>
  <si>
    <t>México</t>
  </si>
  <si>
    <t>Nayarit</t>
  </si>
  <si>
    <t>Veracruz</t>
  </si>
  <si>
    <t>Movimiento Ciudadano</t>
  </si>
  <si>
    <t>Nueva Alianza</t>
  </si>
  <si>
    <t>Encuentro Social</t>
  </si>
  <si>
    <t>Partido Unidad Democrática de Coahuila</t>
  </si>
  <si>
    <t>Partido Joven</t>
  </si>
  <si>
    <t>Partido de la Revolución Coahuilense</t>
  </si>
  <si>
    <t>Partido Campesino Popular</t>
  </si>
  <si>
    <t>Partido Primero Coahuila</t>
  </si>
  <si>
    <t>Socialdemócrata Independiente</t>
  </si>
  <si>
    <t>Partido de la Revolución Socialista</t>
  </si>
  <si>
    <t>Cuadro 4</t>
  </si>
  <si>
    <t>(*): Ante mesas directivas de casilla.</t>
  </si>
  <si>
    <t>Partido político</t>
  </si>
  <si>
    <t>(Continúa)</t>
  </si>
  <si>
    <t>Cobertura de los representantes de los partidos políticos acreditados ante mesas directivas de casilla, por entidad federativa e instituto político</t>
  </si>
  <si>
    <t>MC</t>
  </si>
  <si>
    <t>PANAL</t>
  </si>
  <si>
    <t>PUDC</t>
  </si>
  <si>
    <t>PJ</t>
  </si>
  <si>
    <t>PRC</t>
  </si>
  <si>
    <t>PCP</t>
  </si>
  <si>
    <t>PPC</t>
  </si>
  <si>
    <t>SI</t>
  </si>
  <si>
    <t>PRS</t>
  </si>
  <si>
    <t>Aprobadas</t>
  </si>
  <si>
    <t>Casillas electorales</t>
  </si>
  <si>
    <t>Distribución del número de casillas electorales aprobadas y con representantes acreditados, por partido político</t>
  </si>
  <si>
    <r>
      <t xml:space="preserve">Con representantes acreditados </t>
    </r>
    <r>
      <rPr>
        <b/>
        <sz val="9"/>
        <color theme="0"/>
        <rFont val="Arial"/>
        <family val="2"/>
      </rPr>
      <t>*</t>
    </r>
  </si>
  <si>
    <t>Distribución del número de representantes acreditados según tipo de representación, por entidad federativa y tipo de asociación</t>
  </si>
  <si>
    <t>Distrito Electoral Federal y 
Partido Político</t>
  </si>
  <si>
    <t>Casillas electorales aprobadas</t>
  </si>
  <si>
    <t>COAHUILA: Distribución del número de casillas electorales aprobadas y de casillas con representantes acreditados ante mesas directivas de casilla, y cobertura de casillas con representación, por distrito electoral federal y partido político</t>
  </si>
  <si>
    <t>Cobertura de casillas con representantes (%)</t>
  </si>
  <si>
    <t>Cuadro 4.1</t>
  </si>
  <si>
    <t>Casillas con representación *</t>
  </si>
  <si>
    <t>Cuadro 4.2</t>
  </si>
  <si>
    <t>MÉXICO: Distribución del número de casillas electorales aprobadas y de casillas con representantes acreditados ante mesas directivas de casilla, y cobertura de casillas con representación, por distrito electoral federal y partido político</t>
  </si>
  <si>
    <t>NAYARIT: Distribución del número de casillas electorales aprobadas y de casillas con representantes acreditados ante mesas directivas de casilla, y cobertura de casillas con representación, por distrito electoral federal y partido político</t>
  </si>
  <si>
    <t>Cuadro 4.3</t>
  </si>
  <si>
    <t>Cuadro 4.4</t>
  </si>
  <si>
    <t xml:space="preserve">VERACRUZ: Distribución del número de casillas electorales aprobadas y de casillas con representantes acreditados ante mesas directivas de casilla, y cobertura de casillas con representación, por distrito electoral </t>
  </si>
  <si>
    <t>Sección</t>
  </si>
  <si>
    <t>Distrito</t>
  </si>
  <si>
    <t>Otra entidad</t>
  </si>
  <si>
    <t>De la entidad</t>
  </si>
  <si>
    <t>Simple</t>
  </si>
  <si>
    <t>Acumulado</t>
  </si>
  <si>
    <t>Entidad Federativa y
ubicación del domicilio</t>
  </si>
  <si>
    <t>Cuadro 5</t>
  </si>
  <si>
    <t>Distribución absoluta y relativa de los representantes de los partidos políticos y candidatos independientes acreditados ante mesas directivas de casilla y generales, por entidad federativa y ubicación geográfica de su domicilio</t>
  </si>
  <si>
    <t>Ubicación del domicilio</t>
  </si>
  <si>
    <t>Cuadro 5.1</t>
  </si>
  <si>
    <t>COAHUILA: Distribución absoluta y relativa de los representantes de los partidos políticos y candidatos independientes acreditados ante mesas directivas de casilla y generales según ubicación geográfica de su domicilio, por asociación política</t>
  </si>
  <si>
    <t>Cuadro 5.2</t>
  </si>
  <si>
    <t>MÉXICO: Distribución absoluta y relativa de los representantes de los partidos políticos acreditados ante mesas directivas de casilla y generales según ubicación geográfica de su domicilio, por asociación política</t>
  </si>
  <si>
    <t>CANDIDATOS INDEPENDIENTES (115) *</t>
  </si>
  <si>
    <t>NAYARIT: Distribución absoluta y relativa de los representantes de los partidos políticos acreditados ante mesas directivas de casilla y generales según ubicación geográfica de su domicilio, por asociación política</t>
  </si>
  <si>
    <t>Cuadro 5.3</t>
  </si>
  <si>
    <t>VERACRUZ: Distribución absoluta y relativa de los representantes de los partidos políticos acreditados ante mesas directivas de casilla y generales según ubicación geográfica de su domicilio, por asociación política</t>
  </si>
  <si>
    <t>Cuadro 5.4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</si>
</sst>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7" x14ac:knownFonts="1">
    <font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i/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0"/>
      <name val="Arial"/>
      <family val="2"/>
    </font>
    <font>
      <sz val="7"/>
      <color theme="1"/>
      <name val="Arial"/>
      <family val="2"/>
    </font>
    <font>
      <i/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0"/>
      <name val="Arial"/>
      <family val="2"/>
    </font>
    <font>
      <sz val="11"/>
      <color theme="1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669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9" fillId="0" borderId="0"/>
  </cellStyleXfs>
  <cellXfs count="101">
    <xf numFmtId="0" fontId="0" fillId="0" borderId="0" xfId="0"/>
    <xf numFmtId="0" fontId="1" fillId="0" borderId="0" xfId="0" applyFont="1"/>
    <xf numFmtId="0" fontId="1" fillId="0" borderId="0" xfId="0" pivotButton="1" applyFont="1"/>
    <xf numFmtId="0" fontId="3" fillId="0" borderId="0" xfId="0" pivotButton="1" applyFont="1"/>
    <xf numFmtId="0" fontId="3" fillId="0" borderId="0" xfId="0" applyFont="1"/>
    <xf numFmtId="0" fontId="1" fillId="0" borderId="1" xfId="0" applyFont="1" applyBorder="1"/>
    <xf numFmtId="3" fontId="3" fillId="0" borderId="0" xfId="0" applyNumberFormat="1" applyFont="1"/>
    <xf numFmtId="3" fontId="1" fillId="0" borderId="0" xfId="0" applyNumberFormat="1" applyFont="1"/>
    <xf numFmtId="3" fontId="3" fillId="0" borderId="0" xfId="0" pivotButton="1" applyNumberFormat="1" applyFont="1"/>
    <xf numFmtId="164" fontId="3" fillId="0" borderId="0" xfId="0" pivotButton="1" applyNumberFormat="1" applyFont="1"/>
    <xf numFmtId="164" fontId="3" fillId="0" borderId="0" xfId="0" applyNumberFormat="1" applyFont="1"/>
    <xf numFmtId="0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0" fontId="4" fillId="2" borderId="2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left" indent="1"/>
    </xf>
    <xf numFmtId="165" fontId="1" fillId="0" borderId="0" xfId="0" applyNumberFormat="1" applyFont="1"/>
    <xf numFmtId="0" fontId="1" fillId="0" borderId="0" xfId="0" applyFont="1" applyBorder="1"/>
    <xf numFmtId="3" fontId="8" fillId="0" borderId="0" xfId="0" applyNumberFormat="1" applyFont="1" applyAlignment="1">
      <alignment horizontal="right"/>
    </xf>
    <xf numFmtId="0" fontId="1" fillId="0" borderId="0" xfId="2" applyFont="1"/>
    <xf numFmtId="0" fontId="3" fillId="0" borderId="0" xfId="2" applyFont="1"/>
    <xf numFmtId="3" fontId="3" fillId="0" borderId="0" xfId="2" applyNumberFormat="1" applyFont="1"/>
    <xf numFmtId="164" fontId="3" fillId="0" borderId="0" xfId="2" applyNumberFormat="1" applyFont="1"/>
    <xf numFmtId="3" fontId="1" fillId="0" borderId="0" xfId="2" applyNumberFormat="1" applyFont="1"/>
    <xf numFmtId="0" fontId="1" fillId="0" borderId="0" xfId="2" applyFont="1" applyAlignment="1">
      <alignment horizontal="left" indent="1"/>
    </xf>
    <xf numFmtId="164" fontId="1" fillId="0" borderId="0" xfId="2" applyNumberFormat="1" applyFont="1"/>
    <xf numFmtId="0" fontId="1" fillId="0" borderId="2" xfId="2" applyFont="1" applyBorder="1"/>
    <xf numFmtId="3" fontId="5" fillId="0" borderId="0" xfId="2" applyNumberFormat="1" applyFont="1"/>
    <xf numFmtId="0" fontId="11" fillId="0" borderId="0" xfId="0" applyFont="1"/>
    <xf numFmtId="0" fontId="1" fillId="0" borderId="0" xfId="0" applyFont="1" applyAlignment="1">
      <alignment horizontal="right" vertical="center" wrapText="1"/>
    </xf>
    <xf numFmtId="164" fontId="1" fillId="0" borderId="0" xfId="0" applyNumberFormat="1" applyFont="1"/>
    <xf numFmtId="0" fontId="3" fillId="0" borderId="0" xfId="0" applyNumberFormat="1" applyFont="1"/>
    <xf numFmtId="0" fontId="13" fillId="0" borderId="0" xfId="0" applyFont="1"/>
    <xf numFmtId="0" fontId="13" fillId="0" borderId="0" xfId="0" pivotButton="1" applyFont="1"/>
    <xf numFmtId="0" fontId="1" fillId="0" borderId="1" xfId="0" applyNumberFormat="1" applyFont="1" applyBorder="1"/>
    <xf numFmtId="0" fontId="11" fillId="0" borderId="0" xfId="0" applyFont="1" applyAlignment="1">
      <alignment horizontal="left" indent="1"/>
    </xf>
    <xf numFmtId="0" fontId="1" fillId="0" borderId="1" xfId="0" applyFont="1" applyBorder="1" applyAlignment="1">
      <alignment horizontal="left" indent="1"/>
    </xf>
    <xf numFmtId="0" fontId="14" fillId="2" borderId="2" xfId="0" applyFont="1" applyFill="1" applyBorder="1" applyAlignment="1">
      <alignment horizontal="right"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right" vertical="center"/>
    </xf>
    <xf numFmtId="0" fontId="14" fillId="2" borderId="2" xfId="0" applyFont="1" applyFill="1" applyBorder="1" applyAlignment="1">
      <alignment horizontal="right" vertical="center"/>
    </xf>
    <xf numFmtId="0" fontId="10" fillId="2" borderId="5" xfId="2" applyFont="1" applyFill="1" applyBorder="1" applyAlignment="1">
      <alignment vertical="center" wrapText="1"/>
    </xf>
    <xf numFmtId="0" fontId="10" fillId="2" borderId="5" xfId="2" applyFont="1" applyFill="1" applyBorder="1" applyAlignment="1">
      <alignment horizontal="right" vertical="center" wrapText="1"/>
    </xf>
    <xf numFmtId="0" fontId="1" fillId="0" borderId="0" xfId="2" applyFont="1" applyAlignment="1">
      <alignment horizontal="right"/>
    </xf>
    <xf numFmtId="0" fontId="1" fillId="0" borderId="1" xfId="2" applyFont="1" applyBorder="1"/>
    <xf numFmtId="0" fontId="15" fillId="0" borderId="0" xfId="2" applyFont="1"/>
    <xf numFmtId="0" fontId="1" fillId="0" borderId="0" xfId="2" applyFont="1" applyFill="1"/>
    <xf numFmtId="3" fontId="1" fillId="0" borderId="0" xfId="2" applyNumberFormat="1" applyFont="1" applyFill="1"/>
    <xf numFmtId="164" fontId="1" fillId="0" borderId="0" xfId="2" applyNumberFormat="1" applyFont="1" applyFill="1"/>
    <xf numFmtId="0" fontId="1" fillId="0" borderId="0" xfId="2" applyFont="1" applyFill="1" applyAlignment="1">
      <alignment wrapText="1"/>
    </xf>
    <xf numFmtId="0" fontId="14" fillId="2" borderId="2" xfId="2" applyFont="1" applyFill="1" applyBorder="1" applyAlignment="1">
      <alignment horizontal="right" vertical="center" wrapText="1"/>
    </xf>
    <xf numFmtId="0" fontId="14" fillId="2" borderId="3" xfId="0" applyFont="1" applyFill="1" applyBorder="1" applyAlignment="1">
      <alignment horizontal="right" vertical="center" wrapText="1"/>
    </xf>
    <xf numFmtId="0" fontId="14" fillId="2" borderId="2" xfId="0" applyFont="1" applyFill="1" applyBorder="1" applyAlignment="1">
      <alignment horizontal="right" vertical="center" wrapText="1"/>
    </xf>
    <xf numFmtId="164" fontId="8" fillId="0" borderId="0" xfId="0" applyNumberFormat="1" applyFont="1" applyAlignment="1">
      <alignment horizontal="right"/>
    </xf>
    <xf numFmtId="0" fontId="14" fillId="2" borderId="2" xfId="0" applyFont="1" applyFill="1" applyBorder="1" applyAlignment="1">
      <alignment horizontal="right" vertical="center" wrapText="1"/>
    </xf>
    <xf numFmtId="0" fontId="14" fillId="2" borderId="3" xfId="0" applyFont="1" applyFill="1" applyBorder="1" applyAlignment="1">
      <alignment horizontal="right" vertical="center"/>
    </xf>
    <xf numFmtId="0" fontId="14" fillId="2" borderId="2" xfId="0" applyFont="1" applyFill="1" applyBorder="1" applyAlignment="1">
      <alignment horizontal="right" vertical="center"/>
    </xf>
    <xf numFmtId="165" fontId="3" fillId="0" borderId="0" xfId="0" applyNumberFormat="1" applyFont="1"/>
    <xf numFmtId="2" fontId="1" fillId="0" borderId="0" xfId="0" applyNumberFormat="1" applyFont="1"/>
    <xf numFmtId="0" fontId="1" fillId="0" borderId="0" xfId="0" pivotButton="1" applyFont="1" applyAlignment="1">
      <alignment horizontal="right"/>
    </xf>
    <xf numFmtId="3" fontId="3" fillId="0" borderId="0" xfId="0" pivotButton="1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3" fontId="1" fillId="0" borderId="0" xfId="0" pivotButton="1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2" fontId="3" fillId="0" borderId="0" xfId="0" applyNumberFormat="1" applyFont="1"/>
    <xf numFmtId="0" fontId="11" fillId="0" borderId="0" xfId="2" applyFont="1" applyAlignment="1">
      <alignment vertical="center" wrapText="1"/>
    </xf>
    <xf numFmtId="0" fontId="14" fillId="2" borderId="2" xfId="0" applyFont="1" applyFill="1" applyBorder="1" applyAlignment="1">
      <alignment horizontal="right" vertical="center" wrapText="1"/>
    </xf>
    <xf numFmtId="0" fontId="14" fillId="2" borderId="2" xfId="0" applyFont="1" applyFill="1" applyBorder="1" applyAlignment="1">
      <alignment horizontal="right" vertical="center"/>
    </xf>
    <xf numFmtId="0" fontId="2" fillId="0" borderId="0" xfId="0" applyFont="1"/>
    <xf numFmtId="0" fontId="0" fillId="0" borderId="1" xfId="0" applyBorder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justify" vertical="top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right" vertical="center" wrapText="1"/>
    </xf>
    <xf numFmtId="0" fontId="14" fillId="2" borderId="2" xfId="0" applyFont="1" applyFill="1" applyBorder="1" applyAlignment="1">
      <alignment horizontal="right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justify" vertical="top" wrapText="1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/>
    </xf>
    <xf numFmtId="0" fontId="11" fillId="0" borderId="0" xfId="0" applyFont="1" applyAlignment="1">
      <alignment horizontal="justify" vertical="top"/>
    </xf>
    <xf numFmtId="0" fontId="14" fillId="2" borderId="3" xfId="0" applyFont="1" applyFill="1" applyBorder="1" applyAlignment="1">
      <alignment horizontal="right" vertical="center"/>
    </xf>
    <xf numFmtId="0" fontId="14" fillId="2" borderId="2" xfId="0" applyFont="1" applyFill="1" applyBorder="1" applyAlignment="1">
      <alignment horizontal="right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left" vertical="center"/>
    </xf>
    <xf numFmtId="0" fontId="1" fillId="0" borderId="0" xfId="2" applyFont="1" applyAlignment="1">
      <alignment horizontal="justify" vertical="top" wrapText="1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1" fillId="0" borderId="0" xfId="2" applyFont="1" applyAlignment="1">
      <alignment horizontal="justify" vertical="center" wrapText="1"/>
    </xf>
    <xf numFmtId="0" fontId="14" fillId="2" borderId="3" xfId="2" applyFont="1" applyFill="1" applyBorder="1" applyAlignment="1">
      <alignment horizontal="left" vertical="center" wrapText="1"/>
    </xf>
    <xf numFmtId="0" fontId="14" fillId="2" borderId="2" xfId="2" applyFont="1" applyFill="1" applyBorder="1" applyAlignment="1">
      <alignment horizontal="left" vertical="center"/>
    </xf>
    <xf numFmtId="0" fontId="14" fillId="2" borderId="4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right" vertical="center" wrapText="1"/>
    </xf>
    <xf numFmtId="0" fontId="14" fillId="2" borderId="2" xfId="2" applyFont="1" applyFill="1" applyBorder="1" applyAlignment="1">
      <alignment horizontal="right" vertical="center" wrapText="1"/>
    </xf>
    <xf numFmtId="0" fontId="11" fillId="0" borderId="0" xfId="2" applyFont="1" applyAlignment="1">
      <alignment horizontal="left" vertical="center" wrapText="1"/>
    </xf>
    <xf numFmtId="0" fontId="2" fillId="0" borderId="0" xfId="0" applyFont="1" applyAlignment="1">
      <alignment horizontal="center" wrapText="1"/>
    </xf>
  </cellXfs>
  <cellStyles count="3">
    <cellStyle name="Normal" xfId="0" builtinId="0"/>
    <cellStyle name="Normal 2" xfId="2"/>
    <cellStyle name="Normal 2 3" xfId="1"/>
  </cellStyles>
  <dxfs count="0"/>
  <tableStyles count="0" defaultTableStyle="TableStyleMedium2" defaultPivotStyle="PivotStyleLight16"/>
  <colors>
    <mruColors>
      <color rgb="FFFF99CC"/>
      <color rgb="FFABABFF"/>
      <color rgb="FFFF6699"/>
      <color rgb="FFA8D08C"/>
      <color rgb="FF0000FF"/>
      <color rgb="FFFF33CC"/>
      <color rgb="FF008000"/>
      <color rgb="FF800000"/>
      <color rgb="FFAC0000"/>
      <color rgb="FF3350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</a:t>
            </a:r>
            <a:r>
              <a:rPr lang="es-MX" sz="1000" b="1" baseline="0"/>
              <a:t> 1</a:t>
            </a:r>
          </a:p>
          <a:p>
            <a:pPr>
              <a:defRPr sz="1000" b="1"/>
            </a:pPr>
            <a:r>
              <a:rPr lang="es-MX" sz="1000" b="1"/>
              <a:t>Proceso</a:t>
            </a:r>
            <a:r>
              <a:rPr lang="es-MX" sz="1000" b="1" baseline="0"/>
              <a:t> Electoral Local Ordinario 2016-2017</a:t>
            </a:r>
          </a:p>
          <a:p>
            <a:pPr>
              <a:defRPr sz="1000" b="1"/>
            </a:pPr>
            <a:r>
              <a:rPr lang="es-MX" sz="1000" b="1" baseline="0"/>
              <a:t>Distribución relativa de los representantes de los partidos políticos y candidaturas independientes acreditados ante mesas directivas de casilla y generales, por entidad federativa</a:t>
            </a:r>
            <a:endParaRPr lang="es-MX" sz="10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35"/>
      <c:hPercent val="6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663627572869183E-2"/>
          <c:y val="0.3631516587677725"/>
          <c:w val="0.85745637058525592"/>
          <c:h val="0.5501579778830963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FF8FB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0"/>
              <c:layout>
                <c:manualLayout>
                  <c:x val="-0.10149203389050053"/>
                  <c:y val="0.1022903683248124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038083068563798"/>
                  <c:y val="-0.1944558470475550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14345328544458261"/>
                  <c:y val="-0.1051544949061461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9158642998572548"/>
                  <c:y val="5.800742620442586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('C1g1'!$A$10,'C1g1'!$A$15,'C1g1'!$A$19,'C1g1'!$A$24)</c:f>
              <c:strCache>
                <c:ptCount val="4"/>
                <c:pt idx="0">
                  <c:v>COAHUILA</c:v>
                </c:pt>
                <c:pt idx="1">
                  <c:v>MÉXICO</c:v>
                </c:pt>
                <c:pt idx="2">
                  <c:v>NAYARIT</c:v>
                </c:pt>
                <c:pt idx="3">
                  <c:v>VERACRUZ</c:v>
                </c:pt>
              </c:strCache>
            </c:strRef>
          </c:cat>
          <c:val>
            <c:numRef>
              <c:f>('C1g1'!$D$10,'C1g1'!$D$15,'C1g1'!$D$19,'C1g1'!$D$24)</c:f>
              <c:numCache>
                <c:formatCode>0.0</c:formatCode>
                <c:ptCount val="4"/>
                <c:pt idx="0">
                  <c:v>12.8</c:v>
                </c:pt>
                <c:pt idx="1">
                  <c:v>49.7</c:v>
                </c:pt>
                <c:pt idx="2">
                  <c:v>6.6</c:v>
                </c:pt>
                <c:pt idx="3">
                  <c:v>30.9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</a:t>
            </a:r>
            <a:r>
              <a:rPr lang="es-MX" sz="1000" b="1" baseline="0"/>
              <a:t> 9</a:t>
            </a:r>
          </a:p>
          <a:p>
            <a:pPr>
              <a:defRPr sz="1000" b="1"/>
            </a:pPr>
            <a:r>
              <a:rPr lang="es-MX" sz="1000" b="1"/>
              <a:t>Proceso Electoral Local Ordinario 2016-2017</a:t>
            </a:r>
          </a:p>
          <a:p>
            <a:pPr>
              <a:defRPr sz="1000" b="1"/>
            </a:pPr>
            <a:r>
              <a:rPr lang="es-MX" sz="1000" b="1"/>
              <a:t>Distribución relativa de los representantes de los partidos políticos y candidatos independientes acreditados, por entidad federativa y ubicación geográfica de su domicilio</a:t>
            </a:r>
          </a:p>
        </c:rich>
      </c:tx>
      <c:layout>
        <c:manualLayout>
          <c:xMode val="edge"/>
          <c:yMode val="edge"/>
          <c:x val="0.10278622087132724"/>
          <c:y val="1.07526881720430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146822072772818E-2"/>
          <c:y val="0.2874120170462563"/>
          <c:w val="0.95230524642289349"/>
          <c:h val="0.52591327574119462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'C5G9'!$O$8</c:f>
              <c:strCache>
                <c:ptCount val="1"/>
                <c:pt idx="0">
                  <c:v>Sección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Lbls>
            <c:dLbl>
              <c:idx val="0"/>
              <c:layout>
                <c:manualLayout>
                  <c:x val="-2.4288714291930034E-17"/>
                  <c:y val="-3.93081761006296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'C5G9'!$N$9:$N$13</c:f>
              <c:strCache>
                <c:ptCount val="5"/>
                <c:pt idx="0">
                  <c:v>Total</c:v>
                </c:pt>
                <c:pt idx="1">
                  <c:v>COAHUILA</c:v>
                </c:pt>
                <c:pt idx="2">
                  <c:v>MÉXICO</c:v>
                </c:pt>
                <c:pt idx="3">
                  <c:v>NAYARIT</c:v>
                </c:pt>
                <c:pt idx="4">
                  <c:v>VERACRUZ</c:v>
                </c:pt>
              </c:strCache>
            </c:strRef>
          </c:cat>
          <c:val>
            <c:numRef>
              <c:f>'C5G9'!$O$9:$O$13</c:f>
              <c:numCache>
                <c:formatCode>0.0</c:formatCode>
                <c:ptCount val="5"/>
                <c:pt idx="0">
                  <c:v>49</c:v>
                </c:pt>
                <c:pt idx="1">
                  <c:v>42.4</c:v>
                </c:pt>
                <c:pt idx="2">
                  <c:v>46.7</c:v>
                </c:pt>
                <c:pt idx="3">
                  <c:v>47.6</c:v>
                </c:pt>
                <c:pt idx="4">
                  <c:v>55.7</c:v>
                </c:pt>
              </c:numCache>
            </c:numRef>
          </c:val>
        </c:ser>
        <c:ser>
          <c:idx val="1"/>
          <c:order val="1"/>
          <c:tx>
            <c:strRef>
              <c:f>'C5G9'!$P$8</c:f>
              <c:strCache>
                <c:ptCount val="1"/>
                <c:pt idx="0">
                  <c:v>Distrito</c:v>
                </c:pt>
              </c:strCache>
            </c:strRef>
          </c:tx>
          <c:spPr>
            <a:solidFill>
              <a:srgbClr val="ABABF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'C5G9'!$N$9:$N$13</c:f>
              <c:strCache>
                <c:ptCount val="5"/>
                <c:pt idx="0">
                  <c:v>Total</c:v>
                </c:pt>
                <c:pt idx="1">
                  <c:v>COAHUILA</c:v>
                </c:pt>
                <c:pt idx="2">
                  <c:v>MÉXICO</c:v>
                </c:pt>
                <c:pt idx="3">
                  <c:v>NAYARIT</c:v>
                </c:pt>
                <c:pt idx="4">
                  <c:v>VERACRUZ</c:v>
                </c:pt>
              </c:strCache>
            </c:strRef>
          </c:cat>
          <c:val>
            <c:numRef>
              <c:f>'C5G9'!$P$9:$P$13</c:f>
              <c:numCache>
                <c:formatCode>0.0</c:formatCode>
                <c:ptCount val="5"/>
                <c:pt idx="0">
                  <c:v>32.700000000000003</c:v>
                </c:pt>
                <c:pt idx="1">
                  <c:v>24.9</c:v>
                </c:pt>
                <c:pt idx="2">
                  <c:v>30.4</c:v>
                </c:pt>
                <c:pt idx="3">
                  <c:v>39.6</c:v>
                </c:pt>
                <c:pt idx="4">
                  <c:v>38.200000000000003</c:v>
                </c:pt>
              </c:numCache>
            </c:numRef>
          </c:val>
        </c:ser>
        <c:ser>
          <c:idx val="2"/>
          <c:order val="2"/>
          <c:tx>
            <c:strRef>
              <c:f>'C5G9'!$Q$8</c:f>
              <c:strCache>
                <c:ptCount val="1"/>
                <c:pt idx="0">
                  <c:v>De la entidad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'C5G9'!$N$9:$N$13</c:f>
              <c:strCache>
                <c:ptCount val="5"/>
                <c:pt idx="0">
                  <c:v>Total</c:v>
                </c:pt>
                <c:pt idx="1">
                  <c:v>COAHUILA</c:v>
                </c:pt>
                <c:pt idx="2">
                  <c:v>MÉXICO</c:v>
                </c:pt>
                <c:pt idx="3">
                  <c:v>NAYARIT</c:v>
                </c:pt>
                <c:pt idx="4">
                  <c:v>VERACRUZ</c:v>
                </c:pt>
              </c:strCache>
            </c:strRef>
          </c:cat>
          <c:val>
            <c:numRef>
              <c:f>'C5G9'!$Q$9:$Q$13</c:f>
              <c:numCache>
                <c:formatCode>0.0</c:formatCode>
                <c:ptCount val="5"/>
                <c:pt idx="0">
                  <c:v>16.3</c:v>
                </c:pt>
                <c:pt idx="1">
                  <c:v>32.1</c:v>
                </c:pt>
                <c:pt idx="2">
                  <c:v>19.100000000000001</c:v>
                </c:pt>
                <c:pt idx="3">
                  <c:v>12.4</c:v>
                </c:pt>
                <c:pt idx="4">
                  <c:v>5.9</c:v>
                </c:pt>
              </c:numCache>
            </c:numRef>
          </c:val>
        </c:ser>
        <c:ser>
          <c:idx val="3"/>
          <c:order val="3"/>
          <c:tx>
            <c:strRef>
              <c:f>'C5G9'!$R$8</c:f>
              <c:strCache>
                <c:ptCount val="1"/>
                <c:pt idx="0">
                  <c:v>Otra entidad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0"/>
                  <c:y val="-2.7515723270440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35849056603773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497085320614732E-3"/>
                  <c:y val="-2.7515723270440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497085320614732E-3"/>
                  <c:y val="-2.358490566037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7154857167720138E-17"/>
                  <c:y val="-1.5723270440251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'C5G9'!$N$9:$N$13</c:f>
              <c:strCache>
                <c:ptCount val="5"/>
                <c:pt idx="0">
                  <c:v>Total</c:v>
                </c:pt>
                <c:pt idx="1">
                  <c:v>COAHUILA</c:v>
                </c:pt>
                <c:pt idx="2">
                  <c:v>MÉXICO</c:v>
                </c:pt>
                <c:pt idx="3">
                  <c:v>NAYARIT</c:v>
                </c:pt>
                <c:pt idx="4">
                  <c:v>VERACRUZ</c:v>
                </c:pt>
              </c:strCache>
            </c:strRef>
          </c:cat>
          <c:val>
            <c:numRef>
              <c:f>'C5G9'!$R$9:$R$13</c:f>
              <c:numCache>
                <c:formatCode>0.0</c:formatCode>
                <c:ptCount val="5"/>
                <c:pt idx="0">
                  <c:v>2</c:v>
                </c:pt>
                <c:pt idx="1">
                  <c:v>0.6</c:v>
                </c:pt>
                <c:pt idx="2">
                  <c:v>3.8</c:v>
                </c:pt>
                <c:pt idx="3">
                  <c:v>0.4</c:v>
                </c:pt>
                <c:pt idx="4">
                  <c:v>0.2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-2103709968"/>
        <c:axId val="-2103708880"/>
        <c:axId val="0"/>
      </c:bar3DChart>
      <c:catAx>
        <c:axId val="-21037099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103708880"/>
        <c:crosses val="autoZero"/>
        <c:auto val="1"/>
        <c:lblAlgn val="ctr"/>
        <c:lblOffset val="100"/>
        <c:noMultiLvlLbl val="0"/>
      </c:catAx>
      <c:valAx>
        <c:axId val="-210370888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-210370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41820038452638"/>
          <c:y val="0.91453193350831163"/>
          <c:w val="0.53710260951423627"/>
          <c:h val="5.32100019755595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35433070866141736" l="0" r="0" t="0.55118110236220474" header="0.31496062992125984" footer="0.31496062992125984"/>
    <c:pageSetup orientation="landscape"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10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Proceso Electoral Local Ordinario 2016-2017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COAHUILA: Distribución relativa de los representantes de los partidos políticos y candidatos independientes acreditados ante mesas directivas de casilla y generales según ubicación geográfica de su domi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830735173254858"/>
          <c:y val="0.16429188255613125"/>
          <c:w val="0.67764477672614143"/>
          <c:h val="0.76457355881033007"/>
        </c:manualLayout>
      </c:layout>
      <c:bar3DChart>
        <c:barDir val="bar"/>
        <c:grouping val="percentStacked"/>
        <c:varyColors val="0"/>
        <c:ser>
          <c:idx val="0"/>
          <c:order val="0"/>
          <c:tx>
            <c:strRef>
              <c:f>'C5.1Coah'!$C$6</c:f>
              <c:strCache>
                <c:ptCount val="1"/>
                <c:pt idx="0">
                  <c:v>Sección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'C5.1Coah'!$A$10:$A$25</c:f>
              <c:strCache>
                <c:ptCount val="16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UNIDAD DEMOCRÁTICA DE COAHUILA</c:v>
                </c:pt>
                <c:pt idx="10">
                  <c:v>PARTIDO JOVEN</c:v>
                </c:pt>
                <c:pt idx="11">
                  <c:v>PARTIDO DE LA REVOLUCIÓN COAHUILENSE</c:v>
                </c:pt>
                <c:pt idx="12">
                  <c:v>PARTIDO CAMPESINO POPULAR</c:v>
                </c:pt>
                <c:pt idx="13">
                  <c:v>PARTIDO PRIMERO COAHUILA</c:v>
                </c:pt>
                <c:pt idx="14">
                  <c:v>SOCIALDEMÓCRATA INDEPENDIENTE</c:v>
                </c:pt>
                <c:pt idx="15">
                  <c:v>CANDIDATURAS INDEPENDIENTES (11) *</c:v>
                </c:pt>
              </c:strCache>
            </c:strRef>
          </c:cat>
          <c:val>
            <c:numRef>
              <c:f>'C5.1Coah'!$C$29:$C$44</c:f>
              <c:numCache>
                <c:formatCode>0.00</c:formatCode>
                <c:ptCount val="16"/>
                <c:pt idx="0">
                  <c:v>37.369999999999997</c:v>
                </c:pt>
                <c:pt idx="1">
                  <c:v>66.8</c:v>
                </c:pt>
                <c:pt idx="2">
                  <c:v>35.729999999999997</c:v>
                </c:pt>
                <c:pt idx="3">
                  <c:v>15.12</c:v>
                </c:pt>
                <c:pt idx="4">
                  <c:v>38.11</c:v>
                </c:pt>
                <c:pt idx="5">
                  <c:v>28.41</c:v>
                </c:pt>
                <c:pt idx="6">
                  <c:v>13.31</c:v>
                </c:pt>
                <c:pt idx="7">
                  <c:v>78.48</c:v>
                </c:pt>
                <c:pt idx="8">
                  <c:v>10.81</c:v>
                </c:pt>
                <c:pt idx="9">
                  <c:v>43.77</c:v>
                </c:pt>
                <c:pt idx="10">
                  <c:v>29.9</c:v>
                </c:pt>
                <c:pt idx="11">
                  <c:v>47.32</c:v>
                </c:pt>
                <c:pt idx="12">
                  <c:v>28.62</c:v>
                </c:pt>
                <c:pt idx="13">
                  <c:v>47.21</c:v>
                </c:pt>
                <c:pt idx="14">
                  <c:v>52.51</c:v>
                </c:pt>
                <c:pt idx="15">
                  <c:v>34.270000000000003</c:v>
                </c:pt>
              </c:numCache>
            </c:numRef>
          </c:val>
        </c:ser>
        <c:ser>
          <c:idx val="1"/>
          <c:order val="1"/>
          <c:tx>
            <c:strRef>
              <c:f>'C5.1Coah'!$D$6</c:f>
              <c:strCache>
                <c:ptCount val="1"/>
                <c:pt idx="0">
                  <c:v>Distrito</c:v>
                </c:pt>
              </c:strCache>
            </c:strRef>
          </c:tx>
          <c:spPr>
            <a:solidFill>
              <a:srgbClr val="ABABF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'C5.1Coah'!$A$10:$A$25</c:f>
              <c:strCache>
                <c:ptCount val="16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UNIDAD DEMOCRÁTICA DE COAHUILA</c:v>
                </c:pt>
                <c:pt idx="10">
                  <c:v>PARTIDO JOVEN</c:v>
                </c:pt>
                <c:pt idx="11">
                  <c:v>PARTIDO DE LA REVOLUCIÓN COAHUILENSE</c:v>
                </c:pt>
                <c:pt idx="12">
                  <c:v>PARTIDO CAMPESINO POPULAR</c:v>
                </c:pt>
                <c:pt idx="13">
                  <c:v>PARTIDO PRIMERO COAHUILA</c:v>
                </c:pt>
                <c:pt idx="14">
                  <c:v>SOCIALDEMÓCRATA INDEPENDIENTE</c:v>
                </c:pt>
                <c:pt idx="15">
                  <c:v>CANDIDATURAS INDEPENDIENTES (11) *</c:v>
                </c:pt>
              </c:strCache>
            </c:strRef>
          </c:cat>
          <c:val>
            <c:numRef>
              <c:f>'C5.1Coah'!$D$29:$D$44</c:f>
              <c:numCache>
                <c:formatCode>0.00</c:formatCode>
                <c:ptCount val="16"/>
                <c:pt idx="0">
                  <c:v>29.61</c:v>
                </c:pt>
                <c:pt idx="1">
                  <c:v>9.6300000000000008</c:v>
                </c:pt>
                <c:pt idx="2">
                  <c:v>29.49</c:v>
                </c:pt>
                <c:pt idx="3">
                  <c:v>24.15</c:v>
                </c:pt>
                <c:pt idx="4">
                  <c:v>45.82</c:v>
                </c:pt>
                <c:pt idx="5">
                  <c:v>41.01</c:v>
                </c:pt>
                <c:pt idx="6">
                  <c:v>13.2</c:v>
                </c:pt>
                <c:pt idx="7">
                  <c:v>12.31</c:v>
                </c:pt>
                <c:pt idx="8">
                  <c:v>10.57</c:v>
                </c:pt>
                <c:pt idx="9">
                  <c:v>32.67</c:v>
                </c:pt>
                <c:pt idx="10">
                  <c:v>11.69</c:v>
                </c:pt>
                <c:pt idx="11">
                  <c:v>31.02</c:v>
                </c:pt>
                <c:pt idx="12">
                  <c:v>9.7799999999999994</c:v>
                </c:pt>
                <c:pt idx="13">
                  <c:v>30.89</c:v>
                </c:pt>
                <c:pt idx="14">
                  <c:v>35.43</c:v>
                </c:pt>
                <c:pt idx="15">
                  <c:v>43.8</c:v>
                </c:pt>
              </c:numCache>
            </c:numRef>
          </c:val>
        </c:ser>
        <c:ser>
          <c:idx val="2"/>
          <c:order val="2"/>
          <c:tx>
            <c:strRef>
              <c:f>'C5.1Coah'!$E$6</c:f>
              <c:strCache>
                <c:ptCount val="1"/>
                <c:pt idx="0">
                  <c:v>De la entidad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'C5.1Coah'!$A$10:$A$25</c:f>
              <c:strCache>
                <c:ptCount val="16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UNIDAD DEMOCRÁTICA DE COAHUILA</c:v>
                </c:pt>
                <c:pt idx="10">
                  <c:v>PARTIDO JOVEN</c:v>
                </c:pt>
                <c:pt idx="11">
                  <c:v>PARTIDO DE LA REVOLUCIÓN COAHUILENSE</c:v>
                </c:pt>
                <c:pt idx="12">
                  <c:v>PARTIDO CAMPESINO POPULAR</c:v>
                </c:pt>
                <c:pt idx="13">
                  <c:v>PARTIDO PRIMERO COAHUILA</c:v>
                </c:pt>
                <c:pt idx="14">
                  <c:v>SOCIALDEMÓCRATA INDEPENDIENTE</c:v>
                </c:pt>
                <c:pt idx="15">
                  <c:v>CANDIDATURAS INDEPENDIENTES (11) *</c:v>
                </c:pt>
              </c:strCache>
            </c:strRef>
          </c:cat>
          <c:val>
            <c:numRef>
              <c:f>'C5.1Coah'!$E$29:$E$44</c:f>
              <c:numCache>
                <c:formatCode>0.00</c:formatCode>
                <c:ptCount val="16"/>
                <c:pt idx="0">
                  <c:v>31.04</c:v>
                </c:pt>
                <c:pt idx="1">
                  <c:v>23.54</c:v>
                </c:pt>
                <c:pt idx="2">
                  <c:v>34.64</c:v>
                </c:pt>
                <c:pt idx="3">
                  <c:v>60.7</c:v>
                </c:pt>
                <c:pt idx="4">
                  <c:v>16.010000000000002</c:v>
                </c:pt>
                <c:pt idx="5">
                  <c:v>30.51</c:v>
                </c:pt>
                <c:pt idx="6">
                  <c:v>73.309999999999988</c:v>
                </c:pt>
                <c:pt idx="7">
                  <c:v>8.24</c:v>
                </c:pt>
                <c:pt idx="8">
                  <c:v>78.61999999999999</c:v>
                </c:pt>
                <c:pt idx="9">
                  <c:v>21.15</c:v>
                </c:pt>
                <c:pt idx="10">
                  <c:v>58.33</c:v>
                </c:pt>
                <c:pt idx="11">
                  <c:v>21.53</c:v>
                </c:pt>
                <c:pt idx="12">
                  <c:v>61.6</c:v>
                </c:pt>
                <c:pt idx="13">
                  <c:v>19.559999999999999</c:v>
                </c:pt>
                <c:pt idx="14">
                  <c:v>12.06</c:v>
                </c:pt>
                <c:pt idx="15">
                  <c:v>21.71</c:v>
                </c:pt>
              </c:numCache>
            </c:numRef>
          </c:val>
        </c:ser>
        <c:ser>
          <c:idx val="3"/>
          <c:order val="3"/>
          <c:tx>
            <c:strRef>
              <c:f>'C5.1Coah'!$F$6</c:f>
              <c:strCache>
                <c:ptCount val="1"/>
                <c:pt idx="0">
                  <c:v>Otra entidad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870557426112981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0939019827908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3093901982790734E-2"/>
                  <c:y val="-1.5831711180957504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3093901982790871E-2"/>
                  <c:y val="-1.5831711180957504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3093901982790871E-2"/>
                  <c:y val="-7.91585559047875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1.30939019827908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6835016835016699E-2"/>
                  <c:y val="-7.91585559047875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496445940890385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1.870557426112967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1.3093901982790871E-2"/>
                  <c:y val="-3.957927795239375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1.30939019827908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1.683501683501669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1.122334455667788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tIns="46800" anchor="t" anchorCtr="0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'C5.1Coah'!$A$10:$A$25</c:f>
              <c:strCache>
                <c:ptCount val="16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UNIDAD DEMOCRÁTICA DE COAHUILA</c:v>
                </c:pt>
                <c:pt idx="10">
                  <c:v>PARTIDO JOVEN</c:v>
                </c:pt>
                <c:pt idx="11">
                  <c:v>PARTIDO DE LA REVOLUCIÓN COAHUILENSE</c:v>
                </c:pt>
                <c:pt idx="12">
                  <c:v>PARTIDO CAMPESINO POPULAR</c:v>
                </c:pt>
                <c:pt idx="13">
                  <c:v>PARTIDO PRIMERO COAHUILA</c:v>
                </c:pt>
                <c:pt idx="14">
                  <c:v>SOCIALDEMÓCRATA INDEPENDIENTE</c:v>
                </c:pt>
                <c:pt idx="15">
                  <c:v>CANDIDATURAS INDEPENDIENTES (11) *</c:v>
                </c:pt>
              </c:strCache>
            </c:strRef>
          </c:cat>
          <c:val>
            <c:numRef>
              <c:f>'C5.1Coah'!$F$29:$F$44</c:f>
              <c:numCache>
                <c:formatCode>0.00</c:formatCode>
                <c:ptCount val="16"/>
                <c:pt idx="0">
                  <c:v>1.97</c:v>
                </c:pt>
                <c:pt idx="1">
                  <c:v>0.03</c:v>
                </c:pt>
                <c:pt idx="2">
                  <c:v>0.14000000000000001</c:v>
                </c:pt>
                <c:pt idx="3">
                  <c:v>0.03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0.18</c:v>
                </c:pt>
                <c:pt idx="7">
                  <c:v>0.97</c:v>
                </c:pt>
                <c:pt idx="8">
                  <c:v>0</c:v>
                </c:pt>
                <c:pt idx="9">
                  <c:v>2.41</c:v>
                </c:pt>
                <c:pt idx="10">
                  <c:v>0.08</c:v>
                </c:pt>
                <c:pt idx="11">
                  <c:v>0.13</c:v>
                </c:pt>
                <c:pt idx="12">
                  <c:v>0</c:v>
                </c:pt>
                <c:pt idx="13">
                  <c:v>2.34</c:v>
                </c:pt>
                <c:pt idx="14">
                  <c:v>0</c:v>
                </c:pt>
                <c:pt idx="15">
                  <c:v>0.22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-2103715952"/>
        <c:axId val="-2103719216"/>
        <c:axId val="0"/>
      </c:bar3DChart>
      <c:catAx>
        <c:axId val="-210371595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noFill/>
          <a:ln w="6350">
            <a:solidFill>
              <a:schemeClr val="bg1">
                <a:lumMod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103719216"/>
        <c:crosses val="autoZero"/>
        <c:auto val="1"/>
        <c:lblAlgn val="ctr"/>
        <c:lblOffset val="100"/>
        <c:noMultiLvlLbl val="0"/>
      </c:catAx>
      <c:valAx>
        <c:axId val="-2103719216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-2103715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11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Proceso Electoral Local Ordinario 2016-2017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MÉXICO: Distribución relativa de los representantes de los partidos políticos acreditados ante mesas directivas de casilla y generales según ubicación geográfica de su domicilio, </a:t>
            </a:r>
            <a:r>
              <a:rPr lang="es-MX" sz="1000" b="1" i="0" u="none" strike="noStrike" baseline="0">
                <a:effectLst/>
              </a:rPr>
              <a:t>por asociación política</a:t>
            </a:r>
            <a:endParaRPr lang="es-MX" sz="1000" b="1"/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895052891115882"/>
          <c:y val="0.17874281249525892"/>
          <c:w val="0.7625850487697301"/>
          <c:h val="0.75012269961919498"/>
        </c:manualLayout>
      </c:layout>
      <c:bar3DChart>
        <c:barDir val="bar"/>
        <c:grouping val="percentStacked"/>
        <c:varyColors val="0"/>
        <c:ser>
          <c:idx val="0"/>
          <c:order val="0"/>
          <c:tx>
            <c:strRef>
              <c:f>'C5.2Mex'!$C$6</c:f>
              <c:strCache>
                <c:ptCount val="1"/>
                <c:pt idx="0">
                  <c:v>Sección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'C5.2Mex'!$A$21:$A$28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NUEVA ALIANZA</c:v>
                </c:pt>
                <c:pt idx="6">
                  <c:v>MORENA</c:v>
                </c:pt>
                <c:pt idx="7">
                  <c:v>ENCUENTRO SOCIAL</c:v>
                </c:pt>
              </c:strCache>
            </c:strRef>
          </c:cat>
          <c:val>
            <c:numRef>
              <c:f>'C5.2Mex'!$C$21:$C$28</c:f>
              <c:numCache>
                <c:formatCode>0.00</c:formatCode>
                <c:ptCount val="8"/>
                <c:pt idx="0">
                  <c:v>26</c:v>
                </c:pt>
                <c:pt idx="1">
                  <c:v>83.43</c:v>
                </c:pt>
                <c:pt idx="2">
                  <c:v>52.88</c:v>
                </c:pt>
                <c:pt idx="3">
                  <c:v>36.82</c:v>
                </c:pt>
                <c:pt idx="4">
                  <c:v>57.48</c:v>
                </c:pt>
                <c:pt idx="5">
                  <c:v>16.190000000000001</c:v>
                </c:pt>
                <c:pt idx="6">
                  <c:v>56.25</c:v>
                </c:pt>
                <c:pt idx="7">
                  <c:v>28.01</c:v>
                </c:pt>
              </c:numCache>
            </c:numRef>
          </c:val>
        </c:ser>
        <c:ser>
          <c:idx val="1"/>
          <c:order val="1"/>
          <c:tx>
            <c:strRef>
              <c:f>'C5.2Mex'!$D$6</c:f>
              <c:strCache>
                <c:ptCount val="1"/>
                <c:pt idx="0">
                  <c:v>Distrito</c:v>
                </c:pt>
              </c:strCache>
            </c:strRef>
          </c:tx>
          <c:spPr>
            <a:solidFill>
              <a:srgbClr val="ABABF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'C5.2Mex'!$A$21:$A$28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NUEVA ALIANZA</c:v>
                </c:pt>
                <c:pt idx="6">
                  <c:v>MORENA</c:v>
                </c:pt>
                <c:pt idx="7">
                  <c:v>ENCUENTRO SOCIAL</c:v>
                </c:pt>
              </c:strCache>
            </c:strRef>
          </c:cat>
          <c:val>
            <c:numRef>
              <c:f>'C5.2Mex'!$D$21:$D$28</c:f>
              <c:numCache>
                <c:formatCode>0.00</c:formatCode>
                <c:ptCount val="8"/>
                <c:pt idx="0">
                  <c:v>45.24</c:v>
                </c:pt>
                <c:pt idx="1">
                  <c:v>12.03</c:v>
                </c:pt>
                <c:pt idx="2">
                  <c:v>24.79</c:v>
                </c:pt>
                <c:pt idx="3">
                  <c:v>46.49</c:v>
                </c:pt>
                <c:pt idx="4">
                  <c:v>34.409999999999997</c:v>
                </c:pt>
                <c:pt idx="5">
                  <c:v>38.61</c:v>
                </c:pt>
                <c:pt idx="6">
                  <c:v>24.68</c:v>
                </c:pt>
                <c:pt idx="7">
                  <c:v>33.94</c:v>
                </c:pt>
              </c:numCache>
            </c:numRef>
          </c:val>
        </c:ser>
        <c:ser>
          <c:idx val="2"/>
          <c:order val="2"/>
          <c:tx>
            <c:strRef>
              <c:f>'C5.2Mex'!$E$6</c:f>
              <c:strCache>
                <c:ptCount val="1"/>
                <c:pt idx="0">
                  <c:v>De la entidad</c:v>
                </c:pt>
              </c:strCache>
            </c:strRef>
          </c:tx>
          <c:spPr>
            <a:solidFill>
              <a:srgbClr val="FF99C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'C5.2Mex'!$A$21:$A$28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NUEVA ALIANZA</c:v>
                </c:pt>
                <c:pt idx="6">
                  <c:v>MORENA</c:v>
                </c:pt>
                <c:pt idx="7">
                  <c:v>ENCUENTRO SOCIAL</c:v>
                </c:pt>
              </c:strCache>
            </c:strRef>
          </c:cat>
          <c:val>
            <c:numRef>
              <c:f>'C5.2Mex'!$E$21:$E$28</c:f>
              <c:numCache>
                <c:formatCode>0.00</c:formatCode>
                <c:ptCount val="8"/>
                <c:pt idx="0">
                  <c:v>20.87</c:v>
                </c:pt>
                <c:pt idx="1">
                  <c:v>4.53</c:v>
                </c:pt>
                <c:pt idx="2">
                  <c:v>19.739999999999998</c:v>
                </c:pt>
                <c:pt idx="3">
                  <c:v>15.94</c:v>
                </c:pt>
                <c:pt idx="4">
                  <c:v>6.74</c:v>
                </c:pt>
                <c:pt idx="5">
                  <c:v>41.07</c:v>
                </c:pt>
                <c:pt idx="6">
                  <c:v>11.21</c:v>
                </c:pt>
                <c:pt idx="7">
                  <c:v>37.979999999999997</c:v>
                </c:pt>
              </c:numCache>
            </c:numRef>
          </c:val>
        </c:ser>
        <c:ser>
          <c:idx val="3"/>
          <c:order val="3"/>
          <c:tx>
            <c:strRef>
              <c:f>'C5.2Mex'!$F$6</c:f>
              <c:strCache>
                <c:ptCount val="1"/>
                <c:pt idx="0">
                  <c:v>Otra entidad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Lbls>
            <c:dLbl>
              <c:idx val="1"/>
              <c:layout>
                <c:manualLayout>
                  <c:x val="2.7038097510538456E-2"/>
                  <c:y val="-8.830983404406931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6835016835016699E-2"/>
                  <c:y val="-7.91585559047875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68350168350168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788822368278328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'C5.2Mex'!$A$21:$A$28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NUEVA ALIANZA</c:v>
                </c:pt>
                <c:pt idx="6">
                  <c:v>MORENA</c:v>
                </c:pt>
                <c:pt idx="7">
                  <c:v>ENCUENTRO SOCIAL</c:v>
                </c:pt>
              </c:strCache>
            </c:strRef>
          </c:cat>
          <c:val>
            <c:numRef>
              <c:f>'C5.2Mex'!$F$21:$F$28</c:f>
              <c:numCache>
                <c:formatCode>0.00</c:formatCode>
                <c:ptCount val="8"/>
                <c:pt idx="0">
                  <c:v>7.8900000000000006</c:v>
                </c:pt>
                <c:pt idx="1">
                  <c:v>0.01</c:v>
                </c:pt>
                <c:pt idx="2">
                  <c:v>2.59</c:v>
                </c:pt>
                <c:pt idx="3">
                  <c:v>0.75</c:v>
                </c:pt>
                <c:pt idx="4">
                  <c:v>1.3699999999999999</c:v>
                </c:pt>
                <c:pt idx="5">
                  <c:v>4.13</c:v>
                </c:pt>
                <c:pt idx="6">
                  <c:v>7.86</c:v>
                </c:pt>
                <c:pt idx="7">
                  <c:v>7.0000000000000007E-2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-2103712144"/>
        <c:axId val="-2103714864"/>
        <c:axId val="0"/>
      </c:bar3DChart>
      <c:catAx>
        <c:axId val="-2103712144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noFill/>
          <a:ln w="6350">
            <a:solidFill>
              <a:schemeClr val="bg1">
                <a:lumMod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103714864"/>
        <c:crosses val="autoZero"/>
        <c:auto val="1"/>
        <c:lblAlgn val="ctr"/>
        <c:lblOffset val="100"/>
        <c:noMultiLvlLbl val="0"/>
      </c:catAx>
      <c:valAx>
        <c:axId val="-210371486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-2103712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88566408537775"/>
          <c:y val="0.95693110615508303"/>
          <c:w val="0.54755066773678085"/>
          <c:h val="3.84140837164140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12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Proceso Electoral Local Ordinario 2016-2017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NAYARIT: Distribución relativa de los representantes de los partidos políticos acreditados ante mesas directivas de casilla y generales según ubicación geográfica de su domicilio, </a:t>
            </a:r>
            <a:r>
              <a:rPr lang="es-MX" sz="1000" b="1" i="0" u="none" strike="noStrike" baseline="0">
                <a:effectLst/>
              </a:rPr>
              <a:t>por asociación polític</a:t>
            </a:r>
            <a:endParaRPr lang="es-MX" sz="1000" b="1"/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895052891115882"/>
          <c:y val="0.17874281249525892"/>
          <c:w val="0.7625850487697301"/>
          <c:h val="0.75012269961919498"/>
        </c:manualLayout>
      </c:layout>
      <c:bar3DChart>
        <c:barDir val="bar"/>
        <c:grouping val="percentStacked"/>
        <c:varyColors val="0"/>
        <c:ser>
          <c:idx val="0"/>
          <c:order val="0"/>
          <c:tx>
            <c:strRef>
              <c:f>'C5.3Nay'!$C$6</c:f>
              <c:strCache>
                <c:ptCount val="1"/>
                <c:pt idx="0">
                  <c:v>Sección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'C5.3Nay'!$A$24:$A$34</c:f>
              <c:strCache>
                <c:ptCount val="11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DE LA REVOLUCIÓN SOCIALISTA</c:v>
                </c:pt>
                <c:pt idx="10">
                  <c:v>CANDIDATOS INDEPENDIENTES (115) *</c:v>
                </c:pt>
              </c:strCache>
            </c:strRef>
          </c:cat>
          <c:val>
            <c:numRef>
              <c:f>'C5.3Nay'!$C$24:$C$34</c:f>
              <c:numCache>
                <c:formatCode>0.00</c:formatCode>
                <c:ptCount val="11"/>
                <c:pt idx="0">
                  <c:v>49.34</c:v>
                </c:pt>
                <c:pt idx="1">
                  <c:v>59</c:v>
                </c:pt>
                <c:pt idx="2">
                  <c:v>45.82</c:v>
                </c:pt>
                <c:pt idx="3">
                  <c:v>38.71</c:v>
                </c:pt>
                <c:pt idx="4">
                  <c:v>39.79</c:v>
                </c:pt>
                <c:pt idx="5">
                  <c:v>56.09</c:v>
                </c:pt>
                <c:pt idx="6">
                  <c:v>61.77</c:v>
                </c:pt>
                <c:pt idx="7">
                  <c:v>51.95</c:v>
                </c:pt>
                <c:pt idx="8">
                  <c:v>50</c:v>
                </c:pt>
                <c:pt idx="9">
                  <c:v>71.59</c:v>
                </c:pt>
                <c:pt idx="10">
                  <c:v>29.22</c:v>
                </c:pt>
              </c:numCache>
            </c:numRef>
          </c:val>
        </c:ser>
        <c:ser>
          <c:idx val="1"/>
          <c:order val="1"/>
          <c:tx>
            <c:strRef>
              <c:f>'C5.3Nay'!$D$6</c:f>
              <c:strCache>
                <c:ptCount val="1"/>
                <c:pt idx="0">
                  <c:v>Distrito</c:v>
                </c:pt>
              </c:strCache>
            </c:strRef>
          </c:tx>
          <c:spPr>
            <a:solidFill>
              <a:srgbClr val="ABABF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'C5.3Nay'!$A$24:$A$34</c:f>
              <c:strCache>
                <c:ptCount val="11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DE LA REVOLUCIÓN SOCIALISTA</c:v>
                </c:pt>
                <c:pt idx="10">
                  <c:v>CANDIDATOS INDEPENDIENTES (115) *</c:v>
                </c:pt>
              </c:strCache>
            </c:strRef>
          </c:cat>
          <c:val>
            <c:numRef>
              <c:f>'C5.3Nay'!$D$24:$D$34</c:f>
              <c:numCache>
                <c:formatCode>0.00</c:formatCode>
                <c:ptCount val="11"/>
                <c:pt idx="0">
                  <c:v>42.82</c:v>
                </c:pt>
                <c:pt idx="1">
                  <c:v>35.06</c:v>
                </c:pt>
                <c:pt idx="2">
                  <c:v>36.9</c:v>
                </c:pt>
                <c:pt idx="3">
                  <c:v>57.27</c:v>
                </c:pt>
                <c:pt idx="4">
                  <c:v>55.45</c:v>
                </c:pt>
                <c:pt idx="5">
                  <c:v>36.450000000000003</c:v>
                </c:pt>
                <c:pt idx="6">
                  <c:v>21.75</c:v>
                </c:pt>
                <c:pt idx="7">
                  <c:v>42.38</c:v>
                </c:pt>
                <c:pt idx="8">
                  <c:v>46.43</c:v>
                </c:pt>
                <c:pt idx="9">
                  <c:v>9.02</c:v>
                </c:pt>
                <c:pt idx="10">
                  <c:v>46.08</c:v>
                </c:pt>
              </c:numCache>
            </c:numRef>
          </c:val>
        </c:ser>
        <c:ser>
          <c:idx val="2"/>
          <c:order val="2"/>
          <c:tx>
            <c:strRef>
              <c:f>'C5.3Nay'!$E$6</c:f>
              <c:strCache>
                <c:ptCount val="1"/>
                <c:pt idx="0">
                  <c:v>De la entidad</c:v>
                </c:pt>
              </c:strCache>
            </c:strRef>
          </c:tx>
          <c:spPr>
            <a:solidFill>
              <a:srgbClr val="FF99CC"/>
            </a:solidFill>
          </c:spPr>
          <c:invertIfNegative val="0"/>
          <c:dLbls>
            <c:dLbl>
              <c:idx val="3"/>
              <c:layout>
                <c:manualLayout>
                  <c:x val="-9.1827364554637279E-3"/>
                  <c:y val="-8.440663695924857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'C5.3Nay'!$A$24:$A$34</c:f>
              <c:strCache>
                <c:ptCount val="11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DE LA REVOLUCIÓN SOCIALISTA</c:v>
                </c:pt>
                <c:pt idx="10">
                  <c:v>CANDIDATOS INDEPENDIENTES (115) *</c:v>
                </c:pt>
              </c:strCache>
            </c:strRef>
          </c:cat>
          <c:val>
            <c:numRef>
              <c:f>'C5.3Nay'!$E$24:$E$34</c:f>
              <c:numCache>
                <c:formatCode>0.00</c:formatCode>
                <c:ptCount val="11"/>
                <c:pt idx="0">
                  <c:v>7.81</c:v>
                </c:pt>
                <c:pt idx="1">
                  <c:v>5.94</c:v>
                </c:pt>
                <c:pt idx="2">
                  <c:v>15.17</c:v>
                </c:pt>
                <c:pt idx="3">
                  <c:v>3.57</c:v>
                </c:pt>
                <c:pt idx="4">
                  <c:v>4.76</c:v>
                </c:pt>
                <c:pt idx="5">
                  <c:v>6.88</c:v>
                </c:pt>
                <c:pt idx="6">
                  <c:v>16.48</c:v>
                </c:pt>
                <c:pt idx="7">
                  <c:v>5.67</c:v>
                </c:pt>
                <c:pt idx="8">
                  <c:v>3.57</c:v>
                </c:pt>
                <c:pt idx="9">
                  <c:v>19.29</c:v>
                </c:pt>
                <c:pt idx="10">
                  <c:v>24.08</c:v>
                </c:pt>
              </c:numCache>
            </c:numRef>
          </c:val>
        </c:ser>
        <c:ser>
          <c:idx val="3"/>
          <c:order val="3"/>
          <c:tx>
            <c:strRef>
              <c:f>'C5.3Nay'!$F$6</c:f>
              <c:strCache>
                <c:ptCount val="1"/>
                <c:pt idx="0">
                  <c:v>Otra entidad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9568411386593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9843893480257115E-2"/>
                  <c:y val="-1.6881327391849714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7548209366391185E-2"/>
                  <c:y val="-8.440663695924857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525252525252525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2.2956841138659319E-2"/>
                  <c:y val="-4.220331847962428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2.066115702479338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'C5.3Nay'!$A$24:$A$34</c:f>
              <c:strCache>
                <c:ptCount val="11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DE LA REVOLUCIÓN SOCIALISTA</c:v>
                </c:pt>
                <c:pt idx="10">
                  <c:v>CANDIDATOS INDEPENDIENTES (115) *</c:v>
                </c:pt>
              </c:strCache>
            </c:strRef>
          </c:cat>
          <c:val>
            <c:numRef>
              <c:f>'C5.3Nay'!$F$24:$F$34</c:f>
              <c:numCache>
                <c:formatCode>0.00</c:formatCode>
                <c:ptCount val="11"/>
                <c:pt idx="0">
                  <c:v>0.03</c:v>
                </c:pt>
                <c:pt idx="1">
                  <c:v>0</c:v>
                </c:pt>
                <c:pt idx="2">
                  <c:v>2.1100000000000003</c:v>
                </c:pt>
                <c:pt idx="3">
                  <c:v>0.45</c:v>
                </c:pt>
                <c:pt idx="4">
                  <c:v>0</c:v>
                </c:pt>
                <c:pt idx="5">
                  <c:v>0.57999999999999996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</c:v>
                </c:pt>
                <c:pt idx="10">
                  <c:v>0.62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-2103712688"/>
        <c:axId val="-2103720848"/>
        <c:axId val="0"/>
      </c:bar3DChart>
      <c:catAx>
        <c:axId val="-210371268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noFill/>
          <a:ln w="6350">
            <a:solidFill>
              <a:schemeClr val="bg1">
                <a:lumMod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103720848"/>
        <c:crosses val="autoZero"/>
        <c:auto val="1"/>
        <c:lblAlgn val="ctr"/>
        <c:lblOffset val="100"/>
        <c:noMultiLvlLbl val="0"/>
      </c:catAx>
      <c:valAx>
        <c:axId val="-2103720848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-210371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88566408537775"/>
          <c:y val="0.95693110615508303"/>
          <c:w val="0.54755066773678085"/>
          <c:h val="3.6068583353810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13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Proceso Electoral Local Ordinario 2016-2017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VERACRUZ: Distribución relativa de los representantes de los partidos políticos acreditados ante mesas directivas de casilla y generales según ubicación geográfica de su domicilio, </a:t>
            </a:r>
            <a:r>
              <a:rPr lang="es-MX" sz="1000" b="1" i="0" u="none" strike="noStrike" baseline="0">
                <a:effectLst/>
              </a:rPr>
              <a:t>por asociación políti</a:t>
            </a:r>
            <a:endParaRPr lang="es-MX" sz="1000" b="1"/>
          </a:p>
        </c:rich>
      </c:tx>
      <c:layout>
        <c:manualLayout>
          <c:xMode val="edge"/>
          <c:yMode val="edge"/>
          <c:x val="0.11448576675849401"/>
          <c:y val="1.3568521031207599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665484479729291"/>
          <c:y val="0.18100424862088982"/>
          <c:w val="0.7625850487697301"/>
          <c:h val="0.75012269961919498"/>
        </c:manualLayout>
      </c:layout>
      <c:bar3DChart>
        <c:barDir val="bar"/>
        <c:grouping val="percentStacked"/>
        <c:varyColors val="0"/>
        <c:ser>
          <c:idx val="0"/>
          <c:order val="0"/>
          <c:tx>
            <c:strRef>
              <c:f>'C5.4Ver'!$C$6</c:f>
              <c:strCache>
                <c:ptCount val="1"/>
                <c:pt idx="0">
                  <c:v>Sección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'C5.4Ver'!$A$23:$A$32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CANDIDATURAS INDEPENDIENTES (53) *</c:v>
                </c:pt>
              </c:strCache>
            </c:strRef>
          </c:cat>
          <c:val>
            <c:numRef>
              <c:f>'C5.4Ver'!$C$23:$C$32</c:f>
              <c:numCache>
                <c:formatCode>0.00</c:formatCode>
                <c:ptCount val="10"/>
                <c:pt idx="0">
                  <c:v>47.71</c:v>
                </c:pt>
                <c:pt idx="1">
                  <c:v>69.150000000000006</c:v>
                </c:pt>
                <c:pt idx="2">
                  <c:v>49.88</c:v>
                </c:pt>
                <c:pt idx="3">
                  <c:v>56.4</c:v>
                </c:pt>
                <c:pt idx="4">
                  <c:v>61.98</c:v>
                </c:pt>
                <c:pt idx="5">
                  <c:v>50.82</c:v>
                </c:pt>
                <c:pt idx="6">
                  <c:v>50.6</c:v>
                </c:pt>
                <c:pt idx="7">
                  <c:v>57.61</c:v>
                </c:pt>
                <c:pt idx="8">
                  <c:v>49.67</c:v>
                </c:pt>
                <c:pt idx="9">
                  <c:v>50.57</c:v>
                </c:pt>
              </c:numCache>
            </c:numRef>
          </c:val>
        </c:ser>
        <c:ser>
          <c:idx val="1"/>
          <c:order val="1"/>
          <c:tx>
            <c:strRef>
              <c:f>'C5.4Ver'!$D$6</c:f>
              <c:strCache>
                <c:ptCount val="1"/>
                <c:pt idx="0">
                  <c:v>Distrito</c:v>
                </c:pt>
              </c:strCache>
            </c:strRef>
          </c:tx>
          <c:spPr>
            <a:solidFill>
              <a:srgbClr val="ABABF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'C5.4Ver'!$A$23:$A$32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CANDIDATURAS INDEPENDIENTES (53) *</c:v>
                </c:pt>
              </c:strCache>
            </c:strRef>
          </c:cat>
          <c:val>
            <c:numRef>
              <c:f>'C5.4Ver'!$D$23:$D$32</c:f>
              <c:numCache>
                <c:formatCode>0.00</c:formatCode>
                <c:ptCount val="10"/>
                <c:pt idx="0">
                  <c:v>47.86</c:v>
                </c:pt>
                <c:pt idx="1">
                  <c:v>28.67</c:v>
                </c:pt>
                <c:pt idx="2">
                  <c:v>41.74</c:v>
                </c:pt>
                <c:pt idx="3">
                  <c:v>37.07</c:v>
                </c:pt>
                <c:pt idx="4">
                  <c:v>35.630000000000003</c:v>
                </c:pt>
                <c:pt idx="5">
                  <c:v>35.369999999999997</c:v>
                </c:pt>
                <c:pt idx="6">
                  <c:v>38.24</c:v>
                </c:pt>
                <c:pt idx="7">
                  <c:v>36.799999999999997</c:v>
                </c:pt>
                <c:pt idx="8">
                  <c:v>41.98</c:v>
                </c:pt>
                <c:pt idx="9">
                  <c:v>42.82</c:v>
                </c:pt>
              </c:numCache>
            </c:numRef>
          </c:val>
        </c:ser>
        <c:ser>
          <c:idx val="2"/>
          <c:order val="2"/>
          <c:tx>
            <c:strRef>
              <c:f>'C5.4Ver'!$E$6</c:f>
              <c:strCache>
                <c:ptCount val="1"/>
                <c:pt idx="0">
                  <c:v>De la entidad</c:v>
                </c:pt>
              </c:strCache>
            </c:strRef>
          </c:tx>
          <c:spPr>
            <a:solidFill>
              <a:srgbClr val="FF99CC"/>
            </a:solidFill>
          </c:spPr>
          <c:invertIfNegative val="0"/>
          <c:dLbls>
            <c:dLbl>
              <c:idx val="0"/>
              <c:layout>
                <c:manualLayout>
                  <c:x val="-4.59136822773203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'C5.4Ver'!$A$23:$A$32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CANDIDATURAS INDEPENDIENTES (53) *</c:v>
                </c:pt>
              </c:strCache>
            </c:strRef>
          </c:cat>
          <c:val>
            <c:numRef>
              <c:f>'C5.4Ver'!$E$23:$E$32</c:f>
              <c:numCache>
                <c:formatCode>0.00</c:formatCode>
                <c:ptCount val="10"/>
                <c:pt idx="0">
                  <c:v>4.41</c:v>
                </c:pt>
                <c:pt idx="1">
                  <c:v>2.1800000000000002</c:v>
                </c:pt>
                <c:pt idx="2">
                  <c:v>8.34</c:v>
                </c:pt>
                <c:pt idx="3">
                  <c:v>6.45</c:v>
                </c:pt>
                <c:pt idx="4">
                  <c:v>2.39</c:v>
                </c:pt>
                <c:pt idx="5">
                  <c:v>13.72</c:v>
                </c:pt>
                <c:pt idx="6">
                  <c:v>11.05</c:v>
                </c:pt>
                <c:pt idx="7">
                  <c:v>4.8600000000000003</c:v>
                </c:pt>
                <c:pt idx="8">
                  <c:v>7.86</c:v>
                </c:pt>
                <c:pt idx="9">
                  <c:v>6.42</c:v>
                </c:pt>
              </c:numCache>
            </c:numRef>
          </c:val>
        </c:ser>
        <c:ser>
          <c:idx val="3"/>
          <c:order val="3"/>
          <c:tx>
            <c:strRef>
              <c:f>'C5.4Ver'!$F$6</c:f>
              <c:strCache>
                <c:ptCount val="1"/>
                <c:pt idx="0">
                  <c:v>Otra entidad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6611570247932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29568411386593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754820936639118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525252525252525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5252525252525086E-2"/>
                  <c:y val="2.26142017186785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7548209366391015E-2"/>
                  <c:y val="2.26142017186785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2.754820936639101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2.7548209366391015E-2"/>
                  <c:y val="2.2614201718678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'C5.4Ver'!$A$23:$A$32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CANDIDATURAS INDEPENDIENTES (53) *</c:v>
                </c:pt>
              </c:strCache>
            </c:strRef>
          </c:cat>
          <c:val>
            <c:numRef>
              <c:f>'C5.4Ver'!$F$23:$F$32</c:f>
              <c:numCache>
                <c:formatCode>0.00</c:formatCode>
                <c:ptCount val="10"/>
                <c:pt idx="0">
                  <c:v>0.02</c:v>
                </c:pt>
                <c:pt idx="1">
                  <c:v>0</c:v>
                </c:pt>
                <c:pt idx="2">
                  <c:v>0.04</c:v>
                </c:pt>
                <c:pt idx="3">
                  <c:v>0.08</c:v>
                </c:pt>
                <c:pt idx="4">
                  <c:v>0</c:v>
                </c:pt>
                <c:pt idx="5">
                  <c:v>0.09</c:v>
                </c:pt>
                <c:pt idx="6">
                  <c:v>0.11</c:v>
                </c:pt>
                <c:pt idx="7">
                  <c:v>0.73</c:v>
                </c:pt>
                <c:pt idx="8">
                  <c:v>0.49</c:v>
                </c:pt>
                <c:pt idx="9">
                  <c:v>0.19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-2103711056"/>
        <c:axId val="-2103709424"/>
        <c:axId val="0"/>
      </c:bar3DChart>
      <c:catAx>
        <c:axId val="-210371105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noFill/>
          <a:ln w="6350">
            <a:solidFill>
              <a:schemeClr val="bg1">
                <a:lumMod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103709424"/>
        <c:crosses val="autoZero"/>
        <c:auto val="1"/>
        <c:lblAlgn val="ctr"/>
        <c:lblOffset val="100"/>
        <c:noMultiLvlLbl val="0"/>
      </c:catAx>
      <c:valAx>
        <c:axId val="-210370942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-210371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88566408537775"/>
          <c:y val="0.95693110615508303"/>
          <c:w val="0.54755066773678085"/>
          <c:h val="3.6068583353810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2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/>
            </a:pPr>
            <a:r>
              <a:rPr lang="es-MX" sz="1000" b="1" i="0" baseline="0">
                <a:effectLst/>
              </a:rPr>
              <a:t>Proceso Electoral Local Ordinario 2016-2017</a:t>
            </a:r>
            <a:endParaRPr lang="es-MX" sz="10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/>
            </a:pPr>
            <a:r>
              <a:rPr lang="es-MX" sz="1000" b="1"/>
              <a:t>Distribución relativa de los representantes de los partidos político y candidaturas independientes acreditados ante mesas directivas de casilla y generales según tipo de asociación política</a:t>
            </a:r>
          </a:p>
        </c:rich>
      </c:tx>
      <c:layout>
        <c:manualLayout>
          <c:xMode val="edge"/>
          <c:yMode val="edge"/>
          <c:x val="0.10901698185162752"/>
          <c:y val="1.27551020408163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30"/>
      <c:hPercent val="50"/>
      <c:rotY val="1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632224080798191"/>
          <c:y val="0.30948542779670274"/>
          <c:w val="0.75598076147217363"/>
          <c:h val="0.53709257087544904"/>
        </c:manualLayout>
      </c:layout>
      <c:pie3DChart>
        <c:varyColors val="1"/>
        <c:ser>
          <c:idx val="0"/>
          <c:order val="0"/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rgbClr val="CC99FF"/>
              </a:solidFill>
              <a:ln w="12700">
                <a:solidFill>
                  <a:schemeClr val="bg1"/>
                </a:solidFill>
              </a:ln>
              <a:effectLst/>
              <a:sp3d contourW="12700">
                <a:contourClr>
                  <a:schemeClr val="bg1"/>
                </a:contourClr>
              </a:sp3d>
            </c:spPr>
          </c:dPt>
          <c:dPt>
            <c:idx val="1"/>
            <c:bubble3D val="0"/>
            <c:spPr>
              <a:solidFill>
                <a:srgbClr val="FFAB81"/>
              </a:solidFill>
              <a:ln w="12700">
                <a:solidFill>
                  <a:schemeClr val="bg1"/>
                </a:solidFill>
              </a:ln>
              <a:effectLst/>
              <a:sp3d contourW="12700">
                <a:contourClr>
                  <a:schemeClr val="bg1"/>
                </a:contourClr>
              </a:sp3d>
            </c:spPr>
          </c:dPt>
          <c:dPt>
            <c:idx val="2"/>
            <c:bubble3D val="0"/>
            <c:spPr>
              <a:solidFill>
                <a:srgbClr val="9999FF"/>
              </a:solidFill>
              <a:ln w="12700">
                <a:solidFill>
                  <a:schemeClr val="bg1"/>
                </a:solidFill>
              </a:ln>
              <a:effectLst/>
              <a:sp3d contourW="12700">
                <a:contourClr>
                  <a:schemeClr val="bg1"/>
                </a:contourClr>
              </a:sp3d>
            </c:spPr>
          </c:dPt>
          <c:dLbls>
            <c:dLbl>
              <c:idx val="0"/>
              <c:layout>
                <c:manualLayout>
                  <c:x val="5.4258249770060794E-2"/>
                  <c:y val="0.1841133697573517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2106916122664154E-3"/>
                  <c:y val="-2.062175263806309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9846557641833288E-2"/>
                  <c:y val="-3.4472253468318019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'g2'!$C$6:$E$6</c:f>
              <c:strCache>
                <c:ptCount val="3"/>
                <c:pt idx="0">
                  <c:v>Partidos políticos nacionales</c:v>
                </c:pt>
                <c:pt idx="1">
                  <c:v>Partidos políticos locales</c:v>
                </c:pt>
                <c:pt idx="2">
                  <c:v>Candidaturas independientes</c:v>
                </c:pt>
              </c:strCache>
            </c:strRef>
          </c:cat>
          <c:val>
            <c:numRef>
              <c:f>'g2'!$C$15:$E$15</c:f>
              <c:numCache>
                <c:formatCode>General</c:formatCode>
                <c:ptCount val="3"/>
                <c:pt idx="0">
                  <c:v>91.8</c:v>
                </c:pt>
                <c:pt idx="1">
                  <c:v>3.8</c:v>
                </c:pt>
                <c:pt idx="2">
                  <c:v>4.4000000000000004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3</a:t>
            </a:r>
          </a:p>
          <a:p>
            <a:pPr>
              <a:defRPr sz="1000" b="1"/>
            </a:pPr>
            <a:r>
              <a:rPr lang="es-MX" sz="1000" b="1"/>
              <a:t>Proceso Electoral Local Ordinario 2016-2017</a:t>
            </a:r>
          </a:p>
          <a:p>
            <a:pPr>
              <a:defRPr sz="1000" b="1"/>
            </a:pPr>
            <a:r>
              <a:rPr lang="es-MX" sz="1000" b="1"/>
              <a:t>Distribución relativa de los representantes acreditados según tipo de representación, por entidad federativa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'C2g3'!$D$6</c:f>
              <c:strCache>
                <c:ptCount val="1"/>
                <c:pt idx="0">
                  <c:v>Propietario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('C2g3'!$A$8,'C2g3'!$A$11,'C2g3'!$A$31,'C2g3'!$A$43,'C2g3'!$A$58)</c:f>
              <c:strCache>
                <c:ptCount val="5"/>
                <c:pt idx="0">
                  <c:v>Total</c:v>
                </c:pt>
                <c:pt idx="1">
                  <c:v>Coahuila</c:v>
                </c:pt>
                <c:pt idx="2">
                  <c:v>México</c:v>
                </c:pt>
                <c:pt idx="3">
                  <c:v>Nayarit</c:v>
                </c:pt>
                <c:pt idx="4">
                  <c:v>Veracruz</c:v>
                </c:pt>
              </c:strCache>
            </c:strRef>
          </c:cat>
          <c:val>
            <c:numRef>
              <c:f>('C2g3'!$D$9,'C2g3'!$D$12,'C2g3'!$D$32,'C2g3'!$D$44,'C2g3'!$D$59)</c:f>
              <c:numCache>
                <c:formatCode>0.0</c:formatCode>
                <c:ptCount val="5"/>
                <c:pt idx="0">
                  <c:v>55.6</c:v>
                </c:pt>
                <c:pt idx="1">
                  <c:v>68.3</c:v>
                </c:pt>
                <c:pt idx="2">
                  <c:v>53</c:v>
                </c:pt>
                <c:pt idx="3">
                  <c:v>58.5</c:v>
                </c:pt>
                <c:pt idx="4">
                  <c:v>53.7</c:v>
                </c:pt>
              </c:numCache>
            </c:numRef>
          </c:val>
        </c:ser>
        <c:ser>
          <c:idx val="1"/>
          <c:order val="1"/>
          <c:tx>
            <c:strRef>
              <c:f>'C2g3'!$E$6</c:f>
              <c:strCache>
                <c:ptCount val="1"/>
                <c:pt idx="0">
                  <c:v>Suplente</c:v>
                </c:pt>
              </c:strCache>
            </c:strRef>
          </c:tx>
          <c:spPr>
            <a:solidFill>
              <a:srgbClr val="A8D08C"/>
            </a:solidFill>
            <a:ln w="3175"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 contourW="3175" prstMaterial="matte">
              <a:contourClr>
                <a:schemeClr val="bg1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('C2g3'!$A$8,'C2g3'!$A$11,'C2g3'!$A$31,'C2g3'!$A$43,'C2g3'!$A$58)</c:f>
              <c:strCache>
                <c:ptCount val="5"/>
                <c:pt idx="0">
                  <c:v>Total</c:v>
                </c:pt>
                <c:pt idx="1">
                  <c:v>Coahuila</c:v>
                </c:pt>
                <c:pt idx="2">
                  <c:v>México</c:v>
                </c:pt>
                <c:pt idx="3">
                  <c:v>Nayarit</c:v>
                </c:pt>
                <c:pt idx="4">
                  <c:v>Veracruz</c:v>
                </c:pt>
              </c:strCache>
            </c:strRef>
          </c:cat>
          <c:val>
            <c:numRef>
              <c:f>('C2g3'!$E$9,'C2g3'!$E$12,'C2g3'!$E$32,'C2g3'!$E$44,'C2g3'!$E$59)</c:f>
              <c:numCache>
                <c:formatCode>0.0</c:formatCode>
                <c:ptCount val="5"/>
                <c:pt idx="0">
                  <c:v>36.4</c:v>
                </c:pt>
                <c:pt idx="1">
                  <c:v>22.5</c:v>
                </c:pt>
                <c:pt idx="2">
                  <c:v>39.799999999999997</c:v>
                </c:pt>
                <c:pt idx="3">
                  <c:v>33</c:v>
                </c:pt>
                <c:pt idx="4">
                  <c:v>37.5</c:v>
                </c:pt>
              </c:numCache>
            </c:numRef>
          </c:val>
        </c:ser>
        <c:ser>
          <c:idx val="2"/>
          <c:order val="2"/>
          <c:tx>
            <c:strRef>
              <c:f>'C2g3'!$F$5:$F$6</c:f>
              <c:strCache>
                <c:ptCount val="2"/>
                <c:pt idx="0">
                  <c:v>General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('C2g3'!$A$8,'C2g3'!$A$11,'C2g3'!$A$31,'C2g3'!$A$43,'C2g3'!$A$58)</c:f>
              <c:strCache>
                <c:ptCount val="5"/>
                <c:pt idx="0">
                  <c:v>Total</c:v>
                </c:pt>
                <c:pt idx="1">
                  <c:v>Coahuila</c:v>
                </c:pt>
                <c:pt idx="2">
                  <c:v>México</c:v>
                </c:pt>
                <c:pt idx="3">
                  <c:v>Nayarit</c:v>
                </c:pt>
                <c:pt idx="4">
                  <c:v>Veracruz</c:v>
                </c:pt>
              </c:strCache>
            </c:strRef>
          </c:cat>
          <c:val>
            <c:numRef>
              <c:f>('C2g3'!$F$9,'C2g3'!$F$12,'C2g3'!$F$32,'C2g3'!$F$44,'C2g3'!$F$59)</c:f>
              <c:numCache>
                <c:formatCode>0.0</c:formatCode>
                <c:ptCount val="5"/>
                <c:pt idx="0">
                  <c:v>8</c:v>
                </c:pt>
                <c:pt idx="1">
                  <c:v>9.1999999999999993</c:v>
                </c:pt>
                <c:pt idx="2">
                  <c:v>7.1999999999999993</c:v>
                </c:pt>
                <c:pt idx="3">
                  <c:v>8.5</c:v>
                </c:pt>
                <c:pt idx="4">
                  <c:v>8.8000000000000007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shape val="cylinder"/>
        <c:axId val="-200486112"/>
        <c:axId val="-200475776"/>
        <c:axId val="0"/>
      </c:bar3DChart>
      <c:catAx>
        <c:axId val="-2004861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6350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00475776"/>
        <c:crosses val="autoZero"/>
        <c:auto val="1"/>
        <c:lblAlgn val="ctr"/>
        <c:lblOffset val="100"/>
        <c:noMultiLvlLbl val="0"/>
      </c:catAx>
      <c:valAx>
        <c:axId val="-2004757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-200486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4739058325607959"/>
          <c:y val="0.93106940261499571"/>
          <c:w val="0.43427974074030612"/>
          <c:h val="6.12501058335450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4</a:t>
            </a:r>
          </a:p>
          <a:p>
            <a:pPr>
              <a:defRPr sz="1000" b="1"/>
            </a:pPr>
            <a:r>
              <a:rPr lang="es-MX" sz="1000" b="1"/>
              <a:t>Proceso Electoral Local ordinario 2116-2017</a:t>
            </a:r>
          </a:p>
          <a:p>
            <a:pPr>
              <a:defRPr sz="1000" b="1"/>
            </a:pPr>
            <a:r>
              <a:rPr lang="es-MX" sz="1000" b="1"/>
              <a:t>COAHUILA:</a:t>
            </a:r>
            <a:r>
              <a:rPr lang="es-MX" sz="1000" b="1" baseline="0"/>
              <a:t> </a:t>
            </a:r>
            <a:r>
              <a:rPr lang="es-MX" sz="1000" b="1"/>
              <a:t>Cobertura de los representantes acreditados, respecto del número máximo de representantes a</a:t>
            </a:r>
            <a:r>
              <a:rPr lang="es-MX" sz="1000" b="1" baseline="0"/>
              <a:t> registrar</a:t>
            </a:r>
            <a:r>
              <a:rPr lang="es-MX" sz="1000" b="1"/>
              <a:t>, por partido político</a:t>
            </a:r>
          </a:p>
        </c:rich>
      </c:tx>
      <c:layout>
        <c:manualLayout>
          <c:xMode val="edge"/>
          <c:yMode val="edge"/>
          <c:x val="0.11120857699805069"/>
          <c:y val="1.58867727346438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invertIfNegative val="0"/>
            <c:bubble3D val="0"/>
            <c:spPr>
              <a:pattFill prst="dkUpDiag">
                <a:fgClr>
                  <a:schemeClr val="accent2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0"/>
            <c:invertIfNegative val="0"/>
            <c:bubble3D val="0"/>
            <c:spPr>
              <a:pattFill prst="wdDnDiag">
                <a:fgClr>
                  <a:schemeClr val="accent5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1"/>
            <c:invertIfNegative val="0"/>
            <c:bubble3D val="0"/>
            <c:spPr>
              <a:pattFill prst="wdUpDiag">
                <a:fgClr>
                  <a:schemeClr val="accent4"/>
                </a:fgClr>
                <a:bgClr>
                  <a:schemeClr val="accent2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2"/>
            <c:invertIfNegative val="0"/>
            <c:bubble3D val="0"/>
            <c:spPr>
              <a:pattFill prst="wdDnDiag">
                <a:fgClr>
                  <a:srgbClr val="FFFF00"/>
                </a:fgClr>
                <a:bgClr>
                  <a:srgbClr val="008000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3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4"/>
            <c:invertIfNegative val="0"/>
            <c:bubble3D val="0"/>
            <c:spPr>
              <a:pattFill prst="wdDnDiag">
                <a:fgClr>
                  <a:srgbClr val="FF0000"/>
                </a:fgClr>
                <a:bgClr>
                  <a:srgbClr val="0000FF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g4_g7!$A$10:$A$24</c:f>
              <c:strCache>
                <c:ptCount val="15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MC</c:v>
                </c:pt>
                <c:pt idx="6">
                  <c:v>PANAL</c:v>
                </c:pt>
                <c:pt idx="7">
                  <c:v>MORENA</c:v>
                </c:pt>
                <c:pt idx="8">
                  <c:v>ES</c:v>
                </c:pt>
                <c:pt idx="9">
                  <c:v>PUDC</c:v>
                </c:pt>
                <c:pt idx="10">
                  <c:v>PJ</c:v>
                </c:pt>
                <c:pt idx="11">
                  <c:v>PRC</c:v>
                </c:pt>
                <c:pt idx="12">
                  <c:v>PCP</c:v>
                </c:pt>
                <c:pt idx="13">
                  <c:v>PPC</c:v>
                </c:pt>
                <c:pt idx="14">
                  <c:v>SI</c:v>
                </c:pt>
              </c:strCache>
            </c:strRef>
          </c:cat>
          <c:val>
            <c:numRef>
              <c:f>g4_g7!$D$10:$D$24</c:f>
              <c:numCache>
                <c:formatCode>0.0</c:formatCode>
                <c:ptCount val="15"/>
                <c:pt idx="0">
                  <c:v>54.328646264130128</c:v>
                </c:pt>
                <c:pt idx="1">
                  <c:v>97.615108905431498</c:v>
                </c:pt>
                <c:pt idx="2">
                  <c:v>36.641852770885031</c:v>
                </c:pt>
                <c:pt idx="3">
                  <c:v>41.342707471739729</c:v>
                </c:pt>
                <c:pt idx="4">
                  <c:v>40.998070030328094</c:v>
                </c:pt>
                <c:pt idx="5">
                  <c:v>20.186915887850468</c:v>
                </c:pt>
                <c:pt idx="6">
                  <c:v>33.843396746622552</c:v>
                </c:pt>
                <c:pt idx="7">
                  <c:v>80.066170388751033</c:v>
                </c:pt>
                <c:pt idx="8">
                  <c:v>35.86986490212297</c:v>
                </c:pt>
                <c:pt idx="9">
                  <c:v>51.268265784394821</c:v>
                </c:pt>
                <c:pt idx="10">
                  <c:v>46.526054590570723</c:v>
                </c:pt>
                <c:pt idx="11">
                  <c:v>10.973256134546457</c:v>
                </c:pt>
                <c:pt idx="12">
                  <c:v>9.8842018196856909</c:v>
                </c:pt>
                <c:pt idx="13">
                  <c:v>42.666115246760405</c:v>
                </c:pt>
                <c:pt idx="14">
                  <c:v>23.711055969120483</c:v>
                </c:pt>
              </c:numCache>
            </c:numRef>
          </c:val>
          <c:shape val="cylinder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shape val="box"/>
        <c:axId val="-200480128"/>
        <c:axId val="-200475232"/>
        <c:axId val="0"/>
      </c:bar3DChart>
      <c:catAx>
        <c:axId val="-2004801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00475232"/>
        <c:crosses val="autoZero"/>
        <c:auto val="1"/>
        <c:lblAlgn val="ctr"/>
        <c:lblOffset val="100"/>
        <c:noMultiLvlLbl val="0"/>
      </c:catAx>
      <c:valAx>
        <c:axId val="-200475232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-20048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5</a:t>
            </a:r>
          </a:p>
          <a:p>
            <a:pPr>
              <a:defRPr sz="1000" b="1"/>
            </a:pPr>
            <a:r>
              <a:rPr lang="es-MX" sz="1000" b="1"/>
              <a:t>Proceso Electoral Local ordinario 2116-2017</a:t>
            </a:r>
          </a:p>
          <a:p>
            <a:pPr>
              <a:defRPr sz="1000" b="1"/>
            </a:pPr>
            <a:r>
              <a:rPr lang="es-MX" sz="1000" b="1"/>
              <a:t>MÉXICO:</a:t>
            </a:r>
            <a:r>
              <a:rPr lang="es-MX" sz="1000" b="1" baseline="0"/>
              <a:t> </a:t>
            </a:r>
            <a:r>
              <a:rPr lang="es-MX" sz="1000" b="1"/>
              <a:t>Cobertura de los representantes acreditados, respecto del número máximo de representantes a registrar, por partido político</a:t>
            </a:r>
          </a:p>
        </c:rich>
      </c:tx>
      <c:layout>
        <c:manualLayout>
          <c:xMode val="edge"/>
          <c:yMode val="edge"/>
          <c:x val="0.11120857699805069"/>
          <c:y val="1.58867727346438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invertIfNegative val="0"/>
            <c:bubble3D val="0"/>
            <c:spPr>
              <a:solidFill>
                <a:srgbClr val="AC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g4_g7!$A$27:$A$34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PANAL</c:v>
                </c:pt>
                <c:pt idx="6">
                  <c:v>MORENA</c:v>
                </c:pt>
                <c:pt idx="7">
                  <c:v>ES</c:v>
                </c:pt>
              </c:strCache>
            </c:strRef>
          </c:cat>
          <c:val>
            <c:numRef>
              <c:f>g4_g7!$D$27:$D$34</c:f>
              <c:numCache>
                <c:formatCode>0.0</c:formatCode>
                <c:ptCount val="8"/>
                <c:pt idx="0">
                  <c:v>91.988712711636651</c:v>
                </c:pt>
                <c:pt idx="1">
                  <c:v>99.723192690137068</c:v>
                </c:pt>
                <c:pt idx="2">
                  <c:v>72.961569470572428</c:v>
                </c:pt>
                <c:pt idx="3">
                  <c:v>25.095404461166353</c:v>
                </c:pt>
                <c:pt idx="4">
                  <c:v>39.274388605213652</c:v>
                </c:pt>
                <c:pt idx="5">
                  <c:v>83.585057780166622</c:v>
                </c:pt>
                <c:pt idx="6">
                  <c:v>93.708680462241333</c:v>
                </c:pt>
                <c:pt idx="7">
                  <c:v>38.543402311206663</c:v>
                </c:pt>
              </c:numCache>
            </c:numRef>
          </c:val>
          <c:shape val="cylinder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1"/>
        <c:shape val="box"/>
        <c:axId val="-200480672"/>
        <c:axId val="-200483392"/>
        <c:axId val="0"/>
      </c:bar3DChart>
      <c:catAx>
        <c:axId val="-2004806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00483392"/>
        <c:crosses val="autoZero"/>
        <c:auto val="1"/>
        <c:lblAlgn val="ctr"/>
        <c:lblOffset val="100"/>
        <c:noMultiLvlLbl val="0"/>
      </c:catAx>
      <c:valAx>
        <c:axId val="-200483392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-20048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6</a:t>
            </a:r>
          </a:p>
          <a:p>
            <a:pPr>
              <a:defRPr sz="1000" b="1"/>
            </a:pPr>
            <a:r>
              <a:rPr lang="es-MX" sz="1000" b="1"/>
              <a:t>Proceso Electoral Local ordinario 2116-2017</a:t>
            </a:r>
          </a:p>
          <a:p>
            <a:pPr>
              <a:defRPr sz="1000" b="1"/>
            </a:pPr>
            <a:r>
              <a:rPr lang="es-MX" sz="1000" b="1"/>
              <a:t>NAYARIT:</a:t>
            </a:r>
            <a:r>
              <a:rPr lang="es-MX" sz="1000" b="1" baseline="0"/>
              <a:t> </a:t>
            </a:r>
            <a:r>
              <a:rPr lang="es-MX" sz="1000" b="1"/>
              <a:t>Cobertura de los representantes acreditados, respecto del número máximo de representantes a registrar, por partido político</a:t>
            </a:r>
          </a:p>
        </c:rich>
      </c:tx>
      <c:layout>
        <c:manualLayout>
          <c:xMode val="edge"/>
          <c:yMode val="edge"/>
          <c:x val="0.11120857699805069"/>
          <c:y val="1.58867727346438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invertIfNegative val="0"/>
            <c:bubble3D val="0"/>
            <c:spPr>
              <a:pattFill prst="wdDnDiag">
                <a:fgClr>
                  <a:srgbClr val="FF0000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g4_g7!$A$37:$A$46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MC</c:v>
                </c:pt>
                <c:pt idx="6">
                  <c:v>PANAL</c:v>
                </c:pt>
                <c:pt idx="7">
                  <c:v>MORENA</c:v>
                </c:pt>
                <c:pt idx="8">
                  <c:v>ES</c:v>
                </c:pt>
                <c:pt idx="9">
                  <c:v>PRS</c:v>
                </c:pt>
              </c:strCache>
            </c:strRef>
          </c:cat>
          <c:val>
            <c:numRef>
              <c:f>g4_g7!$D$37:$D$46</c:f>
              <c:numCache>
                <c:formatCode>0.0</c:formatCode>
                <c:ptCount val="10"/>
                <c:pt idx="0">
                  <c:v>96.520935960591132</c:v>
                </c:pt>
                <c:pt idx="1">
                  <c:v>99.04556650246306</c:v>
                </c:pt>
                <c:pt idx="2">
                  <c:v>71.828817733990149</c:v>
                </c:pt>
                <c:pt idx="3">
                  <c:v>56.958128078817737</c:v>
                </c:pt>
                <c:pt idx="4">
                  <c:v>40.979064039408868</c:v>
                </c:pt>
                <c:pt idx="5">
                  <c:v>59.421182266009851</c:v>
                </c:pt>
                <c:pt idx="6">
                  <c:v>47.783251231527096</c:v>
                </c:pt>
                <c:pt idx="7">
                  <c:v>99.168719211822662</c:v>
                </c:pt>
                <c:pt idx="8">
                  <c:v>1.7094017094017095</c:v>
                </c:pt>
                <c:pt idx="9">
                  <c:v>56.126847290640391</c:v>
                </c:pt>
              </c:numCache>
            </c:numRef>
          </c:val>
          <c:shape val="cylinder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shape val="box"/>
        <c:axId val="-200478496"/>
        <c:axId val="-200477952"/>
        <c:axId val="0"/>
      </c:bar3DChart>
      <c:catAx>
        <c:axId val="-2004784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00477952"/>
        <c:crosses val="autoZero"/>
        <c:auto val="1"/>
        <c:lblAlgn val="ctr"/>
        <c:lblOffset val="100"/>
        <c:noMultiLvlLbl val="0"/>
      </c:catAx>
      <c:valAx>
        <c:axId val="-200477952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-20047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7</a:t>
            </a:r>
          </a:p>
          <a:p>
            <a:pPr>
              <a:defRPr sz="1000" b="1"/>
            </a:pPr>
            <a:r>
              <a:rPr lang="es-MX" sz="1000" b="1"/>
              <a:t>Proceso Electoral Local ordinario 2116-2017</a:t>
            </a:r>
          </a:p>
          <a:p>
            <a:pPr>
              <a:defRPr sz="1000" b="1"/>
            </a:pPr>
            <a:r>
              <a:rPr lang="es-MX" sz="1000" b="1"/>
              <a:t>VERACRUZ:</a:t>
            </a:r>
            <a:r>
              <a:rPr lang="es-MX" sz="1000" b="1" baseline="0"/>
              <a:t> </a:t>
            </a:r>
            <a:r>
              <a:rPr lang="es-MX" sz="1000" b="1"/>
              <a:t>Cobertura de los representantes acreditados, respecto del número máximo de representantes a registrar, por partido político</a:t>
            </a:r>
          </a:p>
        </c:rich>
      </c:tx>
      <c:layout>
        <c:manualLayout>
          <c:xMode val="edge"/>
          <c:yMode val="edge"/>
          <c:x val="0.11120857699805069"/>
          <c:y val="1.58867727346438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g4_g7!$A$49:$A$57</c:f>
              <c:strCache>
                <c:ptCount val="9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MC</c:v>
                </c:pt>
                <c:pt idx="6">
                  <c:v>PANAL</c:v>
                </c:pt>
                <c:pt idx="7">
                  <c:v>MORENA</c:v>
                </c:pt>
                <c:pt idx="8">
                  <c:v>ES</c:v>
                </c:pt>
              </c:strCache>
            </c:strRef>
          </c:cat>
          <c:val>
            <c:numRef>
              <c:f>g4_g7!$D$49:$D$57</c:f>
              <c:numCache>
                <c:formatCode>0.0</c:formatCode>
                <c:ptCount val="9"/>
                <c:pt idx="0">
                  <c:v>94.612975829337515</c:v>
                </c:pt>
                <c:pt idx="1">
                  <c:v>99.236715921323025</c:v>
                </c:pt>
                <c:pt idx="2">
                  <c:v>66.757999804286143</c:v>
                </c:pt>
                <c:pt idx="3">
                  <c:v>42.332909286622957</c:v>
                </c:pt>
                <c:pt idx="4">
                  <c:v>69.057637733633428</c:v>
                </c:pt>
                <c:pt idx="5">
                  <c:v>45.376259908014482</c:v>
                </c:pt>
                <c:pt idx="6">
                  <c:v>47.025335931890453</c:v>
                </c:pt>
                <c:pt idx="7">
                  <c:v>85.796066151286823</c:v>
                </c:pt>
                <c:pt idx="8">
                  <c:v>31.304432919072315</c:v>
                </c:pt>
              </c:numCache>
            </c:numRef>
          </c:val>
          <c:shape val="cylinder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shape val="box"/>
        <c:axId val="-200471968"/>
        <c:axId val="-201697776"/>
        <c:axId val="0"/>
      </c:bar3DChart>
      <c:catAx>
        <c:axId val="-2004719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01697776"/>
        <c:crosses val="autoZero"/>
        <c:auto val="1"/>
        <c:lblAlgn val="ctr"/>
        <c:lblOffset val="100"/>
        <c:noMultiLvlLbl val="0"/>
      </c:catAx>
      <c:valAx>
        <c:axId val="-2016977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-20047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8</a:t>
            </a:r>
          </a:p>
          <a:p>
            <a:pPr>
              <a:defRPr sz="1000" b="1"/>
            </a:pPr>
            <a:r>
              <a:rPr lang="es-MX" sz="1000" b="1"/>
              <a:t>Proceso Electoral Local ordinario 2016-2017</a:t>
            </a:r>
          </a:p>
          <a:p>
            <a:pPr>
              <a:defRPr sz="1000" b="1"/>
            </a:pPr>
            <a:r>
              <a:rPr lang="es-MX" sz="1000" b="1"/>
              <a:t>Cobertura de representantes acreditados ante mesas directivas de casilla, por partido político</a:t>
            </a:r>
          </a:p>
        </c:rich>
      </c:tx>
      <c:layout>
        <c:manualLayout>
          <c:xMode val="edge"/>
          <c:yMode val="edge"/>
          <c:x val="0.11120851643903192"/>
          <c:y val="8.4958476642747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6303204208512673E-2"/>
          <c:y val="0.23353494623655913"/>
          <c:w val="0.94739359158297465"/>
          <c:h val="0.627189431462196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invertIfNegative val="0"/>
            <c:bubble3D val="0"/>
            <c:spPr>
              <a:pattFill prst="wdDnDiag">
                <a:fgClr>
                  <a:schemeClr val="accent2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0"/>
            <c:invertIfNegative val="0"/>
            <c:bubble3D val="0"/>
            <c:spPr>
              <a:pattFill prst="wdUpDiag">
                <a:fgClr>
                  <a:schemeClr val="accent5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1"/>
            <c:invertIfNegative val="0"/>
            <c:bubble3D val="0"/>
            <c:spPr>
              <a:pattFill prst="dkUpDiag">
                <a:fgClr>
                  <a:schemeClr val="accent2"/>
                </a:fgClr>
                <a:bgClr>
                  <a:srgbClr val="FFFF00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2"/>
            <c:invertIfNegative val="0"/>
            <c:bubble3D val="0"/>
            <c:spPr>
              <a:pattFill prst="wdDnDiag">
                <a:fgClr>
                  <a:srgbClr val="FFFF00"/>
                </a:fgClr>
                <a:bgClr>
                  <a:srgbClr val="008000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3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4"/>
            <c:invertIfNegative val="0"/>
            <c:bubble3D val="0"/>
            <c:spPr>
              <a:pattFill prst="wdDnDiag">
                <a:fgClr>
                  <a:srgbClr val="FF0000"/>
                </a:fgClr>
                <a:bgClr>
                  <a:srgbClr val="0000FF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5"/>
            <c:invertIfNegative val="0"/>
            <c:bubble3D val="0"/>
            <c:spPr>
              <a:pattFill prst="wdUpDiag">
                <a:fgClr>
                  <a:srgbClr val="FF0000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'g8'!$A$8:$A$23</c:f>
              <c:strCache>
                <c:ptCount val="16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MC</c:v>
                </c:pt>
                <c:pt idx="6">
                  <c:v>PANAL</c:v>
                </c:pt>
                <c:pt idx="7">
                  <c:v>MORENA</c:v>
                </c:pt>
                <c:pt idx="8">
                  <c:v>ES</c:v>
                </c:pt>
                <c:pt idx="9">
                  <c:v>PUDC</c:v>
                </c:pt>
                <c:pt idx="10">
                  <c:v>PJ</c:v>
                </c:pt>
                <c:pt idx="11">
                  <c:v>PRC</c:v>
                </c:pt>
                <c:pt idx="12">
                  <c:v>PCP</c:v>
                </c:pt>
                <c:pt idx="13">
                  <c:v>PPC</c:v>
                </c:pt>
                <c:pt idx="14">
                  <c:v>SI</c:v>
                </c:pt>
                <c:pt idx="15">
                  <c:v>PRS</c:v>
                </c:pt>
              </c:strCache>
            </c:strRef>
          </c:cat>
          <c:val>
            <c:numRef>
              <c:f>'g8'!$D$8:$D$23</c:f>
              <c:numCache>
                <c:formatCode>0.0</c:formatCode>
                <c:ptCount val="16"/>
                <c:pt idx="0">
                  <c:v>98.670579603815114</c:v>
                </c:pt>
                <c:pt idx="1">
                  <c:v>99.932501834189296</c:v>
                </c:pt>
                <c:pt idx="2">
                  <c:v>83.768158473954514</c:v>
                </c:pt>
                <c:pt idx="3">
                  <c:v>54.022010271460019</c:v>
                </c:pt>
                <c:pt idx="4">
                  <c:v>69.895818048422598</c:v>
                </c:pt>
                <c:pt idx="5">
                  <c:v>59.127153638046416</c:v>
                </c:pt>
                <c:pt idx="6">
                  <c:v>81.002826960273765</c:v>
                </c:pt>
                <c:pt idx="7">
                  <c:v>98.796771826852535</c:v>
                </c:pt>
                <c:pt idx="8">
                  <c:v>57.709771158735926</c:v>
                </c:pt>
                <c:pt idx="9">
                  <c:v>90.295009649848353</c:v>
                </c:pt>
                <c:pt idx="10">
                  <c:v>68.844775296388192</c:v>
                </c:pt>
                <c:pt idx="11">
                  <c:v>20.512820512820511</c:v>
                </c:pt>
                <c:pt idx="12">
                  <c:v>16.211745244003311</c:v>
                </c:pt>
                <c:pt idx="13">
                  <c:v>75.379101185552798</c:v>
                </c:pt>
                <c:pt idx="14">
                  <c:v>42.018196856906535</c:v>
                </c:pt>
                <c:pt idx="15">
                  <c:v>71.85960591133005</c:v>
                </c:pt>
              </c:numCache>
            </c:numRef>
          </c:val>
          <c:shape val="cylinder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shape val="box"/>
        <c:axId val="-2103719760"/>
        <c:axId val="-2103717040"/>
        <c:axId val="0"/>
      </c:bar3DChart>
      <c:catAx>
        <c:axId val="-21037197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103717040"/>
        <c:crosses val="autoZero"/>
        <c:auto val="1"/>
        <c:lblAlgn val="ctr"/>
        <c:lblOffset val="100"/>
        <c:noMultiLvlLbl val="0"/>
      </c:catAx>
      <c:valAx>
        <c:axId val="-2103717040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-210371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/>
              <a:t>Gráfica </a:t>
            </a:r>
          </a:p>
          <a:p>
            <a:pPr>
              <a:defRPr sz="1000" b="1"/>
            </a:pPr>
            <a:r>
              <a:rPr lang="es-MX" sz="1000" b="1"/>
              <a:t>Proceso Electoral Local ordinario 2116-2017</a:t>
            </a:r>
          </a:p>
          <a:p>
            <a:pPr>
              <a:defRPr sz="1000" b="1"/>
            </a:pPr>
            <a:r>
              <a:rPr lang="es-MX" sz="1000" b="1"/>
              <a:t>COAHUILA:</a:t>
            </a:r>
            <a:r>
              <a:rPr lang="es-MX" sz="1000" b="1" baseline="0"/>
              <a:t> </a:t>
            </a:r>
            <a:r>
              <a:rPr lang="es-MX" sz="1000" b="1"/>
              <a:t>Cobertura de los representantes acreditados, respecto del número máximo de representantes a</a:t>
            </a:r>
            <a:r>
              <a:rPr lang="es-MX" sz="1000" b="1" baseline="0"/>
              <a:t> registrar</a:t>
            </a:r>
            <a:r>
              <a:rPr lang="es-MX" sz="1000" b="1"/>
              <a:t>, por partido político</a:t>
            </a:r>
          </a:p>
        </c:rich>
      </c:tx>
      <c:layout>
        <c:manualLayout>
          <c:xMode val="edge"/>
          <c:yMode val="edge"/>
          <c:x val="0.11120857699805069"/>
          <c:y val="1.58867727346438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0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1"/>
            <c:invertIfNegative val="0"/>
            <c:bubble3D val="0"/>
            <c:spPr>
              <a:pattFill prst="dkUpDiag">
                <a:fgClr>
                  <a:schemeClr val="accent2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2"/>
            <c:invertIfNegative val="0"/>
            <c:bubble3D val="0"/>
            <c:spPr>
              <a:pattFill prst="wdDnDiag">
                <a:fgClr>
                  <a:schemeClr val="accent5"/>
                </a:fgClr>
                <a:bgClr>
                  <a:schemeClr val="bg1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3"/>
            <c:invertIfNegative val="0"/>
            <c:bubble3D val="0"/>
            <c:spPr>
              <a:pattFill prst="wdUpDiag">
                <a:fgClr>
                  <a:schemeClr val="accent4"/>
                </a:fgClr>
                <a:bgClr>
                  <a:schemeClr val="accent2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4"/>
            <c:invertIfNegative val="0"/>
            <c:bubble3D val="0"/>
            <c:spPr>
              <a:pattFill prst="wdDnDiag">
                <a:fgClr>
                  <a:srgbClr val="FFFF00"/>
                </a:fgClr>
                <a:bgClr>
                  <a:srgbClr val="008000"/>
                </a:bgClr>
              </a:patt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5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'g8'!$A$8:$A$23</c:f>
              <c:strCache>
                <c:ptCount val="16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MC</c:v>
                </c:pt>
                <c:pt idx="6">
                  <c:v>PANAL</c:v>
                </c:pt>
                <c:pt idx="7">
                  <c:v>MORENA</c:v>
                </c:pt>
                <c:pt idx="8">
                  <c:v>ES</c:v>
                </c:pt>
                <c:pt idx="9">
                  <c:v>PUDC</c:v>
                </c:pt>
                <c:pt idx="10">
                  <c:v>PJ</c:v>
                </c:pt>
                <c:pt idx="11">
                  <c:v>PRC</c:v>
                </c:pt>
                <c:pt idx="12">
                  <c:v>PCP</c:v>
                </c:pt>
                <c:pt idx="13">
                  <c:v>PPC</c:v>
                </c:pt>
                <c:pt idx="14">
                  <c:v>SI</c:v>
                </c:pt>
                <c:pt idx="15">
                  <c:v>PRS</c:v>
                </c:pt>
              </c:strCache>
            </c:strRef>
          </c:cat>
          <c:val>
            <c:numRef>
              <c:f>'g8'!$D$8:$D$23</c:f>
              <c:numCache>
                <c:formatCode>0.0</c:formatCode>
                <c:ptCount val="16"/>
                <c:pt idx="0">
                  <c:v>98.670579603815114</c:v>
                </c:pt>
                <c:pt idx="1">
                  <c:v>99.932501834189296</c:v>
                </c:pt>
                <c:pt idx="2">
                  <c:v>83.768158473954514</c:v>
                </c:pt>
                <c:pt idx="3">
                  <c:v>54.022010271460019</c:v>
                </c:pt>
                <c:pt idx="4">
                  <c:v>69.895818048422598</c:v>
                </c:pt>
                <c:pt idx="5">
                  <c:v>59.127153638046416</c:v>
                </c:pt>
                <c:pt idx="6">
                  <c:v>81.002826960273765</c:v>
                </c:pt>
                <c:pt idx="7">
                  <c:v>98.796771826852535</c:v>
                </c:pt>
                <c:pt idx="8">
                  <c:v>57.709771158735926</c:v>
                </c:pt>
                <c:pt idx="9">
                  <c:v>90.295009649848353</c:v>
                </c:pt>
                <c:pt idx="10">
                  <c:v>68.844775296388192</c:v>
                </c:pt>
                <c:pt idx="11">
                  <c:v>20.512820512820511</c:v>
                </c:pt>
                <c:pt idx="12">
                  <c:v>16.211745244003311</c:v>
                </c:pt>
                <c:pt idx="13">
                  <c:v>75.379101185552798</c:v>
                </c:pt>
                <c:pt idx="14">
                  <c:v>42.018196856906535</c:v>
                </c:pt>
                <c:pt idx="15">
                  <c:v>71.85960591133005</c:v>
                </c:pt>
              </c:numCache>
            </c:numRef>
          </c:val>
          <c:shape val="cylinder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shape val="box"/>
        <c:axId val="-2103705616"/>
        <c:axId val="-2103717584"/>
        <c:axId val="0"/>
      </c:bar3DChart>
      <c:catAx>
        <c:axId val="-21037056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-2103717584"/>
        <c:crosses val="autoZero"/>
        <c:auto val="1"/>
        <c:lblAlgn val="ctr"/>
        <c:lblOffset val="100"/>
        <c:noMultiLvlLbl val="0"/>
      </c:catAx>
      <c:valAx>
        <c:axId val="-210371758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-210370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32</xdr:row>
      <xdr:rowOff>114300</xdr:rowOff>
    </xdr:from>
    <xdr:to>
      <xdr:col>4</xdr:col>
      <xdr:colOff>502920</xdr:colOff>
      <xdr:row>57</xdr:row>
      <xdr:rowOff>91440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0.01413</cdr:x>
      <cdr:y>0.95259</cdr:y>
    </cdr:from>
    <cdr:to>
      <cdr:x>0.26706</cdr:x>
      <cdr:y>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73660" y="3368040"/>
          <a:ext cx="1318260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Cuadro 3.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0.0229</cdr:x>
      <cdr:y>0.94325</cdr:y>
    </cdr:from>
    <cdr:to>
      <cdr:x>0.27583</cdr:x>
      <cdr:y>0.99066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19380" y="3335020"/>
          <a:ext cx="1318260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Cuadro 3.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</xdr:colOff>
      <xdr:row>31</xdr:row>
      <xdr:rowOff>15240</xdr:rowOff>
    </xdr:from>
    <xdr:to>
      <xdr:col>5</xdr:col>
      <xdr:colOff>426720</xdr:colOff>
      <xdr:row>53</xdr:row>
      <xdr:rowOff>7620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0.01243</cdr:x>
      <cdr:y>0.94383</cdr:y>
    </cdr:from>
    <cdr:to>
      <cdr:x>0.26064</cdr:x>
      <cdr:y>0.99261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6040" y="3243580"/>
          <a:ext cx="1318260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Cuadro 4.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777240</xdr:colOff>
      <xdr:row>1</xdr:row>
      <xdr:rowOff>38100</xdr:rowOff>
    </xdr:from>
    <xdr:to>
      <xdr:col>11</xdr:col>
      <xdr:colOff>541020</xdr:colOff>
      <xdr:row>20</xdr:row>
      <xdr:rowOff>53340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99060</xdr:colOff>
      <xdr:row>39</xdr:row>
      <xdr:rowOff>114300</xdr:rowOff>
    </xdr:from>
    <xdr:to>
      <xdr:col>8</xdr:col>
      <xdr:colOff>403860</xdr:colOff>
      <xdr:row>67</xdr:row>
      <xdr:rowOff>30480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0.02685</cdr:x>
      <cdr:y>0.93907</cdr:y>
    </cdr:from>
    <cdr:to>
      <cdr:x>0.2943</cdr:x>
      <cdr:y>0.9911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34620" y="3327400"/>
          <a:ext cx="1340974" cy="1843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Cuadro 5.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0</xdr:row>
      <xdr:rowOff>152400</xdr:rowOff>
    </xdr:from>
    <xdr:to>
      <xdr:col>17</xdr:col>
      <xdr:colOff>563880</xdr:colOff>
      <xdr:row>39</xdr:row>
      <xdr:rowOff>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784860</xdr:colOff>
      <xdr:row>1</xdr:row>
      <xdr:rowOff>7620</xdr:rowOff>
    </xdr:from>
    <xdr:to>
      <xdr:col>15</xdr:col>
      <xdr:colOff>769620</xdr:colOff>
      <xdr:row>31</xdr:row>
      <xdr:rowOff>106680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22860</xdr:colOff>
      <xdr:row>1</xdr:row>
      <xdr:rowOff>0</xdr:rowOff>
    </xdr:from>
    <xdr:to>
      <xdr:col>15</xdr:col>
      <xdr:colOff>7620</xdr:colOff>
      <xdr:row>34</xdr:row>
      <xdr:rowOff>167640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0.09123</cdr:x>
      <cdr:y>0.93839</cdr:y>
    </cdr:from>
    <cdr:to>
      <cdr:x>0.39649</cdr:x>
      <cdr:y>0.99526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396240" y="3017520"/>
          <a:ext cx="1325880" cy="182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 Cuadro 1.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541020</xdr:colOff>
      <xdr:row>0</xdr:row>
      <xdr:rowOff>121920</xdr:rowOff>
    </xdr:from>
    <xdr:to>
      <xdr:col>14</xdr:col>
      <xdr:colOff>701040</xdr:colOff>
      <xdr:row>37</xdr:row>
      <xdr:rowOff>99060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167640</xdr:colOff>
      <xdr:row>0</xdr:row>
      <xdr:rowOff>160020</xdr:rowOff>
    </xdr:from>
    <xdr:to>
      <xdr:col>14</xdr:col>
      <xdr:colOff>457200</xdr:colOff>
      <xdr:row>18</xdr:row>
      <xdr:rowOff>137160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0.06097</cdr:x>
      <cdr:y>0.9337</cdr:y>
    </cdr:from>
    <cdr:to>
      <cdr:x>0.3584</cdr:x>
      <cdr:y>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271780" y="2789004"/>
          <a:ext cx="1325880" cy="1980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 Cuadro 1.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80</xdr:row>
      <xdr:rowOff>0</xdr:rowOff>
    </xdr:from>
    <xdr:to>
      <xdr:col>5</xdr:col>
      <xdr:colOff>571500</xdr:colOff>
      <xdr:row>105</xdr:row>
      <xdr:rowOff>68580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0.00099</cdr:x>
      <cdr:y>0.9447</cdr:y>
    </cdr:from>
    <cdr:to>
      <cdr:x>0.25764</cdr:x>
      <cdr:y>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080" y="3124200"/>
          <a:ext cx="1312256" cy="1828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 Cuadro 2.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129540</xdr:colOff>
      <xdr:row>2</xdr:row>
      <xdr:rowOff>320040</xdr:rowOff>
    </xdr:from>
    <xdr:to>
      <xdr:col>13</xdr:col>
      <xdr:colOff>586740</xdr:colOff>
      <xdr:row>26</xdr:row>
      <xdr:rowOff>15240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144780</xdr:colOff>
      <xdr:row>33</xdr:row>
      <xdr:rowOff>91440</xdr:rowOff>
    </xdr:from>
    <xdr:to>
      <xdr:col>13</xdr:col>
      <xdr:colOff>601980</xdr:colOff>
      <xdr:row>60</xdr:row>
      <xdr:rowOff>106680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160020</xdr:colOff>
      <xdr:row>73</xdr:row>
      <xdr:rowOff>7620</xdr:rowOff>
    </xdr:from>
    <xdr:to>
      <xdr:col>13</xdr:col>
      <xdr:colOff>617220</xdr:colOff>
      <xdr:row>100</xdr:row>
      <xdr:rowOff>45720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182880</xdr:colOff>
      <xdr:row>107</xdr:row>
      <xdr:rowOff>99060</xdr:rowOff>
    </xdr:from>
    <xdr:to>
      <xdr:col>13</xdr:col>
      <xdr:colOff>640080</xdr:colOff>
      <xdr:row>135</xdr:row>
      <xdr:rowOff>7620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0.04094</cdr:x>
      <cdr:y>0.949</cdr:y>
    </cdr:from>
    <cdr:to>
      <cdr:x>0.29386</cdr:x>
      <cdr:y>0.99778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213360" y="3261360"/>
          <a:ext cx="1318260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Cuadro 3.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0.0346</cdr:x>
      <cdr:y>0.95187</cdr:y>
    </cdr:from>
    <cdr:to>
      <cdr:x>0.28752</cdr:x>
      <cdr:y>0.99928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80340" y="3365500"/>
          <a:ext cx="1318260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Fuente: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Cuadro 3.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workbookViewId="0">
      <selection sqref="A1:D1"/>
    </sheetView>
  </sheetViews>
  <sheetFormatPr baseColWidth="10" defaultRowHeight="10.199999999999999" x14ac:dyDescent="0.2"/>
  <cols>
    <col min="1" max="1" width="22.44140625" style="1" customWidth="1"/>
    <col min="2" max="2" width="10.6640625" style="1" customWidth="1"/>
    <col min="3" max="3" width="12" style="1" customWidth="1"/>
    <col min="4" max="4" width="11.44140625" style="1" customWidth="1"/>
    <col min="5" max="5" width="16.33203125" style="1" customWidth="1"/>
    <col min="6" max="6" width="15.88671875" style="1" customWidth="1"/>
    <col min="7" max="7" width="16" style="1" customWidth="1"/>
    <col min="8" max="8" width="15.88671875" style="1" customWidth="1"/>
    <col min="9" max="16384" width="11.5546875" style="1"/>
  </cols>
  <sheetData>
    <row r="1" spans="1:4" ht="13.2" x14ac:dyDescent="0.2">
      <c r="A1" s="77" t="s">
        <v>31</v>
      </c>
      <c r="B1" s="77"/>
      <c r="C1" s="77"/>
      <c r="D1" s="77"/>
    </row>
    <row r="2" spans="1:4" ht="15" customHeight="1" x14ac:dyDescent="0.2">
      <c r="A2" s="77" t="s">
        <v>32</v>
      </c>
      <c r="B2" s="77"/>
      <c r="C2" s="77"/>
      <c r="D2" s="77"/>
    </row>
    <row r="3" spans="1:4" ht="56.4" customHeight="1" x14ac:dyDescent="0.2">
      <c r="A3" s="77" t="s">
        <v>42</v>
      </c>
      <c r="B3" s="77"/>
      <c r="C3" s="77"/>
      <c r="D3" s="77"/>
    </row>
    <row r="5" spans="1:4" ht="18.600000000000001" customHeight="1" x14ac:dyDescent="0.2">
      <c r="A5" s="72" t="s">
        <v>41</v>
      </c>
      <c r="B5" s="74" t="s">
        <v>40</v>
      </c>
      <c r="C5" s="76" t="s">
        <v>26</v>
      </c>
      <c r="D5" s="76"/>
    </row>
    <row r="6" spans="1:4" s="29" customFormat="1" ht="19.2" customHeight="1" x14ac:dyDescent="0.25">
      <c r="A6" s="73"/>
      <c r="B6" s="75"/>
      <c r="C6" s="37" t="s">
        <v>115</v>
      </c>
      <c r="D6" s="37" t="s">
        <v>116</v>
      </c>
    </row>
    <row r="7" spans="1:4" s="29" customFormat="1" x14ac:dyDescent="0.25"/>
    <row r="8" spans="1:4" x14ac:dyDescent="0.2">
      <c r="A8" s="3" t="s">
        <v>23</v>
      </c>
      <c r="B8" s="6">
        <f>B10+B15+B19+B24</f>
        <v>222</v>
      </c>
      <c r="C8" s="6">
        <f>C10+C15+C19+C24</f>
        <v>439506</v>
      </c>
      <c r="D8" s="10">
        <f>D10+D15+D19+D24</f>
        <v>100</v>
      </c>
    </row>
    <row r="9" spans="1:4" x14ac:dyDescent="0.2">
      <c r="A9" s="2"/>
    </row>
    <row r="10" spans="1:4" x14ac:dyDescent="0.2">
      <c r="A10" s="4" t="s">
        <v>0</v>
      </c>
      <c r="B10" s="6">
        <f>SUM(B11:B13)</f>
        <v>26</v>
      </c>
      <c r="C10" s="6">
        <f>SUM(C11:C13)</f>
        <v>56470</v>
      </c>
      <c r="D10" s="10">
        <f>SUM(D11:D13)</f>
        <v>12.8</v>
      </c>
    </row>
    <row r="11" spans="1:4" x14ac:dyDescent="0.2">
      <c r="A11" s="15" t="s">
        <v>29</v>
      </c>
      <c r="B11" s="7">
        <v>9</v>
      </c>
      <c r="C11" s="7">
        <v>35188</v>
      </c>
      <c r="D11" s="30">
        <f>ROUND(C11/$C$8*100,1)</f>
        <v>8</v>
      </c>
    </row>
    <row r="12" spans="1:4" x14ac:dyDescent="0.2">
      <c r="A12" s="15" t="s">
        <v>28</v>
      </c>
      <c r="B12" s="7">
        <v>6</v>
      </c>
      <c r="C12" s="7">
        <v>14620</v>
      </c>
      <c r="D12" s="30">
        <f>ROUND(C12/$C$8*100,1)</f>
        <v>3.3</v>
      </c>
    </row>
    <row r="13" spans="1:4" x14ac:dyDescent="0.2">
      <c r="A13" s="15" t="s">
        <v>27</v>
      </c>
      <c r="B13" s="7">
        <v>11</v>
      </c>
      <c r="C13" s="7">
        <v>6662</v>
      </c>
      <c r="D13" s="30">
        <f>ROUND(C13/$C$8*100,1)</f>
        <v>1.5</v>
      </c>
    </row>
    <row r="14" spans="1:4" x14ac:dyDescent="0.2">
      <c r="B14" s="7"/>
      <c r="C14" s="7"/>
      <c r="D14" s="30"/>
    </row>
    <row r="15" spans="1:4" s="4" customFormat="1" x14ac:dyDescent="0.2">
      <c r="A15" s="4" t="s">
        <v>20</v>
      </c>
      <c r="B15" s="6">
        <f>SUM(B16:B17)</f>
        <v>9</v>
      </c>
      <c r="C15" s="6">
        <f>SUM(C16:C17)</f>
        <v>218299</v>
      </c>
      <c r="D15" s="10">
        <f>SUM(D16:D17)</f>
        <v>49.7</v>
      </c>
    </row>
    <row r="16" spans="1:4" x14ac:dyDescent="0.2">
      <c r="A16" s="15" t="s">
        <v>29</v>
      </c>
      <c r="B16" s="7">
        <v>8</v>
      </c>
      <c r="C16" s="7">
        <v>218299</v>
      </c>
      <c r="D16" s="30">
        <f>ROUND(C16/$C$8*100,1)</f>
        <v>49.7</v>
      </c>
    </row>
    <row r="17" spans="1:4" x14ac:dyDescent="0.2">
      <c r="A17" s="15" t="s">
        <v>27</v>
      </c>
      <c r="B17" s="7">
        <v>1</v>
      </c>
      <c r="C17" s="7">
        <v>0</v>
      </c>
      <c r="D17" s="30">
        <f>ROUND(C17/$C$8*100,1)</f>
        <v>0</v>
      </c>
    </row>
    <row r="18" spans="1:4" x14ac:dyDescent="0.2">
      <c r="B18" s="7"/>
      <c r="C18" s="7"/>
      <c r="D18" s="30"/>
    </row>
    <row r="19" spans="1:4" s="4" customFormat="1" x14ac:dyDescent="0.2">
      <c r="A19" s="4" t="s">
        <v>19</v>
      </c>
      <c r="B19" s="6">
        <f>SUM(B20:B22)</f>
        <v>125</v>
      </c>
      <c r="C19" s="6">
        <f>SUM(C20:C22)</f>
        <v>28619</v>
      </c>
      <c r="D19" s="10">
        <f>SUM(D20:D22)</f>
        <v>6.6</v>
      </c>
    </row>
    <row r="20" spans="1:4" x14ac:dyDescent="0.2">
      <c r="A20" s="15" t="s">
        <v>29</v>
      </c>
      <c r="B20" s="7">
        <v>9</v>
      </c>
      <c r="C20" s="7">
        <v>20192</v>
      </c>
      <c r="D20" s="30">
        <f>ROUND(C20/$C$8*100,1)</f>
        <v>4.5999999999999996</v>
      </c>
    </row>
    <row r="21" spans="1:4" x14ac:dyDescent="0.2">
      <c r="A21" s="15" t="s">
        <v>28</v>
      </c>
      <c r="B21" s="7">
        <v>1</v>
      </c>
      <c r="C21" s="7">
        <v>2006</v>
      </c>
      <c r="D21" s="30">
        <f>ROUND(C21/$C$8*100,1)</f>
        <v>0.5</v>
      </c>
    </row>
    <row r="22" spans="1:4" x14ac:dyDescent="0.2">
      <c r="A22" s="15" t="s">
        <v>27</v>
      </c>
      <c r="B22" s="7">
        <v>115</v>
      </c>
      <c r="C22" s="7">
        <v>6421</v>
      </c>
      <c r="D22" s="30">
        <f>ROUND(C22/$C$8*100,1)</f>
        <v>1.5</v>
      </c>
    </row>
    <row r="23" spans="1:4" x14ac:dyDescent="0.2">
      <c r="B23" s="7"/>
      <c r="C23" s="7"/>
      <c r="D23" s="30"/>
    </row>
    <row r="24" spans="1:4" s="4" customFormat="1" x14ac:dyDescent="0.2">
      <c r="A24" s="4" t="s">
        <v>18</v>
      </c>
      <c r="B24" s="6">
        <f>SUM(B25:B26)</f>
        <v>62</v>
      </c>
      <c r="C24" s="6">
        <f>SUM(C25:C26)</f>
        <v>136118</v>
      </c>
      <c r="D24" s="10">
        <f>SUM(D25:D26)</f>
        <v>30.9</v>
      </c>
    </row>
    <row r="25" spans="1:4" x14ac:dyDescent="0.2">
      <c r="A25" s="15" t="s">
        <v>29</v>
      </c>
      <c r="B25" s="7">
        <v>9</v>
      </c>
      <c r="C25" s="7">
        <v>129750</v>
      </c>
      <c r="D25" s="30">
        <f>ROUND(C25/$C$8*100,1)</f>
        <v>29.5</v>
      </c>
    </row>
    <row r="26" spans="1:4" x14ac:dyDescent="0.2">
      <c r="A26" s="15" t="s">
        <v>27</v>
      </c>
      <c r="B26" s="7">
        <v>53</v>
      </c>
      <c r="C26" s="7">
        <v>6368</v>
      </c>
      <c r="D26" s="30">
        <f>ROUND(C26/$C$8*100,1)</f>
        <v>1.4</v>
      </c>
    </row>
    <row r="27" spans="1:4" ht="10.8" thickBot="1" x14ac:dyDescent="0.25">
      <c r="A27" s="5"/>
      <c r="B27" s="5"/>
      <c r="C27" s="5"/>
      <c r="D27" s="5"/>
    </row>
    <row r="29" spans="1:4" ht="28.2" customHeight="1" x14ac:dyDescent="0.2">
      <c r="A29" s="71" t="s">
        <v>34</v>
      </c>
      <c r="B29" s="71"/>
      <c r="C29" s="71"/>
      <c r="D29" s="71"/>
    </row>
    <row r="35" spans="2:3" x14ac:dyDescent="0.2">
      <c r="B35" s="11"/>
      <c r="C35" s="11"/>
    </row>
  </sheetData>
  <mergeCells count="7">
    <mergeCell ref="A29:D29"/>
    <mergeCell ref="A5:A6"/>
    <mergeCell ref="B5:B6"/>
    <mergeCell ref="C5:D5"/>
    <mergeCell ref="A1:D1"/>
    <mergeCell ref="A2:D2"/>
    <mergeCell ref="A3:D3"/>
  </mergeCells>
  <printOptions horizontalCentered="1"/>
  <pageMargins left="0" right="0" top="0.74803149606299213" bottom="0.74803149606299213" header="0.31496062992125984" footer="0.31496062992125984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workbookViewId="0">
      <selection sqref="A1:H1"/>
    </sheetView>
  </sheetViews>
  <sheetFormatPr baseColWidth="10" defaultRowHeight="10.199999999999999" x14ac:dyDescent="0.2"/>
  <cols>
    <col min="1" max="1" width="2.33203125" style="1" customWidth="1"/>
    <col min="2" max="2" width="20.77734375" style="1" bestFit="1" customWidth="1"/>
    <col min="3" max="3" width="10.21875" style="1" customWidth="1"/>
    <col min="4" max="4" width="1.77734375" style="1" customWidth="1"/>
    <col min="5" max="5" width="8.44140625" style="1" customWidth="1"/>
    <col min="6" max="6" width="9.33203125" style="1" customWidth="1"/>
    <col min="7" max="7" width="10.5546875" style="1" customWidth="1"/>
    <col min="8" max="8" width="14.44140625" style="1" customWidth="1"/>
    <col min="9" max="16384" width="11.5546875" style="1"/>
  </cols>
  <sheetData>
    <row r="1" spans="1:8" ht="13.2" x14ac:dyDescent="0.2">
      <c r="A1" s="77" t="s">
        <v>172</v>
      </c>
      <c r="B1" s="77"/>
      <c r="C1" s="77"/>
      <c r="D1" s="77"/>
      <c r="E1" s="77"/>
      <c r="F1" s="77"/>
      <c r="G1" s="77"/>
      <c r="H1" s="77"/>
    </row>
    <row r="2" spans="1:8" ht="13.2" x14ac:dyDescent="0.2">
      <c r="A2" s="77" t="s">
        <v>32</v>
      </c>
      <c r="B2" s="77"/>
      <c r="C2" s="77"/>
      <c r="D2" s="77"/>
      <c r="E2" s="77"/>
      <c r="F2" s="77"/>
      <c r="G2" s="77"/>
      <c r="H2" s="77"/>
    </row>
    <row r="3" spans="1:8" ht="42.6" customHeight="1" x14ac:dyDescent="0.2">
      <c r="A3" s="77" t="s">
        <v>171</v>
      </c>
      <c r="B3" s="77"/>
      <c r="C3" s="77"/>
      <c r="D3" s="77"/>
      <c r="E3" s="77"/>
      <c r="F3" s="77"/>
      <c r="G3" s="77"/>
      <c r="H3" s="77"/>
    </row>
    <row r="5" spans="1:8" ht="17.399999999999999" customHeight="1" x14ac:dyDescent="0.2">
      <c r="A5" s="72" t="s">
        <v>163</v>
      </c>
      <c r="B5" s="72"/>
      <c r="C5" s="74" t="s">
        <v>164</v>
      </c>
      <c r="D5" s="51"/>
      <c r="E5" s="76" t="s">
        <v>168</v>
      </c>
      <c r="F5" s="76"/>
      <c r="G5" s="76"/>
      <c r="H5" s="74" t="s">
        <v>166</v>
      </c>
    </row>
    <row r="6" spans="1:8" ht="27" customHeight="1" x14ac:dyDescent="0.2">
      <c r="A6" s="73"/>
      <c r="B6" s="73"/>
      <c r="C6" s="75"/>
      <c r="D6" s="52"/>
      <c r="E6" s="52" t="s">
        <v>23</v>
      </c>
      <c r="F6" s="52" t="s">
        <v>128</v>
      </c>
      <c r="G6" s="52" t="s">
        <v>129</v>
      </c>
      <c r="H6" s="75"/>
    </row>
    <row r="8" spans="1:8" s="4" customFormat="1" x14ac:dyDescent="0.2">
      <c r="A8" s="32" t="s">
        <v>80</v>
      </c>
      <c r="B8" s="32"/>
      <c r="F8" s="31"/>
      <c r="G8" s="31"/>
    </row>
    <row r="9" spans="1:8" x14ac:dyDescent="0.2">
      <c r="A9" s="28"/>
      <c r="B9" s="28" t="s">
        <v>1</v>
      </c>
      <c r="C9" s="1">
        <v>503</v>
      </c>
      <c r="E9" s="1">
        <f t="shared" ref="E9:E40" si="0">SUM(F9:G9)</f>
        <v>502</v>
      </c>
      <c r="F9" s="11">
        <v>13</v>
      </c>
      <c r="G9" s="11">
        <v>489</v>
      </c>
      <c r="H9" s="30">
        <f t="shared" ref="H9:H17" si="1">E9/C9*100</f>
        <v>99.801192842942342</v>
      </c>
    </row>
    <row r="10" spans="1:8" x14ac:dyDescent="0.2">
      <c r="A10" s="28"/>
      <c r="B10" s="28" t="s">
        <v>5</v>
      </c>
      <c r="C10" s="1">
        <v>503</v>
      </c>
      <c r="E10" s="1">
        <f t="shared" si="0"/>
        <v>503</v>
      </c>
      <c r="F10" s="11">
        <v>3</v>
      </c>
      <c r="G10" s="11">
        <v>500</v>
      </c>
      <c r="H10" s="30">
        <f t="shared" si="1"/>
        <v>100</v>
      </c>
    </row>
    <row r="11" spans="1:8" x14ac:dyDescent="0.2">
      <c r="A11" s="28"/>
      <c r="B11" s="28" t="s">
        <v>6</v>
      </c>
      <c r="C11" s="1">
        <v>503</v>
      </c>
      <c r="E11" s="1">
        <f t="shared" si="0"/>
        <v>448</v>
      </c>
      <c r="F11" s="11">
        <v>111</v>
      </c>
      <c r="G11" s="11">
        <v>337</v>
      </c>
      <c r="H11" s="30">
        <f t="shared" si="1"/>
        <v>89.065606361829026</v>
      </c>
    </row>
    <row r="12" spans="1:8" x14ac:dyDescent="0.2">
      <c r="A12" s="28"/>
      <c r="B12" s="28" t="s">
        <v>7</v>
      </c>
      <c r="C12" s="1">
        <v>503</v>
      </c>
      <c r="E12" s="1">
        <f t="shared" si="0"/>
        <v>350</v>
      </c>
      <c r="F12" s="11">
        <v>184</v>
      </c>
      <c r="G12" s="11">
        <v>166</v>
      </c>
      <c r="H12" s="30">
        <f t="shared" si="1"/>
        <v>69.582504970178931</v>
      </c>
    </row>
    <row r="13" spans="1:8" x14ac:dyDescent="0.2">
      <c r="A13" s="28"/>
      <c r="B13" s="28" t="s">
        <v>8</v>
      </c>
      <c r="C13" s="1">
        <v>503</v>
      </c>
      <c r="E13" s="1">
        <f t="shared" si="0"/>
        <v>331</v>
      </c>
      <c r="F13" s="11">
        <v>323</v>
      </c>
      <c r="G13" s="11">
        <v>8</v>
      </c>
      <c r="H13" s="30">
        <f t="shared" si="1"/>
        <v>65.805168986083501</v>
      </c>
    </row>
    <row r="14" spans="1:8" x14ac:dyDescent="0.2">
      <c r="A14" s="28"/>
      <c r="B14" s="28" t="s">
        <v>134</v>
      </c>
      <c r="C14" s="1">
        <v>503</v>
      </c>
      <c r="E14" s="1">
        <f t="shared" si="0"/>
        <v>391</v>
      </c>
      <c r="F14" s="11">
        <v>172</v>
      </c>
      <c r="G14" s="11">
        <v>219</v>
      </c>
      <c r="H14" s="30">
        <f t="shared" si="1"/>
        <v>77.733598409542751</v>
      </c>
    </row>
    <row r="15" spans="1:8" x14ac:dyDescent="0.2">
      <c r="A15" s="28"/>
      <c r="B15" s="28" t="s">
        <v>135</v>
      </c>
      <c r="C15" s="1">
        <v>503</v>
      </c>
      <c r="E15" s="1">
        <f t="shared" si="0"/>
        <v>309</v>
      </c>
      <c r="F15" s="11">
        <v>168</v>
      </c>
      <c r="G15" s="11">
        <v>141</v>
      </c>
      <c r="H15" s="30">
        <f t="shared" si="1"/>
        <v>61.431411530815105</v>
      </c>
    </row>
    <row r="16" spans="1:8" x14ac:dyDescent="0.2">
      <c r="A16" s="28"/>
      <c r="B16" s="28" t="s">
        <v>11</v>
      </c>
      <c r="C16" s="1">
        <v>503</v>
      </c>
      <c r="E16" s="1">
        <f t="shared" si="0"/>
        <v>503</v>
      </c>
      <c r="F16" s="11">
        <v>14</v>
      </c>
      <c r="G16" s="11">
        <v>489</v>
      </c>
      <c r="H16" s="30">
        <f t="shared" si="1"/>
        <v>100</v>
      </c>
    </row>
    <row r="17" spans="1:8" x14ac:dyDescent="0.2">
      <c r="A17" s="28"/>
      <c r="B17" s="28" t="s">
        <v>143</v>
      </c>
      <c r="C17" s="1">
        <v>503</v>
      </c>
      <c r="E17" s="1">
        <f t="shared" si="0"/>
        <v>296</v>
      </c>
      <c r="F17" s="11">
        <v>195</v>
      </c>
      <c r="G17" s="11">
        <v>101</v>
      </c>
      <c r="H17" s="30">
        <f t="shared" si="1"/>
        <v>58.846918489065601</v>
      </c>
    </row>
    <row r="18" spans="1:8" x14ac:dyDescent="0.2">
      <c r="A18" s="28"/>
      <c r="B18" s="28"/>
      <c r="F18" s="11"/>
      <c r="G18" s="11"/>
      <c r="H18" s="30"/>
    </row>
    <row r="19" spans="1:8" s="4" customFormat="1" x14ac:dyDescent="0.2">
      <c r="A19" s="32" t="s">
        <v>81</v>
      </c>
      <c r="B19" s="32"/>
      <c r="F19" s="31"/>
      <c r="G19" s="31"/>
      <c r="H19" s="30"/>
    </row>
    <row r="20" spans="1:8" x14ac:dyDescent="0.2">
      <c r="A20" s="28"/>
      <c r="B20" s="28" t="s">
        <v>1</v>
      </c>
      <c r="C20" s="1">
        <v>536</v>
      </c>
      <c r="E20" s="1">
        <f t="shared" si="0"/>
        <v>527</v>
      </c>
      <c r="F20" s="11">
        <v>57</v>
      </c>
      <c r="G20" s="11">
        <v>470</v>
      </c>
      <c r="H20" s="30">
        <f t="shared" ref="H20:H28" si="2">E20/C20*100</f>
        <v>98.320895522388057</v>
      </c>
    </row>
    <row r="21" spans="1:8" x14ac:dyDescent="0.2">
      <c r="A21" s="28"/>
      <c r="B21" s="28" t="s">
        <v>5</v>
      </c>
      <c r="C21" s="1">
        <v>536</v>
      </c>
      <c r="E21" s="1">
        <f t="shared" si="0"/>
        <v>536</v>
      </c>
      <c r="F21" s="11">
        <v>21</v>
      </c>
      <c r="G21" s="11">
        <v>515</v>
      </c>
      <c r="H21" s="30">
        <f t="shared" si="2"/>
        <v>100</v>
      </c>
    </row>
    <row r="22" spans="1:8" x14ac:dyDescent="0.2">
      <c r="A22" s="28"/>
      <c r="B22" s="28" t="s">
        <v>6</v>
      </c>
      <c r="C22" s="1">
        <v>536</v>
      </c>
      <c r="E22" s="1">
        <f t="shared" si="0"/>
        <v>532</v>
      </c>
      <c r="F22" s="11">
        <v>157</v>
      </c>
      <c r="G22" s="11">
        <v>375</v>
      </c>
      <c r="H22" s="30">
        <f t="shared" si="2"/>
        <v>99.253731343283576</v>
      </c>
    </row>
    <row r="23" spans="1:8" x14ac:dyDescent="0.2">
      <c r="A23" s="28"/>
      <c r="B23" s="28" t="s">
        <v>7</v>
      </c>
      <c r="C23" s="1">
        <v>536</v>
      </c>
      <c r="E23" s="1">
        <f t="shared" si="0"/>
        <v>429</v>
      </c>
      <c r="F23" s="11">
        <v>202</v>
      </c>
      <c r="G23" s="11">
        <v>227</v>
      </c>
      <c r="H23" s="30">
        <f t="shared" si="2"/>
        <v>80.037313432835816</v>
      </c>
    </row>
    <row r="24" spans="1:8" x14ac:dyDescent="0.2">
      <c r="A24" s="28"/>
      <c r="B24" s="28" t="s">
        <v>8</v>
      </c>
      <c r="C24" s="1">
        <v>536</v>
      </c>
      <c r="E24" s="1">
        <f t="shared" si="0"/>
        <v>509</v>
      </c>
      <c r="F24" s="11">
        <v>502</v>
      </c>
      <c r="G24" s="11">
        <v>7</v>
      </c>
      <c r="H24" s="30">
        <f t="shared" si="2"/>
        <v>94.962686567164184</v>
      </c>
    </row>
    <row r="25" spans="1:8" x14ac:dyDescent="0.2">
      <c r="A25" s="28"/>
      <c r="B25" s="28" t="s">
        <v>134</v>
      </c>
      <c r="C25" s="1">
        <v>536</v>
      </c>
      <c r="E25" s="1">
        <f t="shared" si="0"/>
        <v>375</v>
      </c>
      <c r="F25" s="11">
        <v>336</v>
      </c>
      <c r="G25" s="11">
        <v>39</v>
      </c>
      <c r="H25" s="30">
        <f t="shared" si="2"/>
        <v>69.962686567164184</v>
      </c>
    </row>
    <row r="26" spans="1:8" x14ac:dyDescent="0.2">
      <c r="A26" s="28"/>
      <c r="B26" s="28" t="s">
        <v>135</v>
      </c>
      <c r="C26" s="1">
        <v>536</v>
      </c>
      <c r="E26" s="1">
        <f t="shared" si="0"/>
        <v>390</v>
      </c>
      <c r="F26" s="11">
        <v>207</v>
      </c>
      <c r="G26" s="11">
        <v>183</v>
      </c>
      <c r="H26" s="30">
        <f t="shared" si="2"/>
        <v>72.761194029850756</v>
      </c>
    </row>
    <row r="27" spans="1:8" x14ac:dyDescent="0.2">
      <c r="A27" s="28"/>
      <c r="B27" s="28" t="s">
        <v>11</v>
      </c>
      <c r="C27" s="1">
        <v>536</v>
      </c>
      <c r="E27" s="1">
        <f t="shared" si="0"/>
        <v>536</v>
      </c>
      <c r="F27" s="11">
        <v>3</v>
      </c>
      <c r="G27" s="11">
        <v>533</v>
      </c>
      <c r="H27" s="30">
        <f t="shared" si="2"/>
        <v>100</v>
      </c>
    </row>
    <row r="28" spans="1:8" x14ac:dyDescent="0.2">
      <c r="A28" s="28"/>
      <c r="B28" s="28" t="s">
        <v>143</v>
      </c>
      <c r="C28" s="1">
        <v>536</v>
      </c>
      <c r="E28" s="1">
        <f t="shared" si="0"/>
        <v>516</v>
      </c>
      <c r="F28" s="11">
        <v>107</v>
      </c>
      <c r="G28" s="11">
        <v>409</v>
      </c>
      <c r="H28" s="30">
        <f t="shared" si="2"/>
        <v>96.268656716417908</v>
      </c>
    </row>
    <row r="29" spans="1:8" x14ac:dyDescent="0.2">
      <c r="A29" s="28"/>
      <c r="B29" s="28"/>
      <c r="F29" s="11"/>
      <c r="G29" s="11"/>
      <c r="H29" s="30"/>
    </row>
    <row r="30" spans="1:8" s="4" customFormat="1" x14ac:dyDescent="0.2">
      <c r="A30" s="32" t="s">
        <v>82</v>
      </c>
      <c r="B30" s="32"/>
      <c r="F30" s="31"/>
      <c r="G30" s="31"/>
      <c r="H30" s="30"/>
    </row>
    <row r="31" spans="1:8" x14ac:dyDescent="0.2">
      <c r="A31" s="28"/>
      <c r="B31" s="28" t="s">
        <v>1</v>
      </c>
      <c r="C31" s="1">
        <v>585</v>
      </c>
      <c r="E31" s="1">
        <f t="shared" si="0"/>
        <v>585</v>
      </c>
      <c r="F31" s="11">
        <v>23</v>
      </c>
      <c r="G31" s="11">
        <v>562</v>
      </c>
      <c r="H31" s="30">
        <f t="shared" ref="H31:H40" si="3">E31/C31*100</f>
        <v>100</v>
      </c>
    </row>
    <row r="32" spans="1:8" x14ac:dyDescent="0.2">
      <c r="A32" s="28"/>
      <c r="B32" s="28" t="s">
        <v>5</v>
      </c>
      <c r="C32" s="1">
        <v>585</v>
      </c>
      <c r="E32" s="1">
        <f t="shared" si="0"/>
        <v>584</v>
      </c>
      <c r="F32" s="11">
        <v>5</v>
      </c>
      <c r="G32" s="11">
        <v>579</v>
      </c>
      <c r="H32" s="30">
        <f t="shared" si="3"/>
        <v>99.82905982905983</v>
      </c>
    </row>
    <row r="33" spans="1:8" x14ac:dyDescent="0.2">
      <c r="A33" s="28"/>
      <c r="B33" s="28" t="s">
        <v>6</v>
      </c>
      <c r="C33" s="1">
        <v>585</v>
      </c>
      <c r="E33" s="1">
        <f t="shared" si="0"/>
        <v>486</v>
      </c>
      <c r="F33" s="11">
        <v>331</v>
      </c>
      <c r="G33" s="11">
        <v>155</v>
      </c>
      <c r="H33" s="30">
        <f t="shared" si="3"/>
        <v>83.07692307692308</v>
      </c>
    </row>
    <row r="34" spans="1:8" x14ac:dyDescent="0.2">
      <c r="A34" s="28"/>
      <c r="B34" s="28" t="s">
        <v>7</v>
      </c>
      <c r="C34" s="1">
        <v>585</v>
      </c>
      <c r="E34" s="1">
        <f t="shared" si="0"/>
        <v>482</v>
      </c>
      <c r="F34" s="11">
        <v>286</v>
      </c>
      <c r="G34" s="11">
        <v>196</v>
      </c>
      <c r="H34" s="30">
        <f t="shared" si="3"/>
        <v>82.393162393162385</v>
      </c>
    </row>
    <row r="35" spans="1:8" x14ac:dyDescent="0.2">
      <c r="A35" s="28"/>
      <c r="B35" s="28" t="s">
        <v>8</v>
      </c>
      <c r="C35" s="1">
        <v>585</v>
      </c>
      <c r="E35" s="1">
        <f t="shared" si="0"/>
        <v>448</v>
      </c>
      <c r="F35" s="11">
        <v>420</v>
      </c>
      <c r="G35" s="11">
        <v>28</v>
      </c>
      <c r="H35" s="30">
        <f t="shared" si="3"/>
        <v>76.581196581196593</v>
      </c>
    </row>
    <row r="36" spans="1:8" x14ac:dyDescent="0.2">
      <c r="A36" s="28"/>
      <c r="B36" s="28" t="s">
        <v>134</v>
      </c>
      <c r="C36" s="1">
        <v>585</v>
      </c>
      <c r="E36" s="1">
        <f t="shared" si="0"/>
        <v>521</v>
      </c>
      <c r="F36" s="11">
        <v>136</v>
      </c>
      <c r="G36" s="11">
        <v>385</v>
      </c>
      <c r="H36" s="30">
        <f t="shared" si="3"/>
        <v>89.059829059829056</v>
      </c>
    </row>
    <row r="37" spans="1:8" x14ac:dyDescent="0.2">
      <c r="A37" s="28"/>
      <c r="B37" s="28" t="s">
        <v>135</v>
      </c>
      <c r="C37" s="1">
        <v>585</v>
      </c>
      <c r="E37" s="1">
        <f t="shared" si="0"/>
        <v>414</v>
      </c>
      <c r="F37" s="11">
        <v>299</v>
      </c>
      <c r="G37" s="11">
        <v>115</v>
      </c>
      <c r="H37" s="30">
        <f t="shared" si="3"/>
        <v>70.769230769230774</v>
      </c>
    </row>
    <row r="38" spans="1:8" x14ac:dyDescent="0.2">
      <c r="A38" s="28"/>
      <c r="B38" s="28" t="s">
        <v>11</v>
      </c>
      <c r="C38" s="1">
        <v>585</v>
      </c>
      <c r="E38" s="1">
        <f t="shared" si="0"/>
        <v>584</v>
      </c>
      <c r="F38" s="11">
        <v>8</v>
      </c>
      <c r="G38" s="11">
        <v>576</v>
      </c>
      <c r="H38" s="30">
        <f t="shared" si="3"/>
        <v>99.82905982905983</v>
      </c>
    </row>
    <row r="39" spans="1:8" x14ac:dyDescent="0.2">
      <c r="A39" s="28"/>
      <c r="B39" s="28" t="s">
        <v>136</v>
      </c>
      <c r="C39" s="1">
        <v>585</v>
      </c>
      <c r="E39" s="1">
        <f t="shared" si="0"/>
        <v>20</v>
      </c>
      <c r="F39" s="11">
        <v>20</v>
      </c>
      <c r="G39" s="11">
        <v>0</v>
      </c>
      <c r="H39" s="30">
        <f t="shared" si="3"/>
        <v>3.4188034188034191</v>
      </c>
    </row>
    <row r="40" spans="1:8" x14ac:dyDescent="0.2">
      <c r="A40" s="28"/>
      <c r="B40" s="28" t="s">
        <v>143</v>
      </c>
      <c r="C40" s="1">
        <v>585</v>
      </c>
      <c r="E40" s="1">
        <f t="shared" si="0"/>
        <v>355</v>
      </c>
      <c r="F40" s="11">
        <v>209</v>
      </c>
      <c r="G40" s="11">
        <v>146</v>
      </c>
      <c r="H40" s="30">
        <f t="shared" si="3"/>
        <v>60.683760683760681</v>
      </c>
    </row>
    <row r="41" spans="1:8" ht="10.8" thickBot="1" x14ac:dyDescent="0.25">
      <c r="A41" s="5"/>
      <c r="B41" s="5"/>
      <c r="C41" s="5"/>
      <c r="D41" s="5"/>
      <c r="E41" s="5"/>
      <c r="F41" s="5"/>
      <c r="G41" s="5"/>
      <c r="H41" s="5"/>
    </row>
    <row r="43" spans="1:8" x14ac:dyDescent="0.2">
      <c r="A43" s="99" t="s">
        <v>145</v>
      </c>
      <c r="B43" s="99"/>
      <c r="C43" s="99"/>
      <c r="D43" s="99"/>
      <c r="E43" s="99"/>
      <c r="F43" s="99"/>
      <c r="G43" s="99"/>
      <c r="H43" s="99"/>
    </row>
    <row r="44" spans="1:8" x14ac:dyDescent="0.2">
      <c r="A44" s="99" t="s">
        <v>121</v>
      </c>
      <c r="B44" s="99"/>
      <c r="C44" s="99"/>
      <c r="D44" s="99"/>
      <c r="E44" s="99"/>
      <c r="F44" s="99"/>
      <c r="G44" s="99"/>
      <c r="H44" s="99"/>
    </row>
  </sheetData>
  <mergeCells count="9">
    <mergeCell ref="A43:H43"/>
    <mergeCell ref="A44:H44"/>
    <mergeCell ref="A1:H1"/>
    <mergeCell ref="A2:H2"/>
    <mergeCell ref="A3:H3"/>
    <mergeCell ref="A5:B6"/>
    <mergeCell ref="E5:G5"/>
    <mergeCell ref="C5:C6"/>
    <mergeCell ref="H5:H6"/>
  </mergeCells>
  <printOptions horizontalCentered="1"/>
  <pageMargins left="0" right="0" top="0.74803149606299213" bottom="0.55118110236220474" header="0.31496062992125984" footer="0.31496062992125984"/>
  <pageSetup orientation="portrait" r:id="rId1"/>
  <ignoredErrors>
    <ignoredError sqref="E29:E39 E9:E16 E18:E27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5"/>
  <sheetViews>
    <sheetView workbookViewId="0">
      <selection sqref="A1:H1"/>
    </sheetView>
  </sheetViews>
  <sheetFormatPr baseColWidth="10" defaultRowHeight="10.199999999999999" x14ac:dyDescent="0.2"/>
  <cols>
    <col min="1" max="1" width="2.44140625" style="1" customWidth="1"/>
    <col min="2" max="2" width="17.44140625" style="1" customWidth="1"/>
    <col min="3" max="3" width="9.6640625" style="1" customWidth="1"/>
    <col min="4" max="4" width="1.77734375" style="1" customWidth="1"/>
    <col min="5" max="5" width="6.21875" style="1" customWidth="1"/>
    <col min="6" max="6" width="9.5546875" style="1" customWidth="1"/>
    <col min="7" max="7" width="10.21875" style="1" customWidth="1"/>
    <col min="8" max="8" width="14.5546875" style="1" customWidth="1"/>
    <col min="9" max="16384" width="11.5546875" style="1"/>
  </cols>
  <sheetData>
    <row r="1" spans="1:9" ht="13.2" x14ac:dyDescent="0.2">
      <c r="A1" s="77" t="s">
        <v>173</v>
      </c>
      <c r="B1" s="77"/>
      <c r="C1" s="77"/>
      <c r="D1" s="77"/>
      <c r="E1" s="77"/>
      <c r="F1" s="77"/>
      <c r="G1" s="77"/>
      <c r="H1" s="77"/>
    </row>
    <row r="2" spans="1:9" ht="13.2" x14ac:dyDescent="0.2">
      <c r="A2" s="77" t="s">
        <v>32</v>
      </c>
      <c r="B2" s="77"/>
      <c r="C2" s="77"/>
      <c r="D2" s="77"/>
      <c r="E2" s="77"/>
      <c r="F2" s="77"/>
      <c r="G2" s="77"/>
      <c r="H2" s="77"/>
    </row>
    <row r="3" spans="1:9" ht="42.6" customHeight="1" x14ac:dyDescent="0.2">
      <c r="A3" s="77" t="s">
        <v>174</v>
      </c>
      <c r="B3" s="77"/>
      <c r="C3" s="77"/>
      <c r="D3" s="77"/>
      <c r="E3" s="77"/>
      <c r="F3" s="77"/>
      <c r="G3" s="77"/>
      <c r="H3" s="77"/>
    </row>
    <row r="5" spans="1:9" ht="21" customHeight="1" x14ac:dyDescent="0.2">
      <c r="A5" s="72" t="s">
        <v>163</v>
      </c>
      <c r="B5" s="72"/>
      <c r="C5" s="74" t="s">
        <v>164</v>
      </c>
      <c r="D5" s="51"/>
      <c r="E5" s="76" t="s">
        <v>168</v>
      </c>
      <c r="F5" s="76"/>
      <c r="G5" s="76"/>
      <c r="H5" s="74" t="s">
        <v>166</v>
      </c>
    </row>
    <row r="6" spans="1:9" ht="27" customHeight="1" x14ac:dyDescent="0.2">
      <c r="A6" s="73"/>
      <c r="B6" s="73"/>
      <c r="C6" s="75"/>
      <c r="D6" s="52"/>
      <c r="E6" s="52" t="s">
        <v>23</v>
      </c>
      <c r="F6" s="52" t="s">
        <v>128</v>
      </c>
      <c r="G6" s="52" t="s">
        <v>129</v>
      </c>
      <c r="H6" s="75"/>
    </row>
    <row r="8" spans="1:9" s="4" customFormat="1" x14ac:dyDescent="0.2">
      <c r="A8" s="32" t="s">
        <v>94</v>
      </c>
      <c r="B8" s="32"/>
      <c r="D8" s="32"/>
      <c r="F8" s="31"/>
      <c r="G8" s="31"/>
      <c r="I8" s="1"/>
    </row>
    <row r="9" spans="1:9" x14ac:dyDescent="0.2">
      <c r="A9" s="28"/>
      <c r="B9" s="28" t="s">
        <v>1</v>
      </c>
      <c r="C9" s="1">
        <v>435</v>
      </c>
      <c r="D9" s="28"/>
      <c r="E9" s="1">
        <f t="shared" ref="E9:E47" si="0">SUM(F9:G9)</f>
        <v>435</v>
      </c>
      <c r="F9" s="11">
        <v>4</v>
      </c>
      <c r="G9" s="11">
        <v>431</v>
      </c>
      <c r="H9" s="30">
        <f t="shared" ref="H9:H17" si="1">E9/C9*100</f>
        <v>100</v>
      </c>
    </row>
    <row r="10" spans="1:9" x14ac:dyDescent="0.2">
      <c r="A10" s="28"/>
      <c r="B10" s="28" t="s">
        <v>5</v>
      </c>
      <c r="C10" s="1">
        <v>435</v>
      </c>
      <c r="D10" s="28"/>
      <c r="E10" s="1">
        <f t="shared" si="0"/>
        <v>435</v>
      </c>
      <c r="F10" s="11">
        <v>10</v>
      </c>
      <c r="G10" s="11">
        <v>425</v>
      </c>
      <c r="H10" s="30">
        <f t="shared" si="1"/>
        <v>100</v>
      </c>
    </row>
    <row r="11" spans="1:9" x14ac:dyDescent="0.2">
      <c r="A11" s="28"/>
      <c r="B11" s="28" t="s">
        <v>6</v>
      </c>
      <c r="C11" s="1">
        <v>435</v>
      </c>
      <c r="D11" s="28"/>
      <c r="E11" s="1">
        <f t="shared" si="0"/>
        <v>353</v>
      </c>
      <c r="F11" s="11">
        <v>221</v>
      </c>
      <c r="G11" s="11">
        <v>132</v>
      </c>
      <c r="H11" s="30">
        <f t="shared" si="1"/>
        <v>81.149425287356323</v>
      </c>
    </row>
    <row r="12" spans="1:9" x14ac:dyDescent="0.2">
      <c r="A12" s="28"/>
      <c r="B12" s="28" t="s">
        <v>7</v>
      </c>
      <c r="C12" s="1">
        <v>435</v>
      </c>
      <c r="D12" s="28"/>
      <c r="E12" s="1">
        <f t="shared" si="0"/>
        <v>157</v>
      </c>
      <c r="F12" s="11">
        <v>84</v>
      </c>
      <c r="G12" s="11">
        <v>73</v>
      </c>
      <c r="H12" s="30">
        <f t="shared" si="1"/>
        <v>36.091954022988503</v>
      </c>
    </row>
    <row r="13" spans="1:9" x14ac:dyDescent="0.2">
      <c r="A13" s="28"/>
      <c r="B13" s="28" t="s">
        <v>8</v>
      </c>
      <c r="C13" s="1">
        <v>435</v>
      </c>
      <c r="D13" s="28"/>
      <c r="E13" s="1">
        <f t="shared" si="0"/>
        <v>331</v>
      </c>
      <c r="F13" s="11">
        <v>211</v>
      </c>
      <c r="G13" s="11">
        <v>120</v>
      </c>
      <c r="H13" s="30">
        <f t="shared" si="1"/>
        <v>76.091954022988503</v>
      </c>
    </row>
    <row r="14" spans="1:9" x14ac:dyDescent="0.2">
      <c r="A14" s="28"/>
      <c r="B14" s="28" t="s">
        <v>134</v>
      </c>
      <c r="C14" s="1">
        <v>435</v>
      </c>
      <c r="D14" s="28"/>
      <c r="E14" s="1">
        <f t="shared" si="0"/>
        <v>176</v>
      </c>
      <c r="F14" s="11">
        <v>91</v>
      </c>
      <c r="G14" s="11">
        <v>85</v>
      </c>
      <c r="H14" s="30">
        <f t="shared" si="1"/>
        <v>40.459770114942529</v>
      </c>
    </row>
    <row r="15" spans="1:9" x14ac:dyDescent="0.2">
      <c r="A15" s="28"/>
      <c r="B15" s="28" t="s">
        <v>135</v>
      </c>
      <c r="C15" s="1">
        <v>435</v>
      </c>
      <c r="D15" s="28"/>
      <c r="E15" s="1">
        <f t="shared" si="0"/>
        <v>391</v>
      </c>
      <c r="F15" s="11">
        <v>127</v>
      </c>
      <c r="G15" s="11">
        <v>264</v>
      </c>
      <c r="H15" s="30">
        <f t="shared" si="1"/>
        <v>89.885057471264361</v>
      </c>
    </row>
    <row r="16" spans="1:9" x14ac:dyDescent="0.2">
      <c r="A16" s="28"/>
      <c r="B16" s="28" t="s">
        <v>11</v>
      </c>
      <c r="C16" s="1">
        <v>435</v>
      </c>
      <c r="D16" s="28"/>
      <c r="E16" s="1">
        <f t="shared" si="0"/>
        <v>432</v>
      </c>
      <c r="F16" s="11">
        <v>176</v>
      </c>
      <c r="G16" s="11">
        <v>256</v>
      </c>
      <c r="H16" s="30">
        <f t="shared" si="1"/>
        <v>99.310344827586206</v>
      </c>
    </row>
    <row r="17" spans="1:9" x14ac:dyDescent="0.2">
      <c r="A17" s="28"/>
      <c r="B17" s="28" t="s">
        <v>136</v>
      </c>
      <c r="C17" s="1">
        <v>435</v>
      </c>
      <c r="D17" s="28"/>
      <c r="E17" s="1">
        <f t="shared" si="0"/>
        <v>276</v>
      </c>
      <c r="F17" s="11">
        <v>150</v>
      </c>
      <c r="G17" s="11">
        <v>126</v>
      </c>
      <c r="H17" s="30">
        <f t="shared" si="1"/>
        <v>63.448275862068968</v>
      </c>
    </row>
    <row r="18" spans="1:9" x14ac:dyDescent="0.2">
      <c r="A18" s="28"/>
      <c r="B18" s="28"/>
      <c r="D18" s="28"/>
      <c r="F18" s="11"/>
      <c r="G18" s="11"/>
      <c r="H18" s="30"/>
    </row>
    <row r="19" spans="1:9" s="4" customFormat="1" x14ac:dyDescent="0.2">
      <c r="A19" s="32" t="s">
        <v>95</v>
      </c>
      <c r="B19" s="32"/>
      <c r="D19" s="32"/>
      <c r="F19" s="31"/>
      <c r="G19" s="31"/>
      <c r="H19" s="30"/>
      <c r="I19" s="1"/>
    </row>
    <row r="20" spans="1:9" x14ac:dyDescent="0.2">
      <c r="A20" s="28"/>
      <c r="B20" s="28" t="s">
        <v>1</v>
      </c>
      <c r="C20" s="1">
        <v>486</v>
      </c>
      <c r="D20" s="28"/>
      <c r="E20" s="1">
        <f t="shared" si="0"/>
        <v>470</v>
      </c>
      <c r="F20" s="11">
        <v>93</v>
      </c>
      <c r="G20" s="11">
        <v>377</v>
      </c>
      <c r="H20" s="30">
        <f t="shared" ref="H20:H28" si="2">E20/C20*100</f>
        <v>96.707818930041157</v>
      </c>
    </row>
    <row r="21" spans="1:9" x14ac:dyDescent="0.2">
      <c r="A21" s="28"/>
      <c r="B21" s="28" t="s">
        <v>5</v>
      </c>
      <c r="C21" s="1">
        <v>486</v>
      </c>
      <c r="D21" s="28"/>
      <c r="E21" s="1">
        <f t="shared" si="0"/>
        <v>485</v>
      </c>
      <c r="F21" s="11">
        <v>9</v>
      </c>
      <c r="G21" s="11">
        <v>476</v>
      </c>
      <c r="H21" s="30">
        <f t="shared" si="2"/>
        <v>99.794238683127574</v>
      </c>
    </row>
    <row r="22" spans="1:9" x14ac:dyDescent="0.2">
      <c r="A22" s="28"/>
      <c r="B22" s="28" t="s">
        <v>6</v>
      </c>
      <c r="C22" s="1">
        <v>486</v>
      </c>
      <c r="D22" s="28"/>
      <c r="E22" s="1">
        <f t="shared" si="0"/>
        <v>477</v>
      </c>
      <c r="F22" s="11">
        <v>158</v>
      </c>
      <c r="G22" s="11">
        <v>319</v>
      </c>
      <c r="H22" s="30">
        <f t="shared" si="2"/>
        <v>98.148148148148152</v>
      </c>
    </row>
    <row r="23" spans="1:9" x14ac:dyDescent="0.2">
      <c r="A23" s="28"/>
      <c r="B23" s="28" t="s">
        <v>7</v>
      </c>
      <c r="C23" s="1">
        <v>486</v>
      </c>
      <c r="D23" s="28"/>
      <c r="E23" s="1">
        <f t="shared" si="0"/>
        <v>152</v>
      </c>
      <c r="F23" s="11">
        <v>96</v>
      </c>
      <c r="G23" s="11">
        <v>56</v>
      </c>
      <c r="H23" s="30">
        <f t="shared" si="2"/>
        <v>31.275720164609055</v>
      </c>
    </row>
    <row r="24" spans="1:9" x14ac:dyDescent="0.2">
      <c r="A24" s="28"/>
      <c r="B24" s="28" t="s">
        <v>8</v>
      </c>
      <c r="C24" s="1">
        <v>486</v>
      </c>
      <c r="D24" s="28"/>
      <c r="E24" s="1">
        <f t="shared" si="0"/>
        <v>384</v>
      </c>
      <c r="F24" s="11">
        <v>169</v>
      </c>
      <c r="G24" s="11">
        <v>215</v>
      </c>
      <c r="H24" s="30">
        <f t="shared" si="2"/>
        <v>79.012345679012341</v>
      </c>
    </row>
    <row r="25" spans="1:9" x14ac:dyDescent="0.2">
      <c r="A25" s="28"/>
      <c r="B25" s="28" t="s">
        <v>134</v>
      </c>
      <c r="C25" s="1">
        <v>486</v>
      </c>
      <c r="D25" s="28"/>
      <c r="E25" s="1">
        <f t="shared" si="0"/>
        <v>156</v>
      </c>
      <c r="F25" s="11">
        <v>72</v>
      </c>
      <c r="G25" s="11">
        <v>84</v>
      </c>
      <c r="H25" s="30">
        <f t="shared" si="2"/>
        <v>32.098765432098766</v>
      </c>
    </row>
    <row r="26" spans="1:9" x14ac:dyDescent="0.2">
      <c r="A26" s="28"/>
      <c r="B26" s="28" t="s">
        <v>135</v>
      </c>
      <c r="C26" s="1">
        <v>486</v>
      </c>
      <c r="D26" s="28"/>
      <c r="E26" s="1">
        <f t="shared" si="0"/>
        <v>130</v>
      </c>
      <c r="F26" s="11">
        <v>44</v>
      </c>
      <c r="G26" s="11">
        <v>86</v>
      </c>
      <c r="H26" s="30">
        <f t="shared" si="2"/>
        <v>26.748971193415638</v>
      </c>
    </row>
    <row r="27" spans="1:9" x14ac:dyDescent="0.2">
      <c r="A27" s="28"/>
      <c r="B27" s="28" t="s">
        <v>11</v>
      </c>
      <c r="C27" s="1">
        <v>486</v>
      </c>
      <c r="D27" s="28"/>
      <c r="E27" s="1">
        <f t="shared" si="0"/>
        <v>484</v>
      </c>
      <c r="F27" s="11">
        <v>40</v>
      </c>
      <c r="G27" s="11">
        <v>444</v>
      </c>
      <c r="H27" s="30">
        <f t="shared" si="2"/>
        <v>99.588477366255148</v>
      </c>
    </row>
    <row r="28" spans="1:9" x14ac:dyDescent="0.2">
      <c r="A28" s="28"/>
      <c r="B28" s="28" t="s">
        <v>136</v>
      </c>
      <c r="C28" s="1">
        <v>486</v>
      </c>
      <c r="D28" s="28"/>
      <c r="E28" s="1">
        <f t="shared" si="0"/>
        <v>134</v>
      </c>
      <c r="F28" s="11">
        <v>106</v>
      </c>
      <c r="G28" s="11">
        <v>28</v>
      </c>
      <c r="H28" s="30">
        <f t="shared" si="2"/>
        <v>27.572016460905353</v>
      </c>
    </row>
    <row r="29" spans="1:9" x14ac:dyDescent="0.2">
      <c r="A29" s="28"/>
      <c r="B29" s="28"/>
      <c r="D29" s="28"/>
      <c r="F29" s="11"/>
      <c r="G29" s="11"/>
      <c r="H29" s="30"/>
    </row>
    <row r="30" spans="1:9" s="4" customFormat="1" x14ac:dyDescent="0.2">
      <c r="A30" s="32" t="s">
        <v>96</v>
      </c>
      <c r="B30" s="32"/>
      <c r="D30" s="32"/>
      <c r="F30" s="31"/>
      <c r="G30" s="31"/>
      <c r="H30" s="30"/>
    </row>
    <row r="31" spans="1:9" x14ac:dyDescent="0.2">
      <c r="A31" s="28"/>
      <c r="B31" s="28" t="s">
        <v>1</v>
      </c>
      <c r="C31" s="1">
        <v>452</v>
      </c>
      <c r="D31" s="28"/>
      <c r="E31" s="1">
        <f t="shared" si="0"/>
        <v>452</v>
      </c>
      <c r="F31" s="11">
        <v>3</v>
      </c>
      <c r="G31" s="11">
        <v>449</v>
      </c>
      <c r="H31" s="30">
        <f t="shared" ref="H31:H39" si="3">E31/C31*100</f>
        <v>100</v>
      </c>
    </row>
    <row r="32" spans="1:9" x14ac:dyDescent="0.2">
      <c r="A32" s="28"/>
      <c r="B32" s="28" t="s">
        <v>5</v>
      </c>
      <c r="C32" s="1">
        <v>452</v>
      </c>
      <c r="D32" s="28"/>
      <c r="E32" s="1">
        <f t="shared" si="0"/>
        <v>452</v>
      </c>
      <c r="F32" s="11">
        <v>1</v>
      </c>
      <c r="G32" s="11">
        <v>451</v>
      </c>
      <c r="H32" s="30">
        <f t="shared" si="3"/>
        <v>100</v>
      </c>
    </row>
    <row r="33" spans="1:8" x14ac:dyDescent="0.2">
      <c r="A33" s="28"/>
      <c r="B33" s="28" t="s">
        <v>6</v>
      </c>
      <c r="C33" s="1">
        <v>452</v>
      </c>
      <c r="D33" s="28"/>
      <c r="E33" s="1">
        <f t="shared" si="0"/>
        <v>162</v>
      </c>
      <c r="F33" s="11">
        <v>162</v>
      </c>
      <c r="G33" s="11">
        <v>0</v>
      </c>
      <c r="H33" s="30">
        <f t="shared" si="3"/>
        <v>35.840707964601769</v>
      </c>
    </row>
    <row r="34" spans="1:8" x14ac:dyDescent="0.2">
      <c r="A34" s="28"/>
      <c r="B34" s="28" t="s">
        <v>7</v>
      </c>
      <c r="C34" s="1">
        <v>452</v>
      </c>
      <c r="D34" s="28"/>
      <c r="E34" s="1">
        <f t="shared" si="0"/>
        <v>221</v>
      </c>
      <c r="F34" s="11">
        <v>172</v>
      </c>
      <c r="G34" s="11">
        <v>49</v>
      </c>
      <c r="H34" s="30">
        <f t="shared" si="3"/>
        <v>48.89380530973451</v>
      </c>
    </row>
    <row r="35" spans="1:8" x14ac:dyDescent="0.2">
      <c r="A35" s="28"/>
      <c r="B35" s="28" t="s">
        <v>8</v>
      </c>
      <c r="C35" s="1">
        <v>452</v>
      </c>
      <c r="D35" s="28"/>
      <c r="E35" s="1">
        <f t="shared" si="0"/>
        <v>402</v>
      </c>
      <c r="F35" s="11">
        <v>258</v>
      </c>
      <c r="G35" s="11">
        <v>144</v>
      </c>
      <c r="H35" s="30">
        <f t="shared" si="3"/>
        <v>88.938053097345133</v>
      </c>
    </row>
    <row r="36" spans="1:8" x14ac:dyDescent="0.2">
      <c r="A36" s="28"/>
      <c r="B36" s="28" t="s">
        <v>134</v>
      </c>
      <c r="C36" s="1">
        <v>452</v>
      </c>
      <c r="D36" s="28"/>
      <c r="E36" s="1">
        <f t="shared" si="0"/>
        <v>245</v>
      </c>
      <c r="F36" s="11">
        <v>120</v>
      </c>
      <c r="G36" s="11">
        <v>125</v>
      </c>
      <c r="H36" s="30">
        <f t="shared" si="3"/>
        <v>54.203539823008853</v>
      </c>
    </row>
    <row r="37" spans="1:8" x14ac:dyDescent="0.2">
      <c r="A37" s="28"/>
      <c r="B37" s="28" t="s">
        <v>135</v>
      </c>
      <c r="C37" s="1">
        <v>452</v>
      </c>
      <c r="D37" s="28"/>
      <c r="E37" s="1">
        <f t="shared" si="0"/>
        <v>280</v>
      </c>
      <c r="F37" s="11">
        <v>213</v>
      </c>
      <c r="G37" s="11">
        <v>67</v>
      </c>
      <c r="H37" s="30">
        <f t="shared" si="3"/>
        <v>61.946902654867252</v>
      </c>
    </row>
    <row r="38" spans="1:8" x14ac:dyDescent="0.2">
      <c r="A38" s="28"/>
      <c r="B38" s="28" t="s">
        <v>11</v>
      </c>
      <c r="C38" s="1">
        <v>452</v>
      </c>
      <c r="D38" s="28"/>
      <c r="E38" s="1">
        <f t="shared" si="0"/>
        <v>452</v>
      </c>
      <c r="F38" s="11">
        <v>77</v>
      </c>
      <c r="G38" s="11">
        <v>375</v>
      </c>
      <c r="H38" s="30">
        <f t="shared" si="3"/>
        <v>100</v>
      </c>
    </row>
    <row r="39" spans="1:8" x14ac:dyDescent="0.2">
      <c r="A39" s="28"/>
      <c r="B39" s="28" t="s">
        <v>136</v>
      </c>
      <c r="C39" s="1">
        <v>452</v>
      </c>
      <c r="D39" s="28"/>
      <c r="E39" s="1">
        <f t="shared" si="0"/>
        <v>136</v>
      </c>
      <c r="F39" s="11">
        <v>108</v>
      </c>
      <c r="G39" s="11">
        <v>28</v>
      </c>
      <c r="H39" s="30">
        <f t="shared" si="3"/>
        <v>30.088495575221241</v>
      </c>
    </row>
    <row r="40" spans="1:8" x14ac:dyDescent="0.2">
      <c r="A40" s="28"/>
      <c r="B40" s="28"/>
      <c r="D40" s="28"/>
      <c r="F40" s="11"/>
      <c r="G40" s="11"/>
      <c r="H40" s="30"/>
    </row>
    <row r="41" spans="1:8" s="4" customFormat="1" x14ac:dyDescent="0.2">
      <c r="A41" s="32" t="s">
        <v>97</v>
      </c>
      <c r="B41" s="32"/>
      <c r="D41" s="32"/>
      <c r="F41" s="31"/>
      <c r="G41" s="31"/>
      <c r="H41" s="30"/>
    </row>
    <row r="42" spans="1:8" x14ac:dyDescent="0.2">
      <c r="A42" s="28"/>
      <c r="B42" s="28" t="s">
        <v>1</v>
      </c>
      <c r="C42" s="1">
        <v>470</v>
      </c>
      <c r="D42" s="28"/>
      <c r="E42" s="1">
        <f t="shared" si="0"/>
        <v>470</v>
      </c>
      <c r="F42" s="11">
        <v>0</v>
      </c>
      <c r="G42" s="11">
        <v>470</v>
      </c>
      <c r="H42" s="30">
        <f t="shared" ref="H42:H49" si="4">E42/C42*100</f>
        <v>100</v>
      </c>
    </row>
    <row r="43" spans="1:8" x14ac:dyDescent="0.2">
      <c r="A43" s="28"/>
      <c r="B43" s="28" t="s">
        <v>5</v>
      </c>
      <c r="C43" s="1">
        <v>470</v>
      </c>
      <c r="D43" s="28"/>
      <c r="E43" s="1">
        <f t="shared" si="0"/>
        <v>470</v>
      </c>
      <c r="F43" s="11">
        <v>1</v>
      </c>
      <c r="G43" s="11">
        <v>469</v>
      </c>
      <c r="H43" s="30">
        <f t="shared" si="4"/>
        <v>100</v>
      </c>
    </row>
    <row r="44" spans="1:8" x14ac:dyDescent="0.2">
      <c r="A44" s="28"/>
      <c r="B44" s="28" t="s">
        <v>6</v>
      </c>
      <c r="C44" s="1">
        <v>470</v>
      </c>
      <c r="D44" s="28"/>
      <c r="E44" s="1">
        <f t="shared" si="0"/>
        <v>271</v>
      </c>
      <c r="F44" s="11">
        <v>40</v>
      </c>
      <c r="G44" s="11">
        <v>231</v>
      </c>
      <c r="H44" s="30">
        <f t="shared" si="4"/>
        <v>57.659574468085104</v>
      </c>
    </row>
    <row r="45" spans="1:8" x14ac:dyDescent="0.2">
      <c r="A45" s="28"/>
      <c r="B45" s="28" t="s">
        <v>7</v>
      </c>
      <c r="C45" s="1">
        <v>470</v>
      </c>
      <c r="D45" s="28"/>
      <c r="E45" s="1">
        <f t="shared" si="0"/>
        <v>139</v>
      </c>
      <c r="F45" s="11">
        <v>139</v>
      </c>
      <c r="G45" s="11">
        <v>0</v>
      </c>
      <c r="H45" s="30">
        <f t="shared" si="4"/>
        <v>29.574468085106382</v>
      </c>
    </row>
    <row r="46" spans="1:8" x14ac:dyDescent="0.2">
      <c r="A46" s="28"/>
      <c r="B46" s="28" t="s">
        <v>8</v>
      </c>
      <c r="C46" s="1">
        <v>470</v>
      </c>
      <c r="D46" s="28"/>
      <c r="E46" s="1">
        <f t="shared" si="0"/>
        <v>458</v>
      </c>
      <c r="F46" s="11">
        <v>250</v>
      </c>
      <c r="G46" s="11">
        <v>208</v>
      </c>
      <c r="H46" s="30">
        <f t="shared" si="4"/>
        <v>97.446808510638292</v>
      </c>
    </row>
    <row r="47" spans="1:8" x14ac:dyDescent="0.2">
      <c r="A47" s="28"/>
      <c r="B47" s="28" t="s">
        <v>134</v>
      </c>
      <c r="C47" s="1">
        <v>470</v>
      </c>
      <c r="D47" s="28"/>
      <c r="E47" s="1">
        <f t="shared" si="0"/>
        <v>97</v>
      </c>
      <c r="F47" s="11">
        <v>97</v>
      </c>
      <c r="G47" s="11">
        <v>0</v>
      </c>
      <c r="H47" s="30">
        <f t="shared" si="4"/>
        <v>20.638297872340424</v>
      </c>
    </row>
    <row r="48" spans="1:8" x14ac:dyDescent="0.2">
      <c r="A48" s="28"/>
      <c r="B48" s="28" t="s">
        <v>11</v>
      </c>
      <c r="C48" s="1">
        <v>470</v>
      </c>
      <c r="D48" s="28"/>
      <c r="E48" s="1">
        <f t="shared" ref="E48:E127" si="5">SUM(F48:G48)</f>
        <v>458</v>
      </c>
      <c r="F48" s="11">
        <v>288</v>
      </c>
      <c r="G48" s="11">
        <v>170</v>
      </c>
      <c r="H48" s="30">
        <f t="shared" si="4"/>
        <v>97.446808510638292</v>
      </c>
    </row>
    <row r="49" spans="1:9" x14ac:dyDescent="0.2">
      <c r="A49" s="28"/>
      <c r="B49" s="28" t="s">
        <v>136</v>
      </c>
      <c r="C49" s="1">
        <v>470</v>
      </c>
      <c r="D49" s="28"/>
      <c r="E49" s="1">
        <f t="shared" si="5"/>
        <v>106</v>
      </c>
      <c r="F49" s="11">
        <v>106</v>
      </c>
      <c r="G49" s="11">
        <v>0</v>
      </c>
      <c r="H49" s="30">
        <f t="shared" si="4"/>
        <v>22.553191489361701</v>
      </c>
    </row>
    <row r="50" spans="1:9" x14ac:dyDescent="0.2">
      <c r="A50" s="28"/>
      <c r="B50" s="28"/>
      <c r="D50" s="28"/>
      <c r="F50" s="11"/>
      <c r="G50" s="11"/>
      <c r="H50" s="30"/>
    </row>
    <row r="51" spans="1:9" s="4" customFormat="1" x14ac:dyDescent="0.2">
      <c r="A51" s="32" t="s">
        <v>98</v>
      </c>
      <c r="B51" s="32"/>
      <c r="D51" s="32"/>
      <c r="F51" s="31"/>
      <c r="G51" s="31"/>
      <c r="H51" s="30"/>
      <c r="I51" s="1"/>
    </row>
    <row r="52" spans="1:9" x14ac:dyDescent="0.2">
      <c r="A52" s="28"/>
      <c r="B52" s="28" t="s">
        <v>1</v>
      </c>
      <c r="C52" s="1">
        <v>449</v>
      </c>
      <c r="D52" s="28"/>
      <c r="E52" s="1">
        <f t="shared" si="5"/>
        <v>449</v>
      </c>
      <c r="F52" s="11">
        <v>16</v>
      </c>
      <c r="G52" s="11">
        <v>433</v>
      </c>
      <c r="H52" s="30">
        <f t="shared" ref="H52:H60" si="6">E52/C52*100</f>
        <v>100</v>
      </c>
    </row>
    <row r="53" spans="1:9" x14ac:dyDescent="0.2">
      <c r="A53" s="28"/>
      <c r="B53" s="28" t="s">
        <v>5</v>
      </c>
      <c r="C53" s="1">
        <v>449</v>
      </c>
      <c r="D53" s="28"/>
      <c r="E53" s="1">
        <f t="shared" si="5"/>
        <v>449</v>
      </c>
      <c r="F53" s="11">
        <v>4</v>
      </c>
      <c r="G53" s="11">
        <v>445</v>
      </c>
      <c r="H53" s="30">
        <f t="shared" si="6"/>
        <v>100</v>
      </c>
    </row>
    <row r="54" spans="1:9" x14ac:dyDescent="0.2">
      <c r="A54" s="28"/>
      <c r="B54" s="28" t="s">
        <v>6</v>
      </c>
      <c r="C54" s="1">
        <v>449</v>
      </c>
      <c r="D54" s="28"/>
      <c r="E54" s="1">
        <f t="shared" si="5"/>
        <v>447</v>
      </c>
      <c r="F54" s="11">
        <v>13</v>
      </c>
      <c r="G54" s="11">
        <v>434</v>
      </c>
      <c r="H54" s="30">
        <f t="shared" si="6"/>
        <v>99.554565701559014</v>
      </c>
    </row>
    <row r="55" spans="1:9" x14ac:dyDescent="0.2">
      <c r="A55" s="28"/>
      <c r="B55" s="28" t="s">
        <v>7</v>
      </c>
      <c r="C55" s="1">
        <v>449</v>
      </c>
      <c r="D55" s="28"/>
      <c r="E55" s="1">
        <f t="shared" si="5"/>
        <v>331</v>
      </c>
      <c r="F55" s="11">
        <v>259</v>
      </c>
      <c r="G55" s="11">
        <v>72</v>
      </c>
      <c r="H55" s="30">
        <f t="shared" si="6"/>
        <v>73.719376391982181</v>
      </c>
    </row>
    <row r="56" spans="1:9" x14ac:dyDescent="0.2">
      <c r="A56" s="28"/>
      <c r="B56" s="28" t="s">
        <v>8</v>
      </c>
      <c r="C56" s="1">
        <v>449</v>
      </c>
      <c r="D56" s="28"/>
      <c r="E56" s="1">
        <f t="shared" si="5"/>
        <v>434</v>
      </c>
      <c r="F56" s="11">
        <v>360</v>
      </c>
      <c r="G56" s="11">
        <v>74</v>
      </c>
      <c r="H56" s="30">
        <f t="shared" si="6"/>
        <v>96.659242761692653</v>
      </c>
    </row>
    <row r="57" spans="1:9" x14ac:dyDescent="0.2">
      <c r="A57" s="28"/>
      <c r="B57" s="28" t="s">
        <v>134</v>
      </c>
      <c r="C57" s="1">
        <v>449</v>
      </c>
      <c r="D57" s="28"/>
      <c r="E57" s="1">
        <f t="shared" si="5"/>
        <v>310</v>
      </c>
      <c r="F57" s="11">
        <v>165</v>
      </c>
      <c r="G57" s="11">
        <v>145</v>
      </c>
      <c r="H57" s="30">
        <f t="shared" si="6"/>
        <v>69.042316258351889</v>
      </c>
    </row>
    <row r="58" spans="1:9" x14ac:dyDescent="0.2">
      <c r="A58" s="28"/>
      <c r="B58" s="28" t="s">
        <v>135</v>
      </c>
      <c r="C58" s="1">
        <v>449</v>
      </c>
      <c r="D58" s="28"/>
      <c r="E58" s="1">
        <f t="shared" si="5"/>
        <v>360</v>
      </c>
      <c r="F58" s="11">
        <v>360</v>
      </c>
      <c r="G58" s="11">
        <v>0</v>
      </c>
      <c r="H58" s="30">
        <f t="shared" si="6"/>
        <v>80.178173719376389</v>
      </c>
    </row>
    <row r="59" spans="1:9" x14ac:dyDescent="0.2">
      <c r="A59" s="28"/>
      <c r="B59" s="28" t="s">
        <v>11</v>
      </c>
      <c r="C59" s="1">
        <v>449</v>
      </c>
      <c r="D59" s="28"/>
      <c r="E59" s="1">
        <f t="shared" si="5"/>
        <v>449</v>
      </c>
      <c r="F59" s="11">
        <v>13</v>
      </c>
      <c r="G59" s="11">
        <v>436</v>
      </c>
      <c r="H59" s="30">
        <f t="shared" si="6"/>
        <v>100</v>
      </c>
    </row>
    <row r="60" spans="1:9" x14ac:dyDescent="0.2">
      <c r="A60" s="28"/>
      <c r="B60" s="28" t="s">
        <v>136</v>
      </c>
      <c r="C60" s="1">
        <v>449</v>
      </c>
      <c r="D60" s="28"/>
      <c r="E60" s="1">
        <f t="shared" si="5"/>
        <v>275</v>
      </c>
      <c r="F60" s="11">
        <v>181</v>
      </c>
      <c r="G60" s="11">
        <v>94</v>
      </c>
      <c r="H60" s="30">
        <f t="shared" si="6"/>
        <v>61.247216035634743</v>
      </c>
    </row>
    <row r="61" spans="1:9" x14ac:dyDescent="0.2">
      <c r="A61" s="28"/>
      <c r="B61" s="28"/>
      <c r="D61" s="28"/>
      <c r="F61" s="11"/>
      <c r="G61" s="11"/>
      <c r="H61" s="30"/>
    </row>
    <row r="62" spans="1:9" s="4" customFormat="1" x14ac:dyDescent="0.2">
      <c r="A62" s="32" t="s">
        <v>99</v>
      </c>
      <c r="B62" s="32"/>
      <c r="D62" s="32"/>
      <c r="F62" s="31"/>
      <c r="G62" s="31"/>
      <c r="H62" s="30"/>
      <c r="I62" s="1"/>
    </row>
    <row r="63" spans="1:9" x14ac:dyDescent="0.2">
      <c r="A63" s="28"/>
      <c r="B63" s="28" t="s">
        <v>1</v>
      </c>
      <c r="C63" s="1">
        <v>421</v>
      </c>
      <c r="D63" s="28"/>
      <c r="E63" s="1">
        <f t="shared" si="5"/>
        <v>421</v>
      </c>
      <c r="F63" s="11">
        <v>2</v>
      </c>
      <c r="G63" s="11">
        <v>419</v>
      </c>
      <c r="H63" s="30">
        <f>E63/C63*100</f>
        <v>100</v>
      </c>
    </row>
    <row r="64" spans="1:9" x14ac:dyDescent="0.2">
      <c r="A64" s="28"/>
      <c r="B64" s="28" t="s">
        <v>5</v>
      </c>
      <c r="C64" s="1">
        <v>421</v>
      </c>
      <c r="D64" s="28"/>
      <c r="E64" s="1">
        <f t="shared" si="5"/>
        <v>421</v>
      </c>
      <c r="F64" s="11">
        <v>1</v>
      </c>
      <c r="G64" s="11">
        <v>420</v>
      </c>
      <c r="H64" s="30">
        <f>E64/C64*100</f>
        <v>100</v>
      </c>
    </row>
    <row r="65" spans="1:9" x14ac:dyDescent="0.2">
      <c r="A65" s="28"/>
      <c r="B65" s="28" t="s">
        <v>6</v>
      </c>
      <c r="C65" s="1">
        <v>421</v>
      </c>
      <c r="D65" s="28"/>
      <c r="E65" s="1">
        <f t="shared" si="5"/>
        <v>419</v>
      </c>
      <c r="F65" s="11">
        <v>16</v>
      </c>
      <c r="G65" s="11">
        <v>403</v>
      </c>
      <c r="H65" s="30">
        <f>E65/C65*100</f>
        <v>99.524940617577201</v>
      </c>
    </row>
    <row r="66" spans="1:9" x14ac:dyDescent="0.2">
      <c r="A66" s="28"/>
      <c r="B66" s="28"/>
      <c r="D66" s="28"/>
      <c r="F66" s="11"/>
      <c r="G66" s="11"/>
      <c r="H66" s="30"/>
    </row>
    <row r="67" spans="1:9" x14ac:dyDescent="0.2">
      <c r="A67" s="28"/>
      <c r="B67" s="28"/>
      <c r="D67" s="28"/>
      <c r="F67" s="11"/>
      <c r="G67" s="11"/>
      <c r="H67" s="53" t="s">
        <v>25</v>
      </c>
    </row>
    <row r="68" spans="1:9" x14ac:dyDescent="0.2">
      <c r="A68" s="28"/>
      <c r="B68" s="28" t="s">
        <v>7</v>
      </c>
      <c r="C68" s="1">
        <v>421</v>
      </c>
      <c r="D68" s="28"/>
      <c r="E68" s="1">
        <f t="shared" si="5"/>
        <v>292</v>
      </c>
      <c r="F68" s="11">
        <v>111</v>
      </c>
      <c r="G68" s="11">
        <v>181</v>
      </c>
      <c r="H68" s="30">
        <f t="shared" ref="H68:H73" si="7">E68/C68*100</f>
        <v>69.358669833729209</v>
      </c>
    </row>
    <row r="69" spans="1:9" x14ac:dyDescent="0.2">
      <c r="A69" s="28"/>
      <c r="B69" s="28" t="s">
        <v>8</v>
      </c>
      <c r="C69" s="1">
        <v>421</v>
      </c>
      <c r="D69" s="28"/>
      <c r="E69" s="1">
        <f t="shared" si="5"/>
        <v>262</v>
      </c>
      <c r="F69" s="11">
        <v>129</v>
      </c>
      <c r="G69" s="11">
        <v>133</v>
      </c>
      <c r="H69" s="30">
        <f t="shared" si="7"/>
        <v>62.232779097387173</v>
      </c>
    </row>
    <row r="70" spans="1:9" x14ac:dyDescent="0.2">
      <c r="A70" s="28"/>
      <c r="B70" s="28" t="s">
        <v>134</v>
      </c>
      <c r="C70" s="1">
        <v>421</v>
      </c>
      <c r="D70" s="28"/>
      <c r="E70" s="1">
        <f t="shared" si="5"/>
        <v>324</v>
      </c>
      <c r="F70" s="11">
        <v>33</v>
      </c>
      <c r="G70" s="11">
        <v>291</v>
      </c>
      <c r="H70" s="30">
        <f t="shared" si="7"/>
        <v>76.959619952494066</v>
      </c>
    </row>
    <row r="71" spans="1:9" x14ac:dyDescent="0.2">
      <c r="A71" s="28"/>
      <c r="B71" s="28" t="s">
        <v>135</v>
      </c>
      <c r="C71" s="1">
        <v>421</v>
      </c>
      <c r="D71" s="28"/>
      <c r="E71" s="1">
        <f t="shared" si="5"/>
        <v>388</v>
      </c>
      <c r="F71" s="11">
        <v>282</v>
      </c>
      <c r="G71" s="11">
        <v>106</v>
      </c>
      <c r="H71" s="30">
        <f t="shared" si="7"/>
        <v>92.161520190023751</v>
      </c>
    </row>
    <row r="72" spans="1:9" x14ac:dyDescent="0.2">
      <c r="A72" s="28"/>
      <c r="B72" s="28" t="s">
        <v>11</v>
      </c>
      <c r="C72" s="1">
        <v>421</v>
      </c>
      <c r="D72" s="28"/>
      <c r="E72" s="1">
        <f t="shared" si="5"/>
        <v>418</v>
      </c>
      <c r="F72" s="11">
        <v>55</v>
      </c>
      <c r="G72" s="11">
        <v>363</v>
      </c>
      <c r="H72" s="30">
        <f t="shared" si="7"/>
        <v>99.287410926365794</v>
      </c>
    </row>
    <row r="73" spans="1:9" x14ac:dyDescent="0.2">
      <c r="A73" s="28"/>
      <c r="B73" s="28" t="s">
        <v>136</v>
      </c>
      <c r="C73" s="1">
        <v>421</v>
      </c>
      <c r="D73" s="28"/>
      <c r="E73" s="1">
        <f t="shared" si="5"/>
        <v>237</v>
      </c>
      <c r="F73" s="11">
        <v>189</v>
      </c>
      <c r="G73" s="11">
        <v>48</v>
      </c>
      <c r="H73" s="30">
        <f t="shared" si="7"/>
        <v>56.294536817102134</v>
      </c>
    </row>
    <row r="74" spans="1:9" x14ac:dyDescent="0.2">
      <c r="A74" s="28"/>
      <c r="B74" s="28"/>
      <c r="D74" s="28"/>
      <c r="F74" s="11"/>
      <c r="G74" s="11"/>
      <c r="H74" s="30"/>
    </row>
    <row r="75" spans="1:9" s="4" customFormat="1" x14ac:dyDescent="0.2">
      <c r="A75" s="32" t="s">
        <v>100</v>
      </c>
      <c r="B75" s="32"/>
      <c r="D75" s="32"/>
      <c r="F75" s="31"/>
      <c r="G75" s="31"/>
      <c r="H75" s="30"/>
      <c r="I75" s="1"/>
    </row>
    <row r="76" spans="1:9" x14ac:dyDescent="0.2">
      <c r="A76" s="28"/>
      <c r="B76" s="28" t="s">
        <v>1</v>
      </c>
      <c r="C76" s="1">
        <v>509</v>
      </c>
      <c r="D76" s="28"/>
      <c r="E76" s="1">
        <f t="shared" si="5"/>
        <v>509</v>
      </c>
      <c r="F76" s="11">
        <v>42</v>
      </c>
      <c r="G76" s="11">
        <v>467</v>
      </c>
      <c r="H76" s="30">
        <f t="shared" ref="H76:H84" si="8">E76/C76*100</f>
        <v>100</v>
      </c>
    </row>
    <row r="77" spans="1:9" x14ac:dyDescent="0.2">
      <c r="A77" s="28"/>
      <c r="B77" s="28" t="s">
        <v>5</v>
      </c>
      <c r="C77" s="1">
        <v>509</v>
      </c>
      <c r="D77" s="28"/>
      <c r="E77" s="1">
        <f t="shared" si="5"/>
        <v>509</v>
      </c>
      <c r="F77" s="11">
        <v>0</v>
      </c>
      <c r="G77" s="11">
        <v>509</v>
      </c>
      <c r="H77" s="30">
        <f t="shared" si="8"/>
        <v>100</v>
      </c>
    </row>
    <row r="78" spans="1:9" x14ac:dyDescent="0.2">
      <c r="A78" s="28"/>
      <c r="B78" s="28" t="s">
        <v>6</v>
      </c>
      <c r="C78" s="1">
        <v>509</v>
      </c>
      <c r="D78" s="28"/>
      <c r="E78" s="1">
        <f t="shared" si="5"/>
        <v>443</v>
      </c>
      <c r="F78" s="11">
        <v>151</v>
      </c>
      <c r="G78" s="11">
        <v>292</v>
      </c>
      <c r="H78" s="30">
        <f t="shared" si="8"/>
        <v>87.033398821218071</v>
      </c>
    </row>
    <row r="79" spans="1:9" x14ac:dyDescent="0.2">
      <c r="A79" s="28"/>
      <c r="B79" s="28" t="s">
        <v>7</v>
      </c>
      <c r="C79" s="1">
        <v>509</v>
      </c>
      <c r="D79" s="28"/>
      <c r="E79" s="1">
        <f t="shared" si="5"/>
        <v>342</v>
      </c>
      <c r="F79" s="11">
        <v>77</v>
      </c>
      <c r="G79" s="11">
        <v>265</v>
      </c>
      <c r="H79" s="30">
        <f t="shared" si="8"/>
        <v>67.190569744597255</v>
      </c>
    </row>
    <row r="80" spans="1:9" x14ac:dyDescent="0.2">
      <c r="A80" s="28"/>
      <c r="B80" s="28" t="s">
        <v>8</v>
      </c>
      <c r="C80" s="1">
        <v>509</v>
      </c>
      <c r="D80" s="28"/>
      <c r="E80" s="1">
        <f t="shared" si="5"/>
        <v>491</v>
      </c>
      <c r="F80" s="11">
        <v>128</v>
      </c>
      <c r="G80" s="11">
        <v>363</v>
      </c>
      <c r="H80" s="30">
        <f t="shared" si="8"/>
        <v>96.463654223968561</v>
      </c>
    </row>
    <row r="81" spans="1:8" x14ac:dyDescent="0.2">
      <c r="A81" s="28"/>
      <c r="B81" s="28" t="s">
        <v>134</v>
      </c>
      <c r="C81" s="1">
        <v>509</v>
      </c>
      <c r="D81" s="28"/>
      <c r="E81" s="1">
        <f t="shared" si="5"/>
        <v>353</v>
      </c>
      <c r="F81" s="11">
        <v>108</v>
      </c>
      <c r="G81" s="11">
        <v>245</v>
      </c>
      <c r="H81" s="30">
        <f t="shared" si="8"/>
        <v>69.351669941060905</v>
      </c>
    </row>
    <row r="82" spans="1:8" x14ac:dyDescent="0.2">
      <c r="A82" s="28"/>
      <c r="B82" s="28" t="s">
        <v>135</v>
      </c>
      <c r="C82" s="1">
        <v>509</v>
      </c>
      <c r="D82" s="28"/>
      <c r="E82" s="1">
        <f t="shared" si="5"/>
        <v>349</v>
      </c>
      <c r="F82" s="11">
        <v>217</v>
      </c>
      <c r="G82" s="11">
        <v>132</v>
      </c>
      <c r="H82" s="30">
        <f t="shared" si="8"/>
        <v>68.56581532416503</v>
      </c>
    </row>
    <row r="83" spans="1:8" x14ac:dyDescent="0.2">
      <c r="A83" s="28"/>
      <c r="B83" s="28" t="s">
        <v>11</v>
      </c>
      <c r="C83" s="1">
        <v>509</v>
      </c>
      <c r="D83" s="28"/>
      <c r="E83" s="1">
        <f t="shared" si="5"/>
        <v>489</v>
      </c>
      <c r="F83" s="11">
        <v>392</v>
      </c>
      <c r="G83" s="11">
        <v>97</v>
      </c>
      <c r="H83" s="30">
        <f t="shared" si="8"/>
        <v>96.070726915520638</v>
      </c>
    </row>
    <row r="84" spans="1:8" x14ac:dyDescent="0.2">
      <c r="A84" s="28"/>
      <c r="B84" s="28" t="s">
        <v>136</v>
      </c>
      <c r="C84" s="1">
        <v>509</v>
      </c>
      <c r="D84" s="28"/>
      <c r="E84" s="1">
        <f t="shared" si="5"/>
        <v>114</v>
      </c>
      <c r="F84" s="11">
        <v>74</v>
      </c>
      <c r="G84" s="11">
        <v>40</v>
      </c>
      <c r="H84" s="30">
        <f t="shared" si="8"/>
        <v>22.396856581532418</v>
      </c>
    </row>
    <row r="85" spans="1:8" x14ac:dyDescent="0.2">
      <c r="A85" s="28"/>
      <c r="B85" s="28"/>
      <c r="D85" s="28"/>
      <c r="F85" s="11"/>
      <c r="G85" s="11"/>
      <c r="H85" s="30"/>
    </row>
    <row r="86" spans="1:8" s="4" customFormat="1" x14ac:dyDescent="0.2">
      <c r="A86" s="32" t="s">
        <v>101</v>
      </c>
      <c r="B86" s="32"/>
      <c r="D86" s="32"/>
      <c r="F86" s="31"/>
      <c r="G86" s="31"/>
      <c r="H86" s="30"/>
    </row>
    <row r="87" spans="1:8" x14ac:dyDescent="0.2">
      <c r="A87" s="28"/>
      <c r="B87" s="28" t="s">
        <v>1</v>
      </c>
      <c r="C87" s="1">
        <v>572</v>
      </c>
      <c r="D87" s="28"/>
      <c r="E87" s="1">
        <f t="shared" si="5"/>
        <v>570</v>
      </c>
      <c r="F87" s="11">
        <v>21</v>
      </c>
      <c r="G87" s="11">
        <v>549</v>
      </c>
      <c r="H87" s="30">
        <f t="shared" ref="H87:H95" si="9">E87/C87*100</f>
        <v>99.650349650349639</v>
      </c>
    </row>
    <row r="88" spans="1:8" x14ac:dyDescent="0.2">
      <c r="A88" s="28"/>
      <c r="B88" s="28" t="s">
        <v>5</v>
      </c>
      <c r="C88" s="1">
        <v>572</v>
      </c>
      <c r="D88" s="28"/>
      <c r="E88" s="1">
        <f t="shared" si="5"/>
        <v>572</v>
      </c>
      <c r="F88" s="11">
        <v>4</v>
      </c>
      <c r="G88" s="11">
        <v>568</v>
      </c>
      <c r="H88" s="30">
        <f t="shared" si="9"/>
        <v>100</v>
      </c>
    </row>
    <row r="89" spans="1:8" x14ac:dyDescent="0.2">
      <c r="A89" s="28"/>
      <c r="B89" s="28" t="s">
        <v>6</v>
      </c>
      <c r="C89" s="1">
        <v>572</v>
      </c>
      <c r="D89" s="28"/>
      <c r="E89" s="1">
        <f t="shared" si="5"/>
        <v>476</v>
      </c>
      <c r="F89" s="11">
        <v>82</v>
      </c>
      <c r="G89" s="11">
        <v>394</v>
      </c>
      <c r="H89" s="30">
        <f t="shared" si="9"/>
        <v>83.216783216783213</v>
      </c>
    </row>
    <row r="90" spans="1:8" x14ac:dyDescent="0.2">
      <c r="A90" s="28"/>
      <c r="B90" s="28" t="s">
        <v>7</v>
      </c>
      <c r="C90" s="1">
        <v>572</v>
      </c>
      <c r="D90" s="28"/>
      <c r="E90" s="1">
        <f t="shared" si="5"/>
        <v>460</v>
      </c>
      <c r="F90" s="11">
        <v>151</v>
      </c>
      <c r="G90" s="11">
        <v>309</v>
      </c>
      <c r="H90" s="30">
        <f t="shared" si="9"/>
        <v>80.419580419580413</v>
      </c>
    </row>
    <row r="91" spans="1:8" x14ac:dyDescent="0.2">
      <c r="A91" s="28"/>
      <c r="B91" s="28" t="s">
        <v>8</v>
      </c>
      <c r="C91" s="1">
        <v>572</v>
      </c>
      <c r="D91" s="28"/>
      <c r="E91" s="1">
        <f t="shared" si="5"/>
        <v>535</v>
      </c>
      <c r="F91" s="11">
        <v>291</v>
      </c>
      <c r="G91" s="11">
        <v>244</v>
      </c>
      <c r="H91" s="30">
        <f t="shared" si="9"/>
        <v>93.531468531468533</v>
      </c>
    </row>
    <row r="92" spans="1:8" x14ac:dyDescent="0.2">
      <c r="A92" s="28"/>
      <c r="B92" s="28" t="s">
        <v>134</v>
      </c>
      <c r="C92" s="1">
        <v>572</v>
      </c>
      <c r="D92" s="28"/>
      <c r="E92" s="1">
        <f t="shared" si="5"/>
        <v>467</v>
      </c>
      <c r="F92" s="11">
        <v>118</v>
      </c>
      <c r="G92" s="11">
        <v>349</v>
      </c>
      <c r="H92" s="30">
        <f t="shared" si="9"/>
        <v>81.64335664335664</v>
      </c>
    </row>
    <row r="93" spans="1:8" x14ac:dyDescent="0.2">
      <c r="A93" s="28"/>
      <c r="B93" s="28" t="s">
        <v>135</v>
      </c>
      <c r="C93" s="1">
        <v>572</v>
      </c>
      <c r="D93" s="28"/>
      <c r="E93" s="1">
        <f t="shared" si="5"/>
        <v>450</v>
      </c>
      <c r="F93" s="11">
        <v>164</v>
      </c>
      <c r="G93" s="11">
        <v>286</v>
      </c>
      <c r="H93" s="30">
        <f t="shared" si="9"/>
        <v>78.671328671328666</v>
      </c>
    </row>
    <row r="94" spans="1:8" x14ac:dyDescent="0.2">
      <c r="A94" s="28"/>
      <c r="B94" s="28" t="s">
        <v>11</v>
      </c>
      <c r="C94" s="1">
        <v>572</v>
      </c>
      <c r="D94" s="28"/>
      <c r="E94" s="1">
        <f t="shared" si="5"/>
        <v>568</v>
      </c>
      <c r="F94" s="11">
        <v>222</v>
      </c>
      <c r="G94" s="11">
        <v>346</v>
      </c>
      <c r="H94" s="30">
        <f t="shared" si="9"/>
        <v>99.300699300699307</v>
      </c>
    </row>
    <row r="95" spans="1:8" x14ac:dyDescent="0.2">
      <c r="A95" s="28"/>
      <c r="B95" s="28" t="s">
        <v>136</v>
      </c>
      <c r="C95" s="1">
        <v>572</v>
      </c>
      <c r="D95" s="28"/>
      <c r="E95" s="1">
        <f t="shared" si="5"/>
        <v>282</v>
      </c>
      <c r="F95" s="11">
        <v>141</v>
      </c>
      <c r="G95" s="11">
        <v>141</v>
      </c>
      <c r="H95" s="30">
        <f t="shared" si="9"/>
        <v>49.3006993006993</v>
      </c>
    </row>
    <row r="96" spans="1:8" x14ac:dyDescent="0.2">
      <c r="A96" s="28"/>
      <c r="B96" s="28"/>
      <c r="D96" s="28"/>
      <c r="F96" s="11"/>
      <c r="G96" s="11"/>
      <c r="H96" s="30"/>
    </row>
    <row r="97" spans="1:8" s="4" customFormat="1" x14ac:dyDescent="0.2">
      <c r="A97" s="32" t="s">
        <v>102</v>
      </c>
      <c r="B97" s="32"/>
      <c r="D97" s="32"/>
      <c r="F97" s="31"/>
      <c r="G97" s="31"/>
      <c r="H97" s="30"/>
    </row>
    <row r="98" spans="1:8" x14ac:dyDescent="0.2">
      <c r="A98" s="28"/>
      <c r="B98" s="28" t="s">
        <v>1</v>
      </c>
      <c r="C98" s="1">
        <v>495</v>
      </c>
      <c r="D98" s="28"/>
      <c r="E98" s="1">
        <f t="shared" si="5"/>
        <v>495</v>
      </c>
      <c r="F98" s="11">
        <v>77</v>
      </c>
      <c r="G98" s="11">
        <v>418</v>
      </c>
      <c r="H98" s="30">
        <f t="shared" ref="H98:H106" si="10">E98/C98*100</f>
        <v>100</v>
      </c>
    </row>
    <row r="99" spans="1:8" x14ac:dyDescent="0.2">
      <c r="A99" s="28"/>
      <c r="B99" s="28" t="s">
        <v>5</v>
      </c>
      <c r="C99" s="1">
        <v>495</v>
      </c>
      <c r="D99" s="28"/>
      <c r="E99" s="1">
        <f t="shared" si="5"/>
        <v>495</v>
      </c>
      <c r="F99" s="11">
        <v>3</v>
      </c>
      <c r="G99" s="11">
        <v>492</v>
      </c>
      <c r="H99" s="30">
        <f t="shared" si="10"/>
        <v>100</v>
      </c>
    </row>
    <row r="100" spans="1:8" x14ac:dyDescent="0.2">
      <c r="A100" s="28"/>
      <c r="B100" s="28" t="s">
        <v>6</v>
      </c>
      <c r="C100" s="1">
        <v>495</v>
      </c>
      <c r="D100" s="28"/>
      <c r="E100" s="1">
        <f t="shared" si="5"/>
        <v>376</v>
      </c>
      <c r="F100" s="11">
        <v>96</v>
      </c>
      <c r="G100" s="11">
        <v>280</v>
      </c>
      <c r="H100" s="30">
        <f t="shared" si="10"/>
        <v>75.959595959595958</v>
      </c>
    </row>
    <row r="101" spans="1:8" x14ac:dyDescent="0.2">
      <c r="A101" s="28"/>
      <c r="B101" s="28" t="s">
        <v>7</v>
      </c>
      <c r="C101" s="1">
        <v>495</v>
      </c>
      <c r="D101" s="28"/>
      <c r="E101" s="1">
        <f t="shared" si="5"/>
        <v>367</v>
      </c>
      <c r="F101" s="11">
        <v>146</v>
      </c>
      <c r="G101" s="11">
        <v>221</v>
      </c>
      <c r="H101" s="30">
        <f t="shared" si="10"/>
        <v>74.141414141414145</v>
      </c>
    </row>
    <row r="102" spans="1:8" x14ac:dyDescent="0.2">
      <c r="A102" s="28"/>
      <c r="B102" s="28" t="s">
        <v>8</v>
      </c>
      <c r="C102" s="1">
        <v>495</v>
      </c>
      <c r="D102" s="28"/>
      <c r="E102" s="1">
        <f t="shared" si="5"/>
        <v>472</v>
      </c>
      <c r="F102" s="11">
        <v>321</v>
      </c>
      <c r="G102" s="11">
        <v>151</v>
      </c>
      <c r="H102" s="30">
        <f t="shared" si="10"/>
        <v>95.353535353535364</v>
      </c>
    </row>
    <row r="103" spans="1:8" x14ac:dyDescent="0.2">
      <c r="A103" s="28"/>
      <c r="B103" s="28" t="s">
        <v>134</v>
      </c>
      <c r="C103" s="1">
        <v>495</v>
      </c>
      <c r="D103" s="28"/>
      <c r="E103" s="1">
        <f t="shared" si="5"/>
        <v>331</v>
      </c>
      <c r="F103" s="11">
        <v>250</v>
      </c>
      <c r="G103" s="11">
        <v>81</v>
      </c>
      <c r="H103" s="30">
        <f t="shared" si="10"/>
        <v>66.868686868686865</v>
      </c>
    </row>
    <row r="104" spans="1:8" x14ac:dyDescent="0.2">
      <c r="A104" s="28"/>
      <c r="B104" s="28" t="s">
        <v>135</v>
      </c>
      <c r="C104" s="1">
        <v>495</v>
      </c>
      <c r="D104" s="28"/>
      <c r="E104" s="1">
        <f t="shared" si="5"/>
        <v>333</v>
      </c>
      <c r="F104" s="11">
        <v>260</v>
      </c>
      <c r="G104" s="11">
        <v>73</v>
      </c>
      <c r="H104" s="30">
        <f t="shared" si="10"/>
        <v>67.272727272727266</v>
      </c>
    </row>
    <row r="105" spans="1:8" x14ac:dyDescent="0.2">
      <c r="A105" s="28"/>
      <c r="B105" s="28" t="s">
        <v>11</v>
      </c>
      <c r="C105" s="1">
        <v>495</v>
      </c>
      <c r="D105" s="28"/>
      <c r="E105" s="1">
        <f t="shared" si="5"/>
        <v>489</v>
      </c>
      <c r="F105" s="11">
        <v>21</v>
      </c>
      <c r="G105" s="11">
        <v>468</v>
      </c>
      <c r="H105" s="30">
        <f t="shared" si="10"/>
        <v>98.787878787878796</v>
      </c>
    </row>
    <row r="106" spans="1:8" x14ac:dyDescent="0.2">
      <c r="A106" s="28"/>
      <c r="B106" s="28" t="s">
        <v>136</v>
      </c>
      <c r="C106" s="1">
        <v>495</v>
      </c>
      <c r="D106" s="28"/>
      <c r="E106" s="1">
        <f t="shared" si="5"/>
        <v>265</v>
      </c>
      <c r="F106" s="11">
        <v>81</v>
      </c>
      <c r="G106" s="11">
        <v>184</v>
      </c>
      <c r="H106" s="30">
        <f t="shared" si="10"/>
        <v>53.535353535353536</v>
      </c>
    </row>
    <row r="107" spans="1:8" x14ac:dyDescent="0.2">
      <c r="A107" s="28"/>
      <c r="B107" s="28"/>
      <c r="D107" s="28"/>
      <c r="F107" s="11"/>
      <c r="G107" s="11"/>
      <c r="H107" s="30"/>
    </row>
    <row r="108" spans="1:8" s="4" customFormat="1" x14ac:dyDescent="0.2">
      <c r="A108" s="32" t="s">
        <v>103</v>
      </c>
      <c r="B108" s="32"/>
      <c r="D108" s="32"/>
      <c r="F108" s="31"/>
      <c r="G108" s="31"/>
      <c r="H108" s="30"/>
    </row>
    <row r="109" spans="1:8" x14ac:dyDescent="0.2">
      <c r="A109" s="28"/>
      <c r="B109" s="28" t="s">
        <v>1</v>
      </c>
      <c r="C109" s="1">
        <v>492</v>
      </c>
      <c r="D109" s="28"/>
      <c r="E109" s="1">
        <f t="shared" si="5"/>
        <v>489</v>
      </c>
      <c r="F109" s="11">
        <v>26</v>
      </c>
      <c r="G109" s="11">
        <v>463</v>
      </c>
      <c r="H109" s="30">
        <f t="shared" ref="H109:H117" si="11">E109/C109*100</f>
        <v>99.390243902439025</v>
      </c>
    </row>
    <row r="110" spans="1:8" x14ac:dyDescent="0.2">
      <c r="A110" s="28"/>
      <c r="B110" s="28" t="s">
        <v>5</v>
      </c>
      <c r="C110" s="1">
        <v>492</v>
      </c>
      <c r="D110" s="28"/>
      <c r="E110" s="1">
        <f t="shared" si="5"/>
        <v>492</v>
      </c>
      <c r="F110" s="11">
        <v>0</v>
      </c>
      <c r="G110" s="11">
        <v>492</v>
      </c>
      <c r="H110" s="30">
        <f t="shared" si="11"/>
        <v>100</v>
      </c>
    </row>
    <row r="111" spans="1:8" x14ac:dyDescent="0.2">
      <c r="A111" s="28"/>
      <c r="B111" s="28" t="s">
        <v>6</v>
      </c>
      <c r="C111" s="1">
        <v>492</v>
      </c>
      <c r="D111" s="28"/>
      <c r="E111" s="1">
        <f t="shared" si="5"/>
        <v>476</v>
      </c>
      <c r="F111" s="11">
        <v>128</v>
      </c>
      <c r="G111" s="11">
        <v>348</v>
      </c>
      <c r="H111" s="30">
        <f t="shared" si="11"/>
        <v>96.747967479674799</v>
      </c>
    </row>
    <row r="112" spans="1:8" x14ac:dyDescent="0.2">
      <c r="A112" s="28"/>
      <c r="B112" s="28" t="s">
        <v>7</v>
      </c>
      <c r="C112" s="1">
        <v>492</v>
      </c>
      <c r="D112" s="28"/>
      <c r="E112" s="1">
        <f t="shared" si="5"/>
        <v>220</v>
      </c>
      <c r="F112" s="11">
        <v>220</v>
      </c>
      <c r="G112" s="11">
        <v>0</v>
      </c>
      <c r="H112" s="30">
        <f t="shared" si="11"/>
        <v>44.715447154471541</v>
      </c>
    </row>
    <row r="113" spans="1:9" x14ac:dyDescent="0.2">
      <c r="A113" s="28"/>
      <c r="B113" s="28" t="s">
        <v>8</v>
      </c>
      <c r="C113" s="1">
        <v>492</v>
      </c>
      <c r="D113" s="28"/>
      <c r="E113" s="1">
        <f t="shared" si="5"/>
        <v>488</v>
      </c>
      <c r="F113" s="11">
        <v>146</v>
      </c>
      <c r="G113" s="11">
        <v>342</v>
      </c>
      <c r="H113" s="30">
        <f t="shared" si="11"/>
        <v>99.1869918699187</v>
      </c>
    </row>
    <row r="114" spans="1:9" x14ac:dyDescent="0.2">
      <c r="A114" s="28"/>
      <c r="B114" s="28" t="s">
        <v>134</v>
      </c>
      <c r="C114" s="1">
        <v>492</v>
      </c>
      <c r="D114" s="28"/>
      <c r="E114" s="1">
        <f t="shared" si="5"/>
        <v>492</v>
      </c>
      <c r="F114" s="11">
        <v>422</v>
      </c>
      <c r="G114" s="11">
        <v>70</v>
      </c>
      <c r="H114" s="30">
        <f t="shared" si="11"/>
        <v>100</v>
      </c>
    </row>
    <row r="115" spans="1:9" x14ac:dyDescent="0.2">
      <c r="A115" s="28"/>
      <c r="B115" s="28" t="s">
        <v>135</v>
      </c>
      <c r="C115" s="1">
        <v>492</v>
      </c>
      <c r="D115" s="28"/>
      <c r="E115" s="1">
        <f t="shared" si="5"/>
        <v>477</v>
      </c>
      <c r="F115" s="11">
        <v>383</v>
      </c>
      <c r="G115" s="11">
        <v>94</v>
      </c>
      <c r="H115" s="30">
        <f t="shared" si="11"/>
        <v>96.951219512195124</v>
      </c>
    </row>
    <row r="116" spans="1:9" x14ac:dyDescent="0.2">
      <c r="A116" s="28"/>
      <c r="B116" s="28" t="s">
        <v>11</v>
      </c>
      <c r="C116" s="1">
        <v>492</v>
      </c>
      <c r="D116" s="28"/>
      <c r="E116" s="1">
        <f t="shared" si="5"/>
        <v>487</v>
      </c>
      <c r="F116" s="11">
        <v>218</v>
      </c>
      <c r="G116" s="11">
        <v>269</v>
      </c>
      <c r="H116" s="30">
        <f t="shared" si="11"/>
        <v>98.983739837398375</v>
      </c>
    </row>
    <row r="117" spans="1:9" x14ac:dyDescent="0.2">
      <c r="A117" s="28"/>
      <c r="B117" s="28" t="s">
        <v>136</v>
      </c>
      <c r="C117" s="1">
        <v>492</v>
      </c>
      <c r="D117" s="28"/>
      <c r="E117" s="1">
        <f t="shared" si="5"/>
        <v>172</v>
      </c>
      <c r="F117" s="11">
        <v>172</v>
      </c>
      <c r="G117" s="11">
        <v>0</v>
      </c>
      <c r="H117" s="30">
        <f t="shared" si="11"/>
        <v>34.959349593495936</v>
      </c>
    </row>
    <row r="118" spans="1:9" x14ac:dyDescent="0.2">
      <c r="A118" s="28"/>
      <c r="B118" s="28"/>
      <c r="D118" s="28"/>
      <c r="F118" s="11"/>
      <c r="G118" s="11"/>
      <c r="H118" s="30"/>
    </row>
    <row r="119" spans="1:9" s="4" customFormat="1" x14ac:dyDescent="0.2">
      <c r="A119" s="32" t="s">
        <v>104</v>
      </c>
      <c r="B119" s="32"/>
      <c r="D119" s="32"/>
      <c r="F119" s="31"/>
      <c r="G119" s="31"/>
      <c r="H119" s="30"/>
      <c r="I119" s="1"/>
    </row>
    <row r="120" spans="1:9" x14ac:dyDescent="0.2">
      <c r="A120" s="28"/>
      <c r="B120" s="28" t="s">
        <v>1</v>
      </c>
      <c r="C120" s="1">
        <v>540</v>
      </c>
      <c r="D120" s="28"/>
      <c r="E120" s="1">
        <f t="shared" si="5"/>
        <v>540</v>
      </c>
      <c r="F120" s="11">
        <v>14</v>
      </c>
      <c r="G120" s="11">
        <v>526</v>
      </c>
      <c r="H120" s="30">
        <f t="shared" ref="H120:H128" si="12">E120/C120*100</f>
        <v>100</v>
      </c>
    </row>
    <row r="121" spans="1:9" x14ac:dyDescent="0.2">
      <c r="A121" s="28"/>
      <c r="B121" s="28" t="s">
        <v>5</v>
      </c>
      <c r="C121" s="1">
        <v>540</v>
      </c>
      <c r="D121" s="28"/>
      <c r="E121" s="1">
        <f t="shared" si="5"/>
        <v>539</v>
      </c>
      <c r="F121" s="11">
        <v>10</v>
      </c>
      <c r="G121" s="11">
        <v>529</v>
      </c>
      <c r="H121" s="30">
        <f t="shared" si="12"/>
        <v>99.81481481481481</v>
      </c>
    </row>
    <row r="122" spans="1:9" x14ac:dyDescent="0.2">
      <c r="A122" s="28"/>
      <c r="B122" s="28" t="s">
        <v>6</v>
      </c>
      <c r="C122" s="1">
        <v>540</v>
      </c>
      <c r="D122" s="28"/>
      <c r="E122" s="1">
        <f t="shared" si="5"/>
        <v>202</v>
      </c>
      <c r="F122" s="11">
        <v>141</v>
      </c>
      <c r="G122" s="11">
        <v>61</v>
      </c>
      <c r="H122" s="30">
        <f t="shared" si="12"/>
        <v>37.407407407407405</v>
      </c>
    </row>
    <row r="123" spans="1:9" x14ac:dyDescent="0.2">
      <c r="A123" s="28"/>
      <c r="B123" s="28" t="s">
        <v>7</v>
      </c>
      <c r="C123" s="1">
        <v>540</v>
      </c>
      <c r="D123" s="28"/>
      <c r="E123" s="1">
        <f t="shared" si="5"/>
        <v>257</v>
      </c>
      <c r="F123" s="11">
        <v>198</v>
      </c>
      <c r="G123" s="11">
        <v>59</v>
      </c>
      <c r="H123" s="30">
        <f t="shared" si="12"/>
        <v>47.592592592592595</v>
      </c>
    </row>
    <row r="124" spans="1:9" x14ac:dyDescent="0.2">
      <c r="A124" s="28"/>
      <c r="B124" s="28" t="s">
        <v>8</v>
      </c>
      <c r="C124" s="1">
        <v>540</v>
      </c>
      <c r="D124" s="28"/>
      <c r="E124" s="1">
        <f t="shared" si="5"/>
        <v>417</v>
      </c>
      <c r="F124" s="11">
        <v>230</v>
      </c>
      <c r="G124" s="11">
        <v>187</v>
      </c>
      <c r="H124" s="30">
        <f t="shared" si="12"/>
        <v>77.222222222222229</v>
      </c>
    </row>
    <row r="125" spans="1:9" x14ac:dyDescent="0.2">
      <c r="A125" s="28"/>
      <c r="B125" s="28" t="s">
        <v>134</v>
      </c>
      <c r="C125" s="1">
        <v>540</v>
      </c>
      <c r="D125" s="28"/>
      <c r="E125" s="1">
        <f t="shared" si="5"/>
        <v>465</v>
      </c>
      <c r="F125" s="11">
        <v>407</v>
      </c>
      <c r="G125" s="11">
        <v>58</v>
      </c>
      <c r="H125" s="30">
        <f t="shared" si="12"/>
        <v>86.111111111111114</v>
      </c>
    </row>
    <row r="126" spans="1:9" x14ac:dyDescent="0.2">
      <c r="A126" s="28"/>
      <c r="B126" s="28" t="s">
        <v>135</v>
      </c>
      <c r="C126" s="1">
        <v>540</v>
      </c>
      <c r="D126" s="28"/>
      <c r="E126" s="1">
        <f t="shared" si="5"/>
        <v>432</v>
      </c>
      <c r="F126" s="11">
        <v>379</v>
      </c>
      <c r="G126" s="11">
        <v>53</v>
      </c>
      <c r="H126" s="30">
        <f t="shared" si="12"/>
        <v>80</v>
      </c>
    </row>
    <row r="127" spans="1:9" x14ac:dyDescent="0.2">
      <c r="A127" s="28"/>
      <c r="B127" s="28" t="s">
        <v>11</v>
      </c>
      <c r="C127" s="1">
        <v>540</v>
      </c>
      <c r="D127" s="28"/>
      <c r="E127" s="1">
        <f t="shared" si="5"/>
        <v>535</v>
      </c>
      <c r="F127" s="11">
        <v>46</v>
      </c>
      <c r="G127" s="11">
        <v>489</v>
      </c>
      <c r="H127" s="30">
        <f t="shared" si="12"/>
        <v>99.074074074074076</v>
      </c>
    </row>
    <row r="128" spans="1:9" x14ac:dyDescent="0.2">
      <c r="A128" s="28"/>
      <c r="B128" s="28" t="s">
        <v>136</v>
      </c>
      <c r="C128" s="1">
        <v>540</v>
      </c>
      <c r="D128" s="28"/>
      <c r="E128" s="1">
        <f t="shared" ref="E128:E211" si="13">SUM(F128:G128)</f>
        <v>392</v>
      </c>
      <c r="F128" s="11">
        <v>337</v>
      </c>
      <c r="G128" s="11">
        <v>55</v>
      </c>
      <c r="H128" s="30">
        <f t="shared" si="12"/>
        <v>72.592592592592595</v>
      </c>
    </row>
    <row r="129" spans="1:9" x14ac:dyDescent="0.2">
      <c r="A129" s="28"/>
      <c r="B129" s="28"/>
      <c r="D129" s="28"/>
      <c r="F129" s="11"/>
      <c r="G129" s="11"/>
      <c r="H129" s="30"/>
    </row>
    <row r="130" spans="1:9" s="4" customFormat="1" x14ac:dyDescent="0.2">
      <c r="A130" s="32" t="s">
        <v>105</v>
      </c>
      <c r="B130" s="32"/>
      <c r="D130" s="32"/>
      <c r="F130" s="31"/>
      <c r="G130" s="31"/>
      <c r="H130" s="30"/>
    </row>
    <row r="131" spans="1:9" x14ac:dyDescent="0.2">
      <c r="A131" s="28"/>
      <c r="B131" s="28" t="s">
        <v>1</v>
      </c>
      <c r="C131" s="1">
        <v>501</v>
      </c>
      <c r="D131" s="28"/>
      <c r="E131" s="1">
        <f t="shared" si="13"/>
        <v>501</v>
      </c>
      <c r="F131" s="11">
        <v>0</v>
      </c>
      <c r="G131" s="11">
        <v>501</v>
      </c>
      <c r="H131" s="30">
        <f>E131/C131*100</f>
        <v>100</v>
      </c>
    </row>
    <row r="132" spans="1:9" x14ac:dyDescent="0.2">
      <c r="A132" s="28"/>
      <c r="B132" s="28" t="s">
        <v>5</v>
      </c>
      <c r="C132" s="1">
        <v>501</v>
      </c>
      <c r="D132" s="28"/>
      <c r="E132" s="1">
        <f t="shared" si="13"/>
        <v>501</v>
      </c>
      <c r="F132" s="11">
        <v>1</v>
      </c>
      <c r="G132" s="11">
        <v>500</v>
      </c>
      <c r="H132" s="30">
        <f>E132/C132*100</f>
        <v>100</v>
      </c>
    </row>
    <row r="133" spans="1:9" x14ac:dyDescent="0.2">
      <c r="A133" s="28"/>
      <c r="B133" s="28"/>
      <c r="D133" s="28"/>
      <c r="F133" s="11"/>
      <c r="G133" s="11"/>
      <c r="H133" s="30"/>
    </row>
    <row r="134" spans="1:9" x14ac:dyDescent="0.2">
      <c r="A134" s="28"/>
      <c r="B134" s="28"/>
      <c r="D134" s="28"/>
      <c r="F134" s="11"/>
      <c r="G134" s="11"/>
      <c r="H134" s="53" t="s">
        <v>25</v>
      </c>
    </row>
    <row r="135" spans="1:9" x14ac:dyDescent="0.2">
      <c r="A135" s="28"/>
      <c r="B135" s="28" t="s">
        <v>6</v>
      </c>
      <c r="C135" s="1">
        <v>501</v>
      </c>
      <c r="D135" s="28"/>
      <c r="E135" s="1">
        <f t="shared" si="13"/>
        <v>477</v>
      </c>
      <c r="F135" s="11">
        <v>91</v>
      </c>
      <c r="G135" s="11">
        <v>386</v>
      </c>
      <c r="H135" s="30">
        <f t="shared" ref="H135:H140" si="14">E135/C135*100</f>
        <v>95.209580838323348</v>
      </c>
    </row>
    <row r="136" spans="1:9" x14ac:dyDescent="0.2">
      <c r="A136" s="28"/>
      <c r="B136" s="28" t="s">
        <v>7</v>
      </c>
      <c r="C136" s="1">
        <v>501</v>
      </c>
      <c r="D136" s="28"/>
      <c r="E136" s="1">
        <f t="shared" si="13"/>
        <v>194</v>
      </c>
      <c r="F136" s="11">
        <v>194</v>
      </c>
      <c r="G136" s="11">
        <v>0</v>
      </c>
      <c r="H136" s="30">
        <f t="shared" si="14"/>
        <v>38.722554890219563</v>
      </c>
    </row>
    <row r="137" spans="1:9" x14ac:dyDescent="0.2">
      <c r="A137" s="28"/>
      <c r="B137" s="28" t="s">
        <v>8</v>
      </c>
      <c r="C137" s="1">
        <v>501</v>
      </c>
      <c r="D137" s="28"/>
      <c r="E137" s="1">
        <f t="shared" si="13"/>
        <v>497</v>
      </c>
      <c r="F137" s="11">
        <v>44</v>
      </c>
      <c r="G137" s="11">
        <v>453</v>
      </c>
      <c r="H137" s="30">
        <f t="shared" si="14"/>
        <v>99.201596806387229</v>
      </c>
    </row>
    <row r="138" spans="1:9" x14ac:dyDescent="0.2">
      <c r="A138" s="28"/>
      <c r="B138" s="28" t="s">
        <v>135</v>
      </c>
      <c r="C138" s="1">
        <v>501</v>
      </c>
      <c r="D138" s="28"/>
      <c r="E138" s="1">
        <f t="shared" si="13"/>
        <v>311</v>
      </c>
      <c r="F138" s="11">
        <v>311</v>
      </c>
      <c r="G138" s="11">
        <v>0</v>
      </c>
      <c r="H138" s="30">
        <f t="shared" si="14"/>
        <v>62.075848303393208</v>
      </c>
    </row>
    <row r="139" spans="1:9" x14ac:dyDescent="0.2">
      <c r="A139" s="28"/>
      <c r="B139" s="28" t="s">
        <v>11</v>
      </c>
      <c r="C139" s="1">
        <v>501</v>
      </c>
      <c r="D139" s="28"/>
      <c r="E139" s="1">
        <f t="shared" si="13"/>
        <v>485</v>
      </c>
      <c r="F139" s="11">
        <v>334</v>
      </c>
      <c r="G139" s="11">
        <v>151</v>
      </c>
      <c r="H139" s="30">
        <f t="shared" si="14"/>
        <v>96.806387225548903</v>
      </c>
    </row>
    <row r="140" spans="1:9" x14ac:dyDescent="0.2">
      <c r="A140" s="28"/>
      <c r="B140" s="28" t="s">
        <v>136</v>
      </c>
      <c r="C140" s="1">
        <v>501</v>
      </c>
      <c r="D140" s="28"/>
      <c r="E140" s="1">
        <f t="shared" si="13"/>
        <v>465</v>
      </c>
      <c r="F140" s="11">
        <v>465</v>
      </c>
      <c r="G140" s="11">
        <v>0</v>
      </c>
      <c r="H140" s="30">
        <f t="shared" si="14"/>
        <v>92.814371257485035</v>
      </c>
    </row>
    <row r="141" spans="1:9" x14ac:dyDescent="0.2">
      <c r="A141" s="28"/>
      <c r="B141" s="28"/>
      <c r="D141" s="28"/>
      <c r="F141" s="11"/>
      <c r="G141" s="11"/>
      <c r="H141" s="30"/>
    </row>
    <row r="142" spans="1:9" s="4" customFormat="1" x14ac:dyDescent="0.2">
      <c r="A142" s="32" t="s">
        <v>106</v>
      </c>
      <c r="B142" s="32"/>
      <c r="D142" s="32"/>
      <c r="F142" s="31"/>
      <c r="G142" s="31"/>
      <c r="H142" s="30"/>
      <c r="I142" s="1"/>
    </row>
    <row r="143" spans="1:9" x14ac:dyDescent="0.2">
      <c r="A143" s="28"/>
      <c r="B143" s="28" t="s">
        <v>1</v>
      </c>
      <c r="C143" s="1">
        <v>502</v>
      </c>
      <c r="D143" s="28"/>
      <c r="E143" s="1">
        <f t="shared" si="13"/>
        <v>502</v>
      </c>
      <c r="F143" s="11">
        <v>9</v>
      </c>
      <c r="G143" s="11">
        <v>493</v>
      </c>
      <c r="H143" s="30">
        <f t="shared" ref="H143:H151" si="15">E143/C143*100</f>
        <v>100</v>
      </c>
    </row>
    <row r="144" spans="1:9" x14ac:dyDescent="0.2">
      <c r="A144" s="28"/>
      <c r="B144" s="28" t="s">
        <v>5</v>
      </c>
      <c r="C144" s="1">
        <v>502</v>
      </c>
      <c r="D144" s="28"/>
      <c r="E144" s="1">
        <f t="shared" si="13"/>
        <v>501</v>
      </c>
      <c r="F144" s="11">
        <v>16</v>
      </c>
      <c r="G144" s="11">
        <v>485</v>
      </c>
      <c r="H144" s="30">
        <f t="shared" si="15"/>
        <v>99.800796812748999</v>
      </c>
    </row>
    <row r="145" spans="1:9" x14ac:dyDescent="0.2">
      <c r="A145" s="28"/>
      <c r="B145" s="28" t="s">
        <v>6</v>
      </c>
      <c r="C145" s="1">
        <v>502</v>
      </c>
      <c r="D145" s="28"/>
      <c r="E145" s="1">
        <f t="shared" si="13"/>
        <v>234</v>
      </c>
      <c r="F145" s="11">
        <v>135</v>
      </c>
      <c r="G145" s="11">
        <v>99</v>
      </c>
      <c r="H145" s="30">
        <f t="shared" si="15"/>
        <v>46.613545816733065</v>
      </c>
    </row>
    <row r="146" spans="1:9" x14ac:dyDescent="0.2">
      <c r="A146" s="28"/>
      <c r="B146" s="28" t="s">
        <v>7</v>
      </c>
      <c r="C146" s="1">
        <v>502</v>
      </c>
      <c r="D146" s="28"/>
      <c r="E146" s="1">
        <f t="shared" si="13"/>
        <v>260</v>
      </c>
      <c r="F146" s="11">
        <v>139</v>
      </c>
      <c r="G146" s="11">
        <v>121</v>
      </c>
      <c r="H146" s="30">
        <f t="shared" si="15"/>
        <v>51.792828685258961</v>
      </c>
    </row>
    <row r="147" spans="1:9" x14ac:dyDescent="0.2">
      <c r="A147" s="28"/>
      <c r="B147" s="28" t="s">
        <v>8</v>
      </c>
      <c r="C147" s="1">
        <v>502</v>
      </c>
      <c r="D147" s="28"/>
      <c r="E147" s="1">
        <f t="shared" si="13"/>
        <v>466</v>
      </c>
      <c r="F147" s="11">
        <v>151</v>
      </c>
      <c r="G147" s="11">
        <v>315</v>
      </c>
      <c r="H147" s="30">
        <f t="shared" si="15"/>
        <v>92.828685258964143</v>
      </c>
    </row>
    <row r="148" spans="1:9" x14ac:dyDescent="0.2">
      <c r="A148" s="28"/>
      <c r="B148" s="28" t="s">
        <v>134</v>
      </c>
      <c r="C148" s="1">
        <v>502</v>
      </c>
      <c r="D148" s="28"/>
      <c r="E148" s="1">
        <f t="shared" si="13"/>
        <v>317</v>
      </c>
      <c r="F148" s="11">
        <v>96</v>
      </c>
      <c r="G148" s="11">
        <v>221</v>
      </c>
      <c r="H148" s="30">
        <f t="shared" si="15"/>
        <v>63.147410358565736</v>
      </c>
    </row>
    <row r="149" spans="1:9" x14ac:dyDescent="0.2">
      <c r="A149" s="28"/>
      <c r="B149" s="28" t="s">
        <v>135</v>
      </c>
      <c r="C149" s="1">
        <v>502</v>
      </c>
      <c r="D149" s="28"/>
      <c r="E149" s="1">
        <f t="shared" si="13"/>
        <v>298</v>
      </c>
      <c r="F149" s="11">
        <v>138</v>
      </c>
      <c r="G149" s="11">
        <v>160</v>
      </c>
      <c r="H149" s="30">
        <f t="shared" si="15"/>
        <v>59.362549800796813</v>
      </c>
    </row>
    <row r="150" spans="1:9" x14ac:dyDescent="0.2">
      <c r="A150" s="28"/>
      <c r="B150" s="28" t="s">
        <v>11</v>
      </c>
      <c r="C150" s="1">
        <v>502</v>
      </c>
      <c r="D150" s="28"/>
      <c r="E150" s="1">
        <f t="shared" si="13"/>
        <v>494</v>
      </c>
      <c r="F150" s="11">
        <v>157</v>
      </c>
      <c r="G150" s="11">
        <v>337</v>
      </c>
      <c r="H150" s="30">
        <f t="shared" si="15"/>
        <v>98.406374501992033</v>
      </c>
    </row>
    <row r="151" spans="1:9" x14ac:dyDescent="0.2">
      <c r="A151" s="28"/>
      <c r="B151" s="28" t="s">
        <v>136</v>
      </c>
      <c r="C151" s="1">
        <v>502</v>
      </c>
      <c r="D151" s="28"/>
      <c r="E151" s="1">
        <f t="shared" si="13"/>
        <v>167</v>
      </c>
      <c r="F151" s="11">
        <v>94</v>
      </c>
      <c r="G151" s="11">
        <v>73</v>
      </c>
      <c r="H151" s="30">
        <f t="shared" si="15"/>
        <v>33.266932270916335</v>
      </c>
    </row>
    <row r="152" spans="1:9" x14ac:dyDescent="0.2">
      <c r="A152" s="28"/>
      <c r="B152" s="28"/>
      <c r="D152" s="28"/>
      <c r="F152" s="11"/>
      <c r="G152" s="11"/>
      <c r="H152" s="30"/>
    </row>
    <row r="153" spans="1:9" s="4" customFormat="1" x14ac:dyDescent="0.2">
      <c r="A153" s="32" t="s">
        <v>112</v>
      </c>
      <c r="B153" s="32"/>
      <c r="D153" s="32"/>
      <c r="F153" s="31"/>
      <c r="G153" s="31"/>
      <c r="H153" s="30"/>
      <c r="I153" s="1"/>
    </row>
    <row r="154" spans="1:9" x14ac:dyDescent="0.2">
      <c r="A154" s="28"/>
      <c r="B154" s="28" t="s">
        <v>1</v>
      </c>
      <c r="C154" s="1">
        <v>488</v>
      </c>
      <c r="D154" s="28"/>
      <c r="E154" s="1">
        <f t="shared" si="13"/>
        <v>479</v>
      </c>
      <c r="F154" s="11">
        <v>94</v>
      </c>
      <c r="G154" s="11">
        <v>385</v>
      </c>
      <c r="H154" s="30">
        <f t="shared" ref="H154:H162" si="16">E154/C154*100</f>
        <v>98.155737704918039</v>
      </c>
    </row>
    <row r="155" spans="1:9" x14ac:dyDescent="0.2">
      <c r="A155" s="28"/>
      <c r="B155" s="28" t="s">
        <v>5</v>
      </c>
      <c r="C155" s="1">
        <v>488</v>
      </c>
      <c r="D155" s="28"/>
      <c r="E155" s="1">
        <f t="shared" si="13"/>
        <v>488</v>
      </c>
      <c r="F155" s="11">
        <v>10</v>
      </c>
      <c r="G155" s="11">
        <v>478</v>
      </c>
      <c r="H155" s="30">
        <f t="shared" si="16"/>
        <v>100</v>
      </c>
    </row>
    <row r="156" spans="1:9" x14ac:dyDescent="0.2">
      <c r="A156" s="28"/>
      <c r="B156" s="28" t="s">
        <v>6</v>
      </c>
      <c r="C156" s="1">
        <v>488</v>
      </c>
      <c r="D156" s="28"/>
      <c r="E156" s="1">
        <f t="shared" si="13"/>
        <v>450</v>
      </c>
      <c r="F156" s="11">
        <v>145</v>
      </c>
      <c r="G156" s="11">
        <v>305</v>
      </c>
      <c r="H156" s="30">
        <f t="shared" si="16"/>
        <v>92.213114754098356</v>
      </c>
    </row>
    <row r="157" spans="1:9" x14ac:dyDescent="0.2">
      <c r="A157" s="28"/>
      <c r="B157" s="28" t="s">
        <v>7</v>
      </c>
      <c r="C157" s="1">
        <v>488</v>
      </c>
      <c r="D157" s="28"/>
      <c r="E157" s="1">
        <f t="shared" si="13"/>
        <v>310</v>
      </c>
      <c r="F157" s="11">
        <v>140</v>
      </c>
      <c r="G157" s="11">
        <v>170</v>
      </c>
      <c r="H157" s="30">
        <f t="shared" si="16"/>
        <v>63.524590163934427</v>
      </c>
    </row>
    <row r="158" spans="1:9" x14ac:dyDescent="0.2">
      <c r="A158" s="28"/>
      <c r="B158" s="28" t="s">
        <v>8</v>
      </c>
      <c r="C158" s="1">
        <v>488</v>
      </c>
      <c r="D158" s="28"/>
      <c r="E158" s="1">
        <f t="shared" si="13"/>
        <v>460</v>
      </c>
      <c r="F158" s="11">
        <v>294</v>
      </c>
      <c r="G158" s="11">
        <v>166</v>
      </c>
      <c r="H158" s="30">
        <f t="shared" si="16"/>
        <v>94.262295081967224</v>
      </c>
    </row>
    <row r="159" spans="1:9" x14ac:dyDescent="0.2">
      <c r="A159" s="28"/>
      <c r="B159" s="28" t="s">
        <v>134</v>
      </c>
      <c r="C159" s="1">
        <v>488</v>
      </c>
      <c r="D159" s="28"/>
      <c r="E159" s="1">
        <f t="shared" si="13"/>
        <v>211</v>
      </c>
      <c r="F159" s="11">
        <v>106</v>
      </c>
      <c r="G159" s="11">
        <v>105</v>
      </c>
      <c r="H159" s="30">
        <f t="shared" si="16"/>
        <v>43.23770491803279</v>
      </c>
    </row>
    <row r="160" spans="1:9" x14ac:dyDescent="0.2">
      <c r="A160" s="28"/>
      <c r="B160" s="28" t="s">
        <v>135</v>
      </c>
      <c r="C160" s="1">
        <v>488</v>
      </c>
      <c r="D160" s="28"/>
      <c r="E160" s="1">
        <f t="shared" si="13"/>
        <v>434</v>
      </c>
      <c r="F160" s="11">
        <v>319</v>
      </c>
      <c r="G160" s="11">
        <v>115</v>
      </c>
      <c r="H160" s="30">
        <f t="shared" si="16"/>
        <v>88.934426229508205</v>
      </c>
    </row>
    <row r="161" spans="1:9" x14ac:dyDescent="0.2">
      <c r="A161" s="28"/>
      <c r="B161" s="28" t="s">
        <v>11</v>
      </c>
      <c r="C161" s="1">
        <v>488</v>
      </c>
      <c r="D161" s="28"/>
      <c r="E161" s="1">
        <f t="shared" si="13"/>
        <v>468</v>
      </c>
      <c r="F161" s="11">
        <v>136</v>
      </c>
      <c r="G161" s="11">
        <v>332</v>
      </c>
      <c r="H161" s="30">
        <f t="shared" si="16"/>
        <v>95.901639344262293</v>
      </c>
    </row>
    <row r="162" spans="1:9" x14ac:dyDescent="0.2">
      <c r="A162" s="28"/>
      <c r="B162" s="28" t="s">
        <v>136</v>
      </c>
      <c r="C162" s="1">
        <v>488</v>
      </c>
      <c r="D162" s="28"/>
      <c r="E162" s="1">
        <f t="shared" si="13"/>
        <v>174</v>
      </c>
      <c r="F162" s="11">
        <v>141</v>
      </c>
      <c r="G162" s="11">
        <v>33</v>
      </c>
      <c r="H162" s="30">
        <f t="shared" si="16"/>
        <v>35.655737704918032</v>
      </c>
    </row>
    <row r="163" spans="1:9" x14ac:dyDescent="0.2">
      <c r="A163" s="28"/>
      <c r="B163" s="28"/>
      <c r="D163" s="28"/>
      <c r="F163" s="11"/>
      <c r="G163" s="11"/>
      <c r="H163" s="30"/>
    </row>
    <row r="164" spans="1:9" s="4" customFormat="1" x14ac:dyDescent="0.2">
      <c r="A164" s="32" t="s">
        <v>107</v>
      </c>
      <c r="B164" s="32"/>
      <c r="D164" s="32"/>
      <c r="F164" s="31"/>
      <c r="G164" s="31"/>
      <c r="H164" s="30"/>
    </row>
    <row r="165" spans="1:9" x14ac:dyDescent="0.2">
      <c r="A165" s="28"/>
      <c r="B165" s="28" t="s">
        <v>1</v>
      </c>
      <c r="C165" s="1">
        <v>505</v>
      </c>
      <c r="D165" s="28"/>
      <c r="E165" s="1">
        <f t="shared" si="13"/>
        <v>504</v>
      </c>
      <c r="F165" s="11">
        <v>43</v>
      </c>
      <c r="G165" s="11">
        <v>461</v>
      </c>
      <c r="H165" s="30">
        <f t="shared" ref="H165:H173" si="17">E165/C165*100</f>
        <v>99.801980198019805</v>
      </c>
    </row>
    <row r="166" spans="1:9" x14ac:dyDescent="0.2">
      <c r="A166" s="28"/>
      <c r="B166" s="28" t="s">
        <v>5</v>
      </c>
      <c r="C166" s="1">
        <v>505</v>
      </c>
      <c r="D166" s="28"/>
      <c r="E166" s="1">
        <f t="shared" si="13"/>
        <v>505</v>
      </c>
      <c r="F166" s="11">
        <v>15</v>
      </c>
      <c r="G166" s="11">
        <v>490</v>
      </c>
      <c r="H166" s="30">
        <f t="shared" si="17"/>
        <v>100</v>
      </c>
    </row>
    <row r="167" spans="1:9" x14ac:dyDescent="0.2">
      <c r="A167" s="28"/>
      <c r="B167" s="28" t="s">
        <v>6</v>
      </c>
      <c r="C167" s="1">
        <v>505</v>
      </c>
      <c r="D167" s="28"/>
      <c r="E167" s="1">
        <f t="shared" si="13"/>
        <v>468</v>
      </c>
      <c r="F167" s="11">
        <v>130</v>
      </c>
      <c r="G167" s="11">
        <v>338</v>
      </c>
      <c r="H167" s="30">
        <f t="shared" si="17"/>
        <v>92.673267326732685</v>
      </c>
    </row>
    <row r="168" spans="1:9" x14ac:dyDescent="0.2">
      <c r="A168" s="28"/>
      <c r="B168" s="28" t="s">
        <v>7</v>
      </c>
      <c r="C168" s="1">
        <v>505</v>
      </c>
      <c r="D168" s="28"/>
      <c r="E168" s="1">
        <f t="shared" si="13"/>
        <v>411</v>
      </c>
      <c r="F168" s="11">
        <v>152</v>
      </c>
      <c r="G168" s="11">
        <v>259</v>
      </c>
      <c r="H168" s="30">
        <f t="shared" si="17"/>
        <v>81.386138613861377</v>
      </c>
    </row>
    <row r="169" spans="1:9" x14ac:dyDescent="0.2">
      <c r="A169" s="28"/>
      <c r="B169" s="28" t="s">
        <v>8</v>
      </c>
      <c r="C169" s="1">
        <v>505</v>
      </c>
      <c r="D169" s="28"/>
      <c r="E169" s="1">
        <f t="shared" si="13"/>
        <v>487</v>
      </c>
      <c r="F169" s="11">
        <v>267</v>
      </c>
      <c r="G169" s="11">
        <v>220</v>
      </c>
      <c r="H169" s="30">
        <f t="shared" si="17"/>
        <v>96.43564356435644</v>
      </c>
    </row>
    <row r="170" spans="1:9" x14ac:dyDescent="0.2">
      <c r="A170" s="28"/>
      <c r="B170" s="28" t="s">
        <v>134</v>
      </c>
      <c r="C170" s="1">
        <v>505</v>
      </c>
      <c r="D170" s="28"/>
      <c r="E170" s="1">
        <f t="shared" si="13"/>
        <v>304</v>
      </c>
      <c r="F170" s="11">
        <v>83</v>
      </c>
      <c r="G170" s="11">
        <v>221</v>
      </c>
      <c r="H170" s="30">
        <f t="shared" si="17"/>
        <v>60.198019801980195</v>
      </c>
    </row>
    <row r="171" spans="1:9" x14ac:dyDescent="0.2">
      <c r="A171" s="28"/>
      <c r="B171" s="28" t="s">
        <v>135</v>
      </c>
      <c r="C171" s="1">
        <v>505</v>
      </c>
      <c r="D171" s="28"/>
      <c r="E171" s="1">
        <f t="shared" si="13"/>
        <v>316</v>
      </c>
      <c r="F171" s="11">
        <v>283</v>
      </c>
      <c r="G171" s="11">
        <v>33</v>
      </c>
      <c r="H171" s="30">
        <f t="shared" si="17"/>
        <v>62.574257425742573</v>
      </c>
    </row>
    <row r="172" spans="1:9" x14ac:dyDescent="0.2">
      <c r="A172" s="28"/>
      <c r="B172" s="28" t="s">
        <v>11</v>
      </c>
      <c r="C172" s="1">
        <v>505</v>
      </c>
      <c r="D172" s="28"/>
      <c r="E172" s="1">
        <f t="shared" si="13"/>
        <v>502</v>
      </c>
      <c r="F172" s="11">
        <v>122</v>
      </c>
      <c r="G172" s="11">
        <v>380</v>
      </c>
      <c r="H172" s="30">
        <f t="shared" si="17"/>
        <v>99.405940594059402</v>
      </c>
    </row>
    <row r="173" spans="1:9" x14ac:dyDescent="0.2">
      <c r="A173" s="28"/>
      <c r="B173" s="28" t="s">
        <v>136</v>
      </c>
      <c r="C173" s="1">
        <v>505</v>
      </c>
      <c r="D173" s="28"/>
      <c r="E173" s="1">
        <f t="shared" si="13"/>
        <v>316</v>
      </c>
      <c r="F173" s="11">
        <v>73</v>
      </c>
      <c r="G173" s="11">
        <v>243</v>
      </c>
      <c r="H173" s="30">
        <f t="shared" si="17"/>
        <v>62.574257425742573</v>
      </c>
    </row>
    <row r="174" spans="1:9" x14ac:dyDescent="0.2">
      <c r="A174" s="28"/>
      <c r="B174" s="28"/>
      <c r="D174" s="28"/>
      <c r="F174" s="11"/>
      <c r="G174" s="11"/>
      <c r="H174" s="30"/>
    </row>
    <row r="175" spans="1:9" s="4" customFormat="1" x14ac:dyDescent="0.2">
      <c r="A175" s="32" t="s">
        <v>113</v>
      </c>
      <c r="B175" s="32"/>
      <c r="D175" s="32"/>
      <c r="F175" s="31"/>
      <c r="G175" s="31"/>
      <c r="H175" s="30"/>
      <c r="I175" s="1"/>
    </row>
    <row r="176" spans="1:9" x14ac:dyDescent="0.2">
      <c r="A176" s="28"/>
      <c r="B176" s="28" t="s">
        <v>1</v>
      </c>
      <c r="C176" s="1">
        <v>492</v>
      </c>
      <c r="D176" s="28"/>
      <c r="E176" s="1">
        <f t="shared" si="13"/>
        <v>492</v>
      </c>
      <c r="F176" s="11">
        <v>7</v>
      </c>
      <c r="G176" s="11">
        <v>485</v>
      </c>
      <c r="H176" s="30">
        <f t="shared" ref="H176:H184" si="18">E176/C176*100</f>
        <v>100</v>
      </c>
    </row>
    <row r="177" spans="1:9" x14ac:dyDescent="0.2">
      <c r="A177" s="28"/>
      <c r="B177" s="28" t="s">
        <v>5</v>
      </c>
      <c r="C177" s="1">
        <v>492</v>
      </c>
      <c r="D177" s="28"/>
      <c r="E177" s="1">
        <f t="shared" si="13"/>
        <v>492</v>
      </c>
      <c r="F177" s="11">
        <v>10</v>
      </c>
      <c r="G177" s="11">
        <v>482</v>
      </c>
      <c r="H177" s="30">
        <f t="shared" si="18"/>
        <v>100</v>
      </c>
    </row>
    <row r="178" spans="1:9" x14ac:dyDescent="0.2">
      <c r="A178" s="28"/>
      <c r="B178" s="28" t="s">
        <v>6</v>
      </c>
      <c r="C178" s="1">
        <v>492</v>
      </c>
      <c r="D178" s="28"/>
      <c r="E178" s="1">
        <f t="shared" si="13"/>
        <v>307</v>
      </c>
      <c r="F178" s="11">
        <v>114</v>
      </c>
      <c r="G178" s="11">
        <v>193</v>
      </c>
      <c r="H178" s="30">
        <f t="shared" si="18"/>
        <v>62.398373983739845</v>
      </c>
    </row>
    <row r="179" spans="1:9" x14ac:dyDescent="0.2">
      <c r="A179" s="28"/>
      <c r="B179" s="28" t="s">
        <v>7</v>
      </c>
      <c r="C179" s="1">
        <v>492</v>
      </c>
      <c r="D179" s="28"/>
      <c r="E179" s="1">
        <f t="shared" si="13"/>
        <v>397</v>
      </c>
      <c r="F179" s="11">
        <v>263</v>
      </c>
      <c r="G179" s="11">
        <v>134</v>
      </c>
      <c r="H179" s="30">
        <f t="shared" si="18"/>
        <v>80.691056910569102</v>
      </c>
    </row>
    <row r="180" spans="1:9" x14ac:dyDescent="0.2">
      <c r="A180" s="28"/>
      <c r="B180" s="28" t="s">
        <v>8</v>
      </c>
      <c r="C180" s="1">
        <v>492</v>
      </c>
      <c r="D180" s="28"/>
      <c r="E180" s="1">
        <f t="shared" si="13"/>
        <v>462</v>
      </c>
      <c r="F180" s="11">
        <v>309</v>
      </c>
      <c r="G180" s="11">
        <v>153</v>
      </c>
      <c r="H180" s="30">
        <f t="shared" si="18"/>
        <v>93.902439024390233</v>
      </c>
    </row>
    <row r="181" spans="1:9" x14ac:dyDescent="0.2">
      <c r="A181" s="28"/>
      <c r="B181" s="28" t="s">
        <v>134</v>
      </c>
      <c r="C181" s="1">
        <v>492</v>
      </c>
      <c r="D181" s="28"/>
      <c r="E181" s="1">
        <f t="shared" si="13"/>
        <v>226</v>
      </c>
      <c r="F181" s="11">
        <v>80</v>
      </c>
      <c r="G181" s="11">
        <v>146</v>
      </c>
      <c r="H181" s="30">
        <f t="shared" si="18"/>
        <v>45.934959349593498</v>
      </c>
    </row>
    <row r="182" spans="1:9" x14ac:dyDescent="0.2">
      <c r="A182" s="28"/>
      <c r="B182" s="28" t="s">
        <v>135</v>
      </c>
      <c r="C182" s="1">
        <v>492</v>
      </c>
      <c r="D182" s="28"/>
      <c r="E182" s="1">
        <f t="shared" si="13"/>
        <v>310</v>
      </c>
      <c r="F182" s="11">
        <v>254</v>
      </c>
      <c r="G182" s="11">
        <v>56</v>
      </c>
      <c r="H182" s="30">
        <f t="shared" si="18"/>
        <v>63.00813008130082</v>
      </c>
    </row>
    <row r="183" spans="1:9" x14ac:dyDescent="0.2">
      <c r="A183" s="28"/>
      <c r="B183" s="28" t="s">
        <v>11</v>
      </c>
      <c r="C183" s="1">
        <v>492</v>
      </c>
      <c r="D183" s="28"/>
      <c r="E183" s="1">
        <f t="shared" si="13"/>
        <v>492</v>
      </c>
      <c r="F183" s="11">
        <v>26</v>
      </c>
      <c r="G183" s="11">
        <v>466</v>
      </c>
      <c r="H183" s="30">
        <f t="shared" si="18"/>
        <v>100</v>
      </c>
    </row>
    <row r="184" spans="1:9" x14ac:dyDescent="0.2">
      <c r="A184" s="28"/>
      <c r="B184" s="28" t="s">
        <v>136</v>
      </c>
      <c r="C184" s="1">
        <v>492</v>
      </c>
      <c r="D184" s="28"/>
      <c r="E184" s="1">
        <f t="shared" si="13"/>
        <v>79</v>
      </c>
      <c r="F184" s="11">
        <v>79</v>
      </c>
      <c r="G184" s="11">
        <v>0</v>
      </c>
      <c r="H184" s="30">
        <f t="shared" si="18"/>
        <v>16.056910569105693</v>
      </c>
    </row>
    <row r="185" spans="1:9" x14ac:dyDescent="0.2">
      <c r="A185" s="28"/>
      <c r="B185" s="28"/>
      <c r="D185" s="28"/>
      <c r="F185" s="11"/>
      <c r="G185" s="11"/>
      <c r="H185" s="30"/>
    </row>
    <row r="186" spans="1:9" s="4" customFormat="1" x14ac:dyDescent="0.2">
      <c r="A186" s="32" t="s">
        <v>108</v>
      </c>
      <c r="B186" s="32"/>
      <c r="D186" s="32"/>
      <c r="F186" s="31"/>
      <c r="G186" s="31"/>
      <c r="H186" s="30"/>
      <c r="I186" s="1"/>
    </row>
    <row r="187" spans="1:9" x14ac:dyDescent="0.2">
      <c r="A187" s="28"/>
      <c r="B187" s="28" t="s">
        <v>1</v>
      </c>
      <c r="C187" s="1">
        <v>573</v>
      </c>
      <c r="D187" s="28"/>
      <c r="E187" s="1">
        <f t="shared" si="13"/>
        <v>573</v>
      </c>
      <c r="F187" s="11">
        <v>2</v>
      </c>
      <c r="G187" s="11">
        <v>571</v>
      </c>
      <c r="H187" s="30">
        <f t="shared" ref="H187:H195" si="19">E187/C187*100</f>
        <v>100</v>
      </c>
    </row>
    <row r="188" spans="1:9" x14ac:dyDescent="0.2">
      <c r="A188" s="28"/>
      <c r="B188" s="28" t="s">
        <v>5</v>
      </c>
      <c r="C188" s="1">
        <v>573</v>
      </c>
      <c r="D188" s="28"/>
      <c r="E188" s="1">
        <f t="shared" si="13"/>
        <v>566</v>
      </c>
      <c r="F188" s="11">
        <v>9</v>
      </c>
      <c r="G188" s="11">
        <v>557</v>
      </c>
      <c r="H188" s="30">
        <f t="shared" si="19"/>
        <v>98.778359511343808</v>
      </c>
    </row>
    <row r="189" spans="1:9" x14ac:dyDescent="0.2">
      <c r="A189" s="28"/>
      <c r="B189" s="28" t="s">
        <v>6</v>
      </c>
      <c r="C189" s="1">
        <v>573</v>
      </c>
      <c r="D189" s="28"/>
      <c r="E189" s="1">
        <f t="shared" si="13"/>
        <v>481</v>
      </c>
      <c r="F189" s="11">
        <v>195</v>
      </c>
      <c r="G189" s="11">
        <v>286</v>
      </c>
      <c r="H189" s="30">
        <f t="shared" si="19"/>
        <v>83.944153577661424</v>
      </c>
    </row>
    <row r="190" spans="1:9" x14ac:dyDescent="0.2">
      <c r="A190" s="28"/>
      <c r="B190" s="28" t="s">
        <v>7</v>
      </c>
      <c r="C190" s="1">
        <v>573</v>
      </c>
      <c r="D190" s="28"/>
      <c r="E190" s="1">
        <f t="shared" si="13"/>
        <v>400</v>
      </c>
      <c r="F190" s="11">
        <v>276</v>
      </c>
      <c r="G190" s="11">
        <v>124</v>
      </c>
      <c r="H190" s="30">
        <f t="shared" si="19"/>
        <v>69.808027923211171</v>
      </c>
    </row>
    <row r="191" spans="1:9" x14ac:dyDescent="0.2">
      <c r="A191" s="28"/>
      <c r="B191" s="28" t="s">
        <v>8</v>
      </c>
      <c r="C191" s="1">
        <v>573</v>
      </c>
      <c r="D191" s="28"/>
      <c r="E191" s="1">
        <f t="shared" si="13"/>
        <v>538</v>
      </c>
      <c r="F191" s="11">
        <v>316</v>
      </c>
      <c r="G191" s="11">
        <v>222</v>
      </c>
      <c r="H191" s="30">
        <f t="shared" si="19"/>
        <v>93.891797556719027</v>
      </c>
    </row>
    <row r="192" spans="1:9" x14ac:dyDescent="0.2">
      <c r="A192" s="28"/>
      <c r="B192" s="28" t="s">
        <v>134</v>
      </c>
      <c r="C192" s="1">
        <v>573</v>
      </c>
      <c r="D192" s="28"/>
      <c r="E192" s="1">
        <f t="shared" si="13"/>
        <v>475</v>
      </c>
      <c r="F192" s="11">
        <v>55</v>
      </c>
      <c r="G192" s="11">
        <v>420</v>
      </c>
      <c r="H192" s="30">
        <f t="shared" si="19"/>
        <v>82.897033158813258</v>
      </c>
    </row>
    <row r="193" spans="1:9" x14ac:dyDescent="0.2">
      <c r="A193" s="28"/>
      <c r="B193" s="28" t="s">
        <v>135</v>
      </c>
      <c r="C193" s="1">
        <v>573</v>
      </c>
      <c r="D193" s="28"/>
      <c r="E193" s="1">
        <f t="shared" si="13"/>
        <v>364</v>
      </c>
      <c r="F193" s="11">
        <v>88</v>
      </c>
      <c r="G193" s="11">
        <v>276</v>
      </c>
      <c r="H193" s="30">
        <f t="shared" si="19"/>
        <v>63.525305410122165</v>
      </c>
    </row>
    <row r="194" spans="1:9" x14ac:dyDescent="0.2">
      <c r="A194" s="28"/>
      <c r="B194" s="28" t="s">
        <v>11</v>
      </c>
      <c r="C194" s="1">
        <v>573</v>
      </c>
      <c r="D194" s="28"/>
      <c r="E194" s="1">
        <f t="shared" si="13"/>
        <v>570</v>
      </c>
      <c r="F194" s="11">
        <v>139</v>
      </c>
      <c r="G194" s="11">
        <v>431</v>
      </c>
      <c r="H194" s="30">
        <f t="shared" si="19"/>
        <v>99.476439790575924</v>
      </c>
    </row>
    <row r="195" spans="1:9" x14ac:dyDescent="0.2">
      <c r="A195" s="28"/>
      <c r="B195" s="28" t="s">
        <v>136</v>
      </c>
      <c r="C195" s="1">
        <v>573</v>
      </c>
      <c r="D195" s="28"/>
      <c r="E195" s="1">
        <f t="shared" si="13"/>
        <v>125</v>
      </c>
      <c r="F195" s="11">
        <v>64</v>
      </c>
      <c r="G195" s="11">
        <v>61</v>
      </c>
      <c r="H195" s="30">
        <f t="shared" si="19"/>
        <v>21.815008726003491</v>
      </c>
    </row>
    <row r="196" spans="1:9" x14ac:dyDescent="0.2">
      <c r="A196" s="28"/>
      <c r="B196" s="28"/>
      <c r="D196" s="28"/>
      <c r="F196" s="11"/>
      <c r="G196" s="11"/>
      <c r="H196" s="30"/>
    </row>
    <row r="197" spans="1:9" s="4" customFormat="1" x14ac:dyDescent="0.2">
      <c r="A197" s="32" t="s">
        <v>114</v>
      </c>
      <c r="B197" s="32"/>
      <c r="D197" s="32"/>
      <c r="F197" s="31"/>
      <c r="G197" s="31"/>
      <c r="H197" s="30"/>
      <c r="I197" s="1"/>
    </row>
    <row r="198" spans="1:9" x14ac:dyDescent="0.2">
      <c r="A198" s="28"/>
      <c r="B198" s="28" t="s">
        <v>1</v>
      </c>
      <c r="C198" s="1">
        <v>460</v>
      </c>
      <c r="D198" s="28"/>
      <c r="E198" s="1">
        <f t="shared" si="13"/>
        <v>453</v>
      </c>
      <c r="F198" s="11">
        <v>6</v>
      </c>
      <c r="G198" s="11">
        <v>447</v>
      </c>
      <c r="H198" s="30">
        <f>E198/C198*100</f>
        <v>98.478260869565219</v>
      </c>
    </row>
    <row r="199" spans="1:9" x14ac:dyDescent="0.2">
      <c r="A199" s="28"/>
      <c r="B199" s="28" t="s">
        <v>5</v>
      </c>
      <c r="C199" s="1">
        <v>460</v>
      </c>
      <c r="D199" s="28"/>
      <c r="E199" s="1">
        <f t="shared" si="13"/>
        <v>460</v>
      </c>
      <c r="F199" s="11">
        <v>1</v>
      </c>
      <c r="G199" s="11">
        <v>459</v>
      </c>
      <c r="H199" s="30">
        <f>E199/C199*100</f>
        <v>100</v>
      </c>
    </row>
    <row r="200" spans="1:9" x14ac:dyDescent="0.2">
      <c r="A200" s="28"/>
      <c r="B200" s="28"/>
      <c r="D200" s="28"/>
      <c r="F200" s="11"/>
      <c r="G200" s="11"/>
      <c r="H200" s="30"/>
    </row>
    <row r="201" spans="1:9" x14ac:dyDescent="0.2">
      <c r="A201" s="28"/>
      <c r="B201" s="28"/>
      <c r="D201" s="28"/>
      <c r="F201" s="11"/>
      <c r="G201" s="11"/>
      <c r="H201" s="53" t="s">
        <v>25</v>
      </c>
    </row>
    <row r="202" spans="1:9" x14ac:dyDescent="0.2">
      <c r="A202" s="28"/>
      <c r="B202" s="28" t="s">
        <v>6</v>
      </c>
      <c r="C202" s="1">
        <v>460</v>
      </c>
      <c r="D202" s="28"/>
      <c r="E202" s="1">
        <f t="shared" si="13"/>
        <v>313</v>
      </c>
      <c r="F202" s="11">
        <v>70</v>
      </c>
      <c r="G202" s="11">
        <v>243</v>
      </c>
      <c r="H202" s="30">
        <f t="shared" ref="H202:H208" si="20">E202/C202*100</f>
        <v>68.043478260869563</v>
      </c>
    </row>
    <row r="203" spans="1:9" x14ac:dyDescent="0.2">
      <c r="A203" s="28"/>
      <c r="B203" s="28" t="s">
        <v>7</v>
      </c>
      <c r="C203" s="1">
        <v>460</v>
      </c>
      <c r="D203" s="28"/>
      <c r="E203" s="1">
        <f t="shared" si="13"/>
        <v>240</v>
      </c>
      <c r="F203" s="11">
        <v>144</v>
      </c>
      <c r="G203" s="11">
        <v>96</v>
      </c>
      <c r="H203" s="30">
        <f t="shared" si="20"/>
        <v>52.173913043478258</v>
      </c>
    </row>
    <row r="204" spans="1:9" x14ac:dyDescent="0.2">
      <c r="A204" s="28"/>
      <c r="B204" s="28" t="s">
        <v>8</v>
      </c>
      <c r="C204" s="1">
        <v>460</v>
      </c>
      <c r="D204" s="28"/>
      <c r="E204" s="1">
        <f t="shared" si="13"/>
        <v>318</v>
      </c>
      <c r="F204" s="11">
        <v>129</v>
      </c>
      <c r="G204" s="11">
        <v>189</v>
      </c>
      <c r="H204" s="30">
        <f t="shared" si="20"/>
        <v>69.130434782608702</v>
      </c>
    </row>
    <row r="205" spans="1:9" x14ac:dyDescent="0.2">
      <c r="A205" s="28"/>
      <c r="B205" s="28" t="s">
        <v>134</v>
      </c>
      <c r="C205" s="1">
        <v>460</v>
      </c>
      <c r="D205" s="28"/>
      <c r="E205" s="1">
        <f t="shared" si="13"/>
        <v>239</v>
      </c>
      <c r="F205" s="11">
        <v>104</v>
      </c>
      <c r="G205" s="11">
        <v>135</v>
      </c>
      <c r="H205" s="30">
        <f t="shared" si="20"/>
        <v>51.956521739130437</v>
      </c>
    </row>
    <row r="206" spans="1:9" x14ac:dyDescent="0.2">
      <c r="A206" s="28"/>
      <c r="B206" s="28" t="s">
        <v>135</v>
      </c>
      <c r="C206" s="1">
        <v>460</v>
      </c>
      <c r="D206" s="28"/>
      <c r="E206" s="1">
        <f t="shared" si="13"/>
        <v>254</v>
      </c>
      <c r="F206" s="11">
        <v>99</v>
      </c>
      <c r="G206" s="11">
        <v>155</v>
      </c>
      <c r="H206" s="30">
        <f t="shared" si="20"/>
        <v>55.217391304347828</v>
      </c>
    </row>
    <row r="207" spans="1:9" x14ac:dyDescent="0.2">
      <c r="A207" s="28"/>
      <c r="B207" s="28" t="s">
        <v>11</v>
      </c>
      <c r="C207" s="1">
        <v>460</v>
      </c>
      <c r="D207" s="28"/>
      <c r="E207" s="1">
        <f t="shared" si="13"/>
        <v>453</v>
      </c>
      <c r="F207" s="11">
        <v>72</v>
      </c>
      <c r="G207" s="11">
        <v>381</v>
      </c>
      <c r="H207" s="30">
        <f t="shared" si="20"/>
        <v>98.478260869565219</v>
      </c>
    </row>
    <row r="208" spans="1:9" x14ac:dyDescent="0.2">
      <c r="A208" s="28"/>
      <c r="B208" s="28" t="s">
        <v>136</v>
      </c>
      <c r="C208" s="1">
        <v>460</v>
      </c>
      <c r="D208" s="28"/>
      <c r="E208" s="1">
        <f t="shared" si="13"/>
        <v>184</v>
      </c>
      <c r="F208" s="11">
        <v>106</v>
      </c>
      <c r="G208" s="11">
        <v>78</v>
      </c>
      <c r="H208" s="30">
        <f t="shared" si="20"/>
        <v>40</v>
      </c>
    </row>
    <row r="209" spans="1:9" x14ac:dyDescent="0.2">
      <c r="A209" s="28"/>
      <c r="B209" s="28"/>
      <c r="D209" s="28"/>
      <c r="F209" s="11"/>
      <c r="G209" s="11"/>
      <c r="H209" s="30"/>
    </row>
    <row r="210" spans="1:9" s="4" customFormat="1" x14ac:dyDescent="0.2">
      <c r="A210" s="32" t="s">
        <v>109</v>
      </c>
      <c r="B210" s="32"/>
      <c r="D210" s="32"/>
      <c r="F210" s="31"/>
      <c r="G210" s="31"/>
      <c r="H210" s="30"/>
      <c r="I210" s="1"/>
    </row>
    <row r="211" spans="1:9" x14ac:dyDescent="0.2">
      <c r="A211" s="28"/>
      <c r="B211" s="28" t="s">
        <v>1</v>
      </c>
      <c r="C211" s="1">
        <v>452</v>
      </c>
      <c r="D211" s="28"/>
      <c r="E211" s="1">
        <f t="shared" si="13"/>
        <v>452</v>
      </c>
      <c r="F211" s="11">
        <v>3</v>
      </c>
      <c r="G211" s="11">
        <v>449</v>
      </c>
      <c r="H211" s="30">
        <f t="shared" ref="H211:H219" si="21">E211/C211*100</f>
        <v>100</v>
      </c>
    </row>
    <row r="212" spans="1:9" x14ac:dyDescent="0.2">
      <c r="A212" s="28"/>
      <c r="B212" s="28" t="s">
        <v>5</v>
      </c>
      <c r="C212" s="1">
        <v>452</v>
      </c>
      <c r="D212" s="28"/>
      <c r="E212" s="1">
        <f t="shared" ref="E212:E241" si="22">SUM(F212:G212)</f>
        <v>450</v>
      </c>
      <c r="F212" s="11">
        <v>14</v>
      </c>
      <c r="G212" s="11">
        <v>436</v>
      </c>
      <c r="H212" s="30">
        <f t="shared" si="21"/>
        <v>99.557522123893804</v>
      </c>
    </row>
    <row r="213" spans="1:9" x14ac:dyDescent="0.2">
      <c r="A213" s="28"/>
      <c r="B213" s="28" t="s">
        <v>6</v>
      </c>
      <c r="C213" s="1">
        <v>452</v>
      </c>
      <c r="D213" s="28"/>
      <c r="E213" s="1">
        <f t="shared" si="22"/>
        <v>431</v>
      </c>
      <c r="F213" s="11">
        <v>38</v>
      </c>
      <c r="G213" s="11">
        <v>393</v>
      </c>
      <c r="H213" s="30">
        <f t="shared" si="21"/>
        <v>95.353982300884951</v>
      </c>
    </row>
    <row r="214" spans="1:9" x14ac:dyDescent="0.2">
      <c r="A214" s="28"/>
      <c r="B214" s="28" t="s">
        <v>7</v>
      </c>
      <c r="C214" s="1">
        <v>452</v>
      </c>
      <c r="D214" s="28"/>
      <c r="E214" s="1">
        <f t="shared" si="22"/>
        <v>296</v>
      </c>
      <c r="F214" s="11">
        <v>132</v>
      </c>
      <c r="G214" s="11">
        <v>164</v>
      </c>
      <c r="H214" s="30">
        <f t="shared" si="21"/>
        <v>65.486725663716811</v>
      </c>
    </row>
    <row r="215" spans="1:9" x14ac:dyDescent="0.2">
      <c r="A215" s="28"/>
      <c r="B215" s="28" t="s">
        <v>8</v>
      </c>
      <c r="C215" s="1">
        <v>452</v>
      </c>
      <c r="D215" s="28"/>
      <c r="E215" s="1">
        <f t="shared" si="22"/>
        <v>443</v>
      </c>
      <c r="F215" s="11">
        <v>77</v>
      </c>
      <c r="G215" s="11">
        <v>366</v>
      </c>
      <c r="H215" s="30">
        <f t="shared" si="21"/>
        <v>98.008849557522126</v>
      </c>
    </row>
    <row r="216" spans="1:9" x14ac:dyDescent="0.2">
      <c r="A216" s="28"/>
      <c r="B216" s="28" t="s">
        <v>134</v>
      </c>
      <c r="C216" s="1">
        <v>452</v>
      </c>
      <c r="D216" s="28"/>
      <c r="E216" s="1">
        <f t="shared" si="22"/>
        <v>389</v>
      </c>
      <c r="F216" s="11">
        <v>48</v>
      </c>
      <c r="G216" s="11">
        <v>341</v>
      </c>
      <c r="H216" s="30">
        <f t="shared" si="21"/>
        <v>86.061946902654867</v>
      </c>
    </row>
    <row r="217" spans="1:9" x14ac:dyDescent="0.2">
      <c r="A217" s="28"/>
      <c r="B217" s="28" t="s">
        <v>135</v>
      </c>
      <c r="C217" s="1">
        <v>452</v>
      </c>
      <c r="D217" s="28"/>
      <c r="E217" s="1">
        <f t="shared" si="22"/>
        <v>247</v>
      </c>
      <c r="F217" s="11">
        <v>8</v>
      </c>
      <c r="G217" s="11">
        <v>239</v>
      </c>
      <c r="H217" s="30">
        <f t="shared" si="21"/>
        <v>54.646017699115049</v>
      </c>
    </row>
    <row r="218" spans="1:9" x14ac:dyDescent="0.2">
      <c r="A218" s="28"/>
      <c r="B218" s="28" t="s">
        <v>11</v>
      </c>
      <c r="C218" s="1">
        <v>452</v>
      </c>
      <c r="D218" s="28"/>
      <c r="E218" s="1">
        <f t="shared" si="22"/>
        <v>450</v>
      </c>
      <c r="F218" s="11">
        <v>82</v>
      </c>
      <c r="G218" s="11">
        <v>368</v>
      </c>
      <c r="H218" s="30">
        <f t="shared" si="21"/>
        <v>99.557522123893804</v>
      </c>
    </row>
    <row r="219" spans="1:9" x14ac:dyDescent="0.2">
      <c r="A219" s="28"/>
      <c r="B219" s="28" t="s">
        <v>136</v>
      </c>
      <c r="C219" s="1">
        <v>452</v>
      </c>
      <c r="D219" s="28"/>
      <c r="E219" s="1">
        <f t="shared" si="22"/>
        <v>287</v>
      </c>
      <c r="F219" s="11">
        <v>93</v>
      </c>
      <c r="G219" s="11">
        <v>194</v>
      </c>
      <c r="H219" s="30">
        <f t="shared" si="21"/>
        <v>63.495575221238944</v>
      </c>
    </row>
    <row r="220" spans="1:9" x14ac:dyDescent="0.2">
      <c r="A220" s="28"/>
      <c r="B220" s="28"/>
      <c r="D220" s="28"/>
      <c r="F220" s="11"/>
      <c r="G220" s="11"/>
      <c r="H220" s="30"/>
    </row>
    <row r="221" spans="1:9" s="4" customFormat="1" x14ac:dyDescent="0.2">
      <c r="A221" s="32" t="s">
        <v>110</v>
      </c>
      <c r="B221" s="32"/>
      <c r="D221" s="32"/>
      <c r="F221" s="31"/>
      <c r="G221" s="31"/>
      <c r="H221" s="30"/>
      <c r="I221" s="1"/>
    </row>
    <row r="222" spans="1:9" x14ac:dyDescent="0.2">
      <c r="A222" s="28"/>
      <c r="B222" s="28" t="s">
        <v>1</v>
      </c>
      <c r="C222" s="1">
        <v>438</v>
      </c>
      <c r="D222" s="28"/>
      <c r="E222" s="1">
        <f t="shared" si="22"/>
        <v>433</v>
      </c>
      <c r="F222" s="11">
        <v>42</v>
      </c>
      <c r="G222" s="11">
        <v>391</v>
      </c>
      <c r="H222" s="30">
        <f t="shared" ref="H222:H230" si="23">E222/C222*100</f>
        <v>98.858447488584474</v>
      </c>
    </row>
    <row r="223" spans="1:9" x14ac:dyDescent="0.2">
      <c r="A223" s="28"/>
      <c r="B223" s="28" t="s">
        <v>5</v>
      </c>
      <c r="C223" s="1">
        <v>438</v>
      </c>
      <c r="D223" s="28"/>
      <c r="E223" s="1">
        <f t="shared" si="22"/>
        <v>438</v>
      </c>
      <c r="F223" s="11">
        <v>1</v>
      </c>
      <c r="G223" s="11">
        <v>437</v>
      </c>
      <c r="H223" s="30">
        <f t="shared" si="23"/>
        <v>100</v>
      </c>
    </row>
    <row r="224" spans="1:9" x14ac:dyDescent="0.2">
      <c r="A224" s="28"/>
      <c r="B224" s="28" t="s">
        <v>6</v>
      </c>
      <c r="C224" s="1">
        <v>438</v>
      </c>
      <c r="D224" s="28"/>
      <c r="E224" s="1">
        <f t="shared" si="22"/>
        <v>295</v>
      </c>
      <c r="F224" s="11">
        <v>74</v>
      </c>
      <c r="G224" s="11">
        <v>221</v>
      </c>
      <c r="H224" s="30">
        <f t="shared" si="23"/>
        <v>67.351598173515981</v>
      </c>
    </row>
    <row r="225" spans="1:9" x14ac:dyDescent="0.2">
      <c r="A225" s="28"/>
      <c r="B225" s="28" t="s">
        <v>7</v>
      </c>
      <c r="C225" s="1">
        <v>438</v>
      </c>
      <c r="D225" s="28"/>
      <c r="E225" s="1">
        <f t="shared" si="22"/>
        <v>206</v>
      </c>
      <c r="F225" s="11">
        <v>58</v>
      </c>
      <c r="G225" s="11">
        <v>148</v>
      </c>
      <c r="H225" s="30">
        <f t="shared" si="23"/>
        <v>47.031963470319631</v>
      </c>
    </row>
    <row r="226" spans="1:9" x14ac:dyDescent="0.2">
      <c r="A226" s="28"/>
      <c r="B226" s="28" t="s">
        <v>8</v>
      </c>
      <c r="C226" s="1">
        <v>438</v>
      </c>
      <c r="D226" s="28"/>
      <c r="E226" s="1">
        <f t="shared" si="22"/>
        <v>431</v>
      </c>
      <c r="F226" s="11">
        <v>72</v>
      </c>
      <c r="G226" s="11">
        <v>359</v>
      </c>
      <c r="H226" s="30">
        <f t="shared" si="23"/>
        <v>98.401826484018258</v>
      </c>
    </row>
    <row r="227" spans="1:9" x14ac:dyDescent="0.2">
      <c r="A227" s="28"/>
      <c r="B227" s="28" t="s">
        <v>134</v>
      </c>
      <c r="C227" s="1">
        <v>438</v>
      </c>
      <c r="D227" s="28"/>
      <c r="E227" s="1">
        <f t="shared" si="22"/>
        <v>206</v>
      </c>
      <c r="F227" s="11">
        <v>33</v>
      </c>
      <c r="G227" s="11">
        <v>173</v>
      </c>
      <c r="H227" s="30">
        <f t="shared" si="23"/>
        <v>47.031963470319631</v>
      </c>
    </row>
    <row r="228" spans="1:9" x14ac:dyDescent="0.2">
      <c r="A228" s="28"/>
      <c r="B228" s="28" t="s">
        <v>135</v>
      </c>
      <c r="C228" s="1">
        <v>438</v>
      </c>
      <c r="D228" s="28"/>
      <c r="E228" s="1">
        <f t="shared" si="22"/>
        <v>210</v>
      </c>
      <c r="F228" s="11">
        <v>33</v>
      </c>
      <c r="G228" s="11">
        <v>177</v>
      </c>
      <c r="H228" s="30">
        <f t="shared" si="23"/>
        <v>47.945205479452049</v>
      </c>
    </row>
    <row r="229" spans="1:9" x14ac:dyDescent="0.2">
      <c r="A229" s="28"/>
      <c r="B229" s="28" t="s">
        <v>11</v>
      </c>
      <c r="C229" s="1">
        <v>438</v>
      </c>
      <c r="D229" s="28"/>
      <c r="E229" s="1">
        <f t="shared" si="22"/>
        <v>438</v>
      </c>
      <c r="F229" s="11">
        <v>1</v>
      </c>
      <c r="G229" s="11">
        <v>437</v>
      </c>
      <c r="H229" s="30">
        <f t="shared" si="23"/>
        <v>100</v>
      </c>
    </row>
    <row r="230" spans="1:9" x14ac:dyDescent="0.2">
      <c r="A230" s="28"/>
      <c r="B230" s="28" t="s">
        <v>136</v>
      </c>
      <c r="C230" s="1">
        <v>438</v>
      </c>
      <c r="D230" s="28"/>
      <c r="E230" s="1">
        <f t="shared" si="22"/>
        <v>226</v>
      </c>
      <c r="F230" s="11">
        <v>51</v>
      </c>
      <c r="G230" s="11">
        <v>175</v>
      </c>
      <c r="H230" s="30">
        <f t="shared" si="23"/>
        <v>51.598173515981735</v>
      </c>
    </row>
    <row r="231" spans="1:9" x14ac:dyDescent="0.2">
      <c r="A231" s="28"/>
      <c r="B231" s="28"/>
      <c r="D231" s="28"/>
      <c r="F231" s="11"/>
      <c r="G231" s="11"/>
      <c r="H231" s="30"/>
    </row>
    <row r="232" spans="1:9" s="4" customFormat="1" x14ac:dyDescent="0.2">
      <c r="A232" s="32" t="s">
        <v>111</v>
      </c>
      <c r="B232" s="32"/>
      <c r="D232" s="32"/>
      <c r="F232" s="31"/>
      <c r="G232" s="31"/>
      <c r="H232" s="30"/>
      <c r="I232" s="1"/>
    </row>
    <row r="233" spans="1:9" x14ac:dyDescent="0.2">
      <c r="A233" s="28"/>
      <c r="B233" s="28" t="s">
        <v>1</v>
      </c>
      <c r="C233" s="1">
        <v>487</v>
      </c>
      <c r="D233" s="28"/>
      <c r="E233" s="1">
        <f t="shared" si="22"/>
        <v>239</v>
      </c>
      <c r="F233" s="11">
        <v>15</v>
      </c>
      <c r="G233" s="11">
        <v>224</v>
      </c>
      <c r="H233" s="30">
        <f t="shared" ref="H233:H241" si="24">E233/C233*100</f>
        <v>49.07597535934292</v>
      </c>
    </row>
    <row r="234" spans="1:9" x14ac:dyDescent="0.2">
      <c r="A234" s="28"/>
      <c r="B234" s="28" t="s">
        <v>5</v>
      </c>
      <c r="C234" s="1">
        <v>487</v>
      </c>
      <c r="D234" s="28"/>
      <c r="E234" s="1">
        <f t="shared" si="22"/>
        <v>487</v>
      </c>
      <c r="F234" s="11">
        <v>12</v>
      </c>
      <c r="G234" s="11">
        <v>475</v>
      </c>
      <c r="H234" s="30">
        <f t="shared" si="24"/>
        <v>100</v>
      </c>
    </row>
    <row r="235" spans="1:9" x14ac:dyDescent="0.2">
      <c r="A235" s="28"/>
      <c r="B235" s="28" t="s">
        <v>6</v>
      </c>
      <c r="C235" s="1">
        <v>487</v>
      </c>
      <c r="D235" s="28"/>
      <c r="E235" s="1">
        <f t="shared" si="22"/>
        <v>410</v>
      </c>
      <c r="F235" s="11">
        <v>92</v>
      </c>
      <c r="G235" s="11">
        <v>318</v>
      </c>
      <c r="H235" s="30">
        <f t="shared" si="24"/>
        <v>84.188911704312119</v>
      </c>
    </row>
    <row r="236" spans="1:9" x14ac:dyDescent="0.2">
      <c r="A236" s="28"/>
      <c r="B236" s="28" t="s">
        <v>7</v>
      </c>
      <c r="C236" s="1">
        <v>487</v>
      </c>
      <c r="D236" s="28"/>
      <c r="E236" s="1">
        <f t="shared" si="22"/>
        <v>359</v>
      </c>
      <c r="F236" s="11">
        <v>219</v>
      </c>
      <c r="G236" s="11">
        <v>140</v>
      </c>
      <c r="H236" s="30">
        <f t="shared" si="24"/>
        <v>73.716632443531822</v>
      </c>
    </row>
    <row r="237" spans="1:9" x14ac:dyDescent="0.2">
      <c r="A237" s="28"/>
      <c r="B237" s="28" t="s">
        <v>8</v>
      </c>
      <c r="C237" s="1">
        <v>487</v>
      </c>
      <c r="D237" s="28"/>
      <c r="E237" s="1">
        <f t="shared" si="22"/>
        <v>475</v>
      </c>
      <c r="F237" s="11">
        <v>236</v>
      </c>
      <c r="G237" s="11">
        <v>239</v>
      </c>
      <c r="H237" s="30">
        <f t="shared" si="24"/>
        <v>97.5359342915811</v>
      </c>
    </row>
    <row r="238" spans="1:9" x14ac:dyDescent="0.2">
      <c r="A238" s="28"/>
      <c r="B238" s="28" t="s">
        <v>134</v>
      </c>
      <c r="C238" s="1">
        <v>487</v>
      </c>
      <c r="D238" s="28"/>
      <c r="E238" s="1">
        <f t="shared" si="22"/>
        <v>144</v>
      </c>
      <c r="F238" s="11">
        <v>92</v>
      </c>
      <c r="G238" s="11">
        <v>52</v>
      </c>
      <c r="H238" s="30">
        <f t="shared" si="24"/>
        <v>29.568788501026695</v>
      </c>
    </row>
    <row r="239" spans="1:9" x14ac:dyDescent="0.2">
      <c r="A239" s="28"/>
      <c r="B239" s="28" t="s">
        <v>135</v>
      </c>
      <c r="C239" s="1">
        <v>487</v>
      </c>
      <c r="D239" s="28"/>
      <c r="E239" s="1">
        <f t="shared" si="22"/>
        <v>245</v>
      </c>
      <c r="F239" s="11">
        <v>27</v>
      </c>
      <c r="G239" s="11">
        <v>218</v>
      </c>
      <c r="H239" s="30">
        <f t="shared" si="24"/>
        <v>50.308008213552355</v>
      </c>
    </row>
    <row r="240" spans="1:9" x14ac:dyDescent="0.2">
      <c r="A240" s="28"/>
      <c r="B240" s="28" t="s">
        <v>11</v>
      </c>
      <c r="C240" s="1">
        <v>487</v>
      </c>
      <c r="D240" s="28"/>
      <c r="E240" s="1">
        <f t="shared" si="22"/>
        <v>487</v>
      </c>
      <c r="F240" s="11">
        <v>48</v>
      </c>
      <c r="G240" s="11">
        <v>439</v>
      </c>
      <c r="H240" s="30">
        <f t="shared" si="24"/>
        <v>100</v>
      </c>
    </row>
    <row r="241" spans="1:8" x14ac:dyDescent="0.2">
      <c r="A241" s="28"/>
      <c r="B241" s="28" t="s">
        <v>136</v>
      </c>
      <c r="C241" s="1">
        <v>487</v>
      </c>
      <c r="D241" s="28"/>
      <c r="E241" s="1">
        <f t="shared" si="22"/>
        <v>267</v>
      </c>
      <c r="F241" s="11">
        <v>149</v>
      </c>
      <c r="G241" s="11">
        <v>118</v>
      </c>
      <c r="H241" s="30">
        <f t="shared" si="24"/>
        <v>54.825462012320322</v>
      </c>
    </row>
    <row r="242" spans="1:8" ht="10.8" thickBot="1" x14ac:dyDescent="0.25">
      <c r="A242" s="5"/>
      <c r="B242" s="5"/>
      <c r="C242" s="5"/>
      <c r="D242" s="5"/>
      <c r="E242" s="5"/>
      <c r="F242" s="5"/>
      <c r="G242" s="5"/>
      <c r="H242" s="5"/>
    </row>
    <row r="244" spans="1:8" x14ac:dyDescent="0.2">
      <c r="A244" s="99" t="s">
        <v>145</v>
      </c>
      <c r="B244" s="99"/>
      <c r="C244" s="99"/>
      <c r="D244" s="99"/>
      <c r="E244" s="99"/>
      <c r="F244" s="99"/>
      <c r="G244" s="99"/>
      <c r="H244" s="99"/>
    </row>
    <row r="245" spans="1:8" x14ac:dyDescent="0.2">
      <c r="A245" s="99" t="s">
        <v>121</v>
      </c>
      <c r="B245" s="99"/>
      <c r="C245" s="99"/>
      <c r="D245" s="99"/>
      <c r="E245" s="99"/>
      <c r="F245" s="99"/>
      <c r="G245" s="99"/>
      <c r="H245" s="99"/>
    </row>
  </sheetData>
  <mergeCells count="9">
    <mergeCell ref="A244:H244"/>
    <mergeCell ref="A245:H245"/>
    <mergeCell ref="A1:H1"/>
    <mergeCell ref="A2:H2"/>
    <mergeCell ref="A3:H3"/>
    <mergeCell ref="A5:B6"/>
    <mergeCell ref="E5:G5"/>
    <mergeCell ref="C5:C6"/>
    <mergeCell ref="H5:H6"/>
  </mergeCells>
  <printOptions horizontalCentered="1"/>
  <pageMargins left="0" right="0" top="0.74803149606299213" bottom="0.55118110236220474" header="0.31496062992125984" footer="0.31496062992125984"/>
  <pageSetup orientation="portrait" r:id="rId1"/>
  <ignoredErrors>
    <ignoredError sqref="E202:E241 E9:E65 E68:E132 E135:E199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R41"/>
  <sheetViews>
    <sheetView workbookViewId="0"/>
  </sheetViews>
  <sheetFormatPr baseColWidth="10" defaultRowHeight="10.199999999999999" x14ac:dyDescent="0.2"/>
  <cols>
    <col min="1" max="2" width="11.5546875" style="1"/>
    <col min="3" max="3" width="17.5546875" style="1" customWidth="1"/>
    <col min="4" max="4" width="8.44140625" style="1" customWidth="1"/>
    <col min="5" max="5" width="1.77734375" style="1" customWidth="1"/>
    <col min="6" max="6" width="9.44140625" style="1" customWidth="1"/>
    <col min="7" max="7" width="9.6640625" style="1" customWidth="1"/>
    <col min="8" max="9" width="10.21875" style="1" bestFit="1" customWidth="1"/>
    <col min="10" max="16384" width="11.5546875" style="1"/>
  </cols>
  <sheetData>
    <row r="1" spans="3:18" ht="13.2" x14ac:dyDescent="0.25">
      <c r="C1" s="100" t="s">
        <v>182</v>
      </c>
      <c r="D1" s="100"/>
      <c r="E1" s="100"/>
      <c r="F1" s="100"/>
      <c r="G1" s="100"/>
    </row>
    <row r="2" spans="3:18" ht="13.2" x14ac:dyDescent="0.25">
      <c r="C2" s="100" t="s">
        <v>32</v>
      </c>
      <c r="D2" s="100"/>
      <c r="E2" s="100"/>
      <c r="F2" s="100"/>
      <c r="G2" s="100"/>
    </row>
    <row r="3" spans="3:18" ht="77.400000000000006" customHeight="1" x14ac:dyDescent="0.2">
      <c r="C3" s="77" t="s">
        <v>183</v>
      </c>
      <c r="D3" s="77"/>
      <c r="E3" s="77"/>
      <c r="F3" s="77"/>
      <c r="G3" s="77"/>
    </row>
    <row r="5" spans="3:18" ht="12.6" customHeight="1" x14ac:dyDescent="0.2">
      <c r="C5" s="72" t="s">
        <v>181</v>
      </c>
      <c r="D5" s="86" t="s">
        <v>115</v>
      </c>
      <c r="E5" s="55"/>
      <c r="F5" s="88" t="s">
        <v>116</v>
      </c>
      <c r="G5" s="88"/>
    </row>
    <row r="6" spans="3:18" ht="17.399999999999999" customHeight="1" x14ac:dyDescent="0.2">
      <c r="C6" s="89"/>
      <c r="D6" s="87"/>
      <c r="E6" s="56"/>
      <c r="F6" s="56" t="s">
        <v>179</v>
      </c>
      <c r="G6" s="56" t="s">
        <v>180</v>
      </c>
    </row>
    <row r="7" spans="3:18" x14ac:dyDescent="0.2">
      <c r="C7" s="2"/>
    </row>
    <row r="8" spans="3:18" s="4" customFormat="1" x14ac:dyDescent="0.2">
      <c r="C8" s="3" t="s">
        <v>23</v>
      </c>
      <c r="D8" s="6">
        <f>SUM(D9:D12)</f>
        <v>439506</v>
      </c>
      <c r="E8" s="6"/>
      <c r="F8" s="57">
        <f>SUM(F9:F12)</f>
        <v>100</v>
      </c>
      <c r="G8" s="57"/>
      <c r="O8" s="15" t="s">
        <v>175</v>
      </c>
      <c r="P8" s="15" t="s">
        <v>176</v>
      </c>
      <c r="Q8" s="15" t="s">
        <v>178</v>
      </c>
      <c r="R8" s="15" t="s">
        <v>177</v>
      </c>
    </row>
    <row r="9" spans="3:18" x14ac:dyDescent="0.2">
      <c r="C9" s="15" t="s">
        <v>175</v>
      </c>
      <c r="D9" s="7">
        <f>D15+D21+D27+D33</f>
        <v>215189</v>
      </c>
      <c r="E9" s="7"/>
      <c r="F9" s="16">
        <f>ROUND(D9/$D$8*100,1)</f>
        <v>49</v>
      </c>
      <c r="G9" s="16">
        <f>F9</f>
        <v>49</v>
      </c>
      <c r="N9" s="1" t="s">
        <v>23</v>
      </c>
      <c r="O9" s="30">
        <v>49</v>
      </c>
      <c r="P9" s="30">
        <v>32.700000000000003</v>
      </c>
      <c r="Q9" s="30">
        <v>16.3</v>
      </c>
      <c r="R9" s="30">
        <v>2</v>
      </c>
    </row>
    <row r="10" spans="3:18" x14ac:dyDescent="0.2">
      <c r="C10" s="15" t="s">
        <v>176</v>
      </c>
      <c r="D10" s="7">
        <f t="shared" ref="D10:D12" si="0">D16+D22+D28+D34</f>
        <v>143832</v>
      </c>
      <c r="E10" s="7"/>
      <c r="F10" s="16">
        <f t="shared" ref="F10:F12" si="1">ROUND(D10/$D$8*100,1)</f>
        <v>32.700000000000003</v>
      </c>
      <c r="G10" s="16">
        <f>G9+F10</f>
        <v>81.7</v>
      </c>
      <c r="N10" s="1" t="s">
        <v>0</v>
      </c>
      <c r="O10" s="30">
        <v>42.4</v>
      </c>
      <c r="P10" s="30">
        <v>24.9</v>
      </c>
      <c r="Q10" s="30">
        <v>32.1</v>
      </c>
      <c r="R10" s="30">
        <v>0.6</v>
      </c>
    </row>
    <row r="11" spans="3:18" x14ac:dyDescent="0.2">
      <c r="C11" s="15" t="s">
        <v>178</v>
      </c>
      <c r="D11" s="7">
        <f t="shared" si="0"/>
        <v>71510</v>
      </c>
      <c r="E11" s="7"/>
      <c r="F11" s="16">
        <f t="shared" si="1"/>
        <v>16.3</v>
      </c>
      <c r="G11" s="16">
        <f t="shared" ref="G11:G12" si="2">G10+F11</f>
        <v>98</v>
      </c>
      <c r="N11" s="1" t="s">
        <v>20</v>
      </c>
      <c r="O11" s="30">
        <v>46.7</v>
      </c>
      <c r="P11" s="30">
        <v>30.4</v>
      </c>
      <c r="Q11" s="30">
        <v>19.100000000000001</v>
      </c>
      <c r="R11" s="30">
        <v>3.8</v>
      </c>
    </row>
    <row r="12" spans="3:18" x14ac:dyDescent="0.2">
      <c r="C12" s="15" t="s">
        <v>177</v>
      </c>
      <c r="D12" s="7">
        <f t="shared" si="0"/>
        <v>8975</v>
      </c>
      <c r="E12" s="7"/>
      <c r="F12" s="16">
        <f t="shared" si="1"/>
        <v>2</v>
      </c>
      <c r="G12" s="16">
        <f t="shared" si="2"/>
        <v>100</v>
      </c>
      <c r="N12" s="1" t="s">
        <v>19</v>
      </c>
      <c r="O12" s="30">
        <v>47.6</v>
      </c>
      <c r="P12" s="30">
        <v>39.6</v>
      </c>
      <c r="Q12" s="30">
        <v>12.4</v>
      </c>
      <c r="R12" s="30">
        <v>0.4</v>
      </c>
    </row>
    <row r="13" spans="3:18" x14ac:dyDescent="0.2">
      <c r="C13" s="2"/>
      <c r="N13" s="1" t="s">
        <v>18</v>
      </c>
      <c r="O13" s="30">
        <v>55.7</v>
      </c>
      <c r="P13" s="30">
        <v>38.200000000000003</v>
      </c>
      <c r="Q13" s="30">
        <v>5.9</v>
      </c>
      <c r="R13" s="30">
        <v>0.2</v>
      </c>
    </row>
    <row r="14" spans="3:18" s="4" customFormat="1" x14ac:dyDescent="0.2">
      <c r="C14" s="4" t="s">
        <v>0</v>
      </c>
      <c r="D14" s="6">
        <f>SUM(D15:D18)</f>
        <v>56470</v>
      </c>
      <c r="E14" s="6"/>
      <c r="F14" s="57">
        <f>SUM(F15:F18)</f>
        <v>100</v>
      </c>
      <c r="G14" s="57"/>
    </row>
    <row r="15" spans="3:18" x14ac:dyDescent="0.2">
      <c r="C15" s="15" t="s">
        <v>175</v>
      </c>
      <c r="D15" s="7">
        <v>23935</v>
      </c>
      <c r="E15" s="7"/>
      <c r="F15" s="16">
        <f>ROUND(D15/$D$14*100,1)</f>
        <v>42.4</v>
      </c>
      <c r="G15" s="16">
        <f>F15</f>
        <v>42.4</v>
      </c>
    </row>
    <row r="16" spans="3:18" x14ac:dyDescent="0.2">
      <c r="C16" s="15" t="s">
        <v>176</v>
      </c>
      <c r="D16" s="7">
        <v>14063</v>
      </c>
      <c r="E16" s="7"/>
      <c r="F16" s="16">
        <f t="shared" ref="F16:F18" si="3">ROUND(D16/$D$14*100,1)</f>
        <v>24.9</v>
      </c>
      <c r="G16" s="16">
        <f>G15+F16</f>
        <v>67.3</v>
      </c>
    </row>
    <row r="17" spans="3:9" x14ac:dyDescent="0.2">
      <c r="C17" s="15" t="s">
        <v>178</v>
      </c>
      <c r="D17" s="7">
        <v>18115</v>
      </c>
      <c r="E17" s="7"/>
      <c r="F17" s="16">
        <f t="shared" si="3"/>
        <v>32.1</v>
      </c>
      <c r="G17" s="16">
        <f t="shared" ref="G17:G18" si="4">G16+F17</f>
        <v>99.4</v>
      </c>
    </row>
    <row r="18" spans="3:9" x14ac:dyDescent="0.2">
      <c r="C18" s="15" t="s">
        <v>177</v>
      </c>
      <c r="D18" s="7">
        <v>357</v>
      </c>
      <c r="E18" s="7"/>
      <c r="F18" s="16">
        <f t="shared" si="3"/>
        <v>0.6</v>
      </c>
      <c r="G18" s="16">
        <f t="shared" si="4"/>
        <v>100</v>
      </c>
      <c r="I18" s="6"/>
    </row>
    <row r="19" spans="3:9" x14ac:dyDescent="0.2">
      <c r="D19" s="7"/>
      <c r="E19" s="7"/>
      <c r="F19" s="16"/>
      <c r="G19" s="16"/>
    </row>
    <row r="20" spans="3:9" s="4" customFormat="1" x14ac:dyDescent="0.2">
      <c r="C20" s="4" t="s">
        <v>20</v>
      </c>
      <c r="D20" s="6">
        <f>SUM(D21:D24)</f>
        <v>218299</v>
      </c>
      <c r="E20" s="6"/>
      <c r="F20" s="57">
        <f>SUM(F21:F24)</f>
        <v>99.999999999999986</v>
      </c>
      <c r="G20" s="57"/>
    </row>
    <row r="21" spans="3:9" x14ac:dyDescent="0.2">
      <c r="C21" s="15" t="s">
        <v>175</v>
      </c>
      <c r="D21" s="7">
        <v>101790</v>
      </c>
      <c r="E21" s="7"/>
      <c r="F21" s="16">
        <f>ROUND(D21/$D$20*100,1)+0.1</f>
        <v>46.7</v>
      </c>
      <c r="G21" s="16">
        <f>F21</f>
        <v>46.7</v>
      </c>
    </row>
    <row r="22" spans="3:9" x14ac:dyDescent="0.2">
      <c r="C22" s="15" t="s">
        <v>176</v>
      </c>
      <c r="D22" s="7">
        <v>66471</v>
      </c>
      <c r="E22" s="7"/>
      <c r="F22" s="16">
        <f t="shared" ref="F22:F24" si="5">ROUND(D22/$D$20*100,1)</f>
        <v>30.4</v>
      </c>
      <c r="G22" s="16">
        <f>G21+F22</f>
        <v>77.099999999999994</v>
      </c>
    </row>
    <row r="23" spans="3:9" x14ac:dyDescent="0.2">
      <c r="C23" s="15" t="s">
        <v>178</v>
      </c>
      <c r="D23" s="7">
        <v>41763</v>
      </c>
      <c r="E23" s="7"/>
      <c r="F23" s="16">
        <f t="shared" si="5"/>
        <v>19.100000000000001</v>
      </c>
      <c r="G23" s="16">
        <f t="shared" ref="G23:G24" si="6">G22+F23</f>
        <v>96.199999999999989</v>
      </c>
    </row>
    <row r="24" spans="3:9" x14ac:dyDescent="0.2">
      <c r="C24" s="15" t="s">
        <v>177</v>
      </c>
      <c r="D24" s="7">
        <v>8275</v>
      </c>
      <c r="E24" s="7"/>
      <c r="F24" s="16">
        <f t="shared" si="5"/>
        <v>3.8</v>
      </c>
      <c r="G24" s="16">
        <f t="shared" si="6"/>
        <v>99.999999999999986</v>
      </c>
    </row>
    <row r="25" spans="3:9" x14ac:dyDescent="0.2">
      <c r="D25" s="7"/>
      <c r="E25" s="7"/>
      <c r="F25" s="16"/>
      <c r="G25" s="16"/>
    </row>
    <row r="26" spans="3:9" s="4" customFormat="1" x14ac:dyDescent="0.2">
      <c r="C26" s="4" t="s">
        <v>19</v>
      </c>
      <c r="D26" s="6">
        <f>SUM(D27:D30)</f>
        <v>28619</v>
      </c>
      <c r="E26" s="6"/>
      <c r="F26" s="57">
        <f>SUM(F27:F30)</f>
        <v>100.00000000000001</v>
      </c>
      <c r="G26" s="57"/>
    </row>
    <row r="27" spans="3:9" x14ac:dyDescent="0.2">
      <c r="C27" s="15" t="s">
        <v>175</v>
      </c>
      <c r="D27" s="7">
        <v>13607</v>
      </c>
      <c r="E27" s="7"/>
      <c r="F27" s="16">
        <f>ROUND(D27/$D$26*100,1)+0.1</f>
        <v>47.6</v>
      </c>
      <c r="G27" s="16">
        <f>F27</f>
        <v>47.6</v>
      </c>
    </row>
    <row r="28" spans="3:9" x14ac:dyDescent="0.2">
      <c r="C28" s="15" t="s">
        <v>176</v>
      </c>
      <c r="D28" s="7">
        <v>11338</v>
      </c>
      <c r="E28" s="7"/>
      <c r="F28" s="16">
        <f t="shared" ref="F28:F30" si="7">ROUND(D28/$D$26*100,1)</f>
        <v>39.6</v>
      </c>
      <c r="G28" s="16">
        <f>G27+F28</f>
        <v>87.2</v>
      </c>
    </row>
    <row r="29" spans="3:9" x14ac:dyDescent="0.2">
      <c r="C29" s="15" t="s">
        <v>178</v>
      </c>
      <c r="D29" s="7">
        <v>3556</v>
      </c>
      <c r="E29" s="7"/>
      <c r="F29" s="16">
        <f t="shared" si="7"/>
        <v>12.4</v>
      </c>
      <c r="G29" s="16">
        <f t="shared" ref="G29:G30" si="8">G28+F29</f>
        <v>99.600000000000009</v>
      </c>
    </row>
    <row r="30" spans="3:9" x14ac:dyDescent="0.2">
      <c r="C30" s="15" t="s">
        <v>177</v>
      </c>
      <c r="D30" s="7">
        <v>118</v>
      </c>
      <c r="E30" s="7"/>
      <c r="F30" s="16">
        <f t="shared" si="7"/>
        <v>0.4</v>
      </c>
      <c r="G30" s="16">
        <f t="shared" si="8"/>
        <v>100.00000000000001</v>
      </c>
    </row>
    <row r="31" spans="3:9" x14ac:dyDescent="0.2">
      <c r="D31" s="7"/>
      <c r="E31" s="7"/>
      <c r="F31" s="16"/>
      <c r="G31" s="16"/>
    </row>
    <row r="32" spans="3:9" s="4" customFormat="1" x14ac:dyDescent="0.2">
      <c r="C32" s="4" t="s">
        <v>18</v>
      </c>
      <c r="D32" s="6">
        <f>SUM(D33:D36)</f>
        <v>136118</v>
      </c>
      <c r="E32" s="6"/>
      <c r="F32" s="57">
        <f>SUM(F33:F36)</f>
        <v>100.00000000000001</v>
      </c>
      <c r="G32" s="57"/>
    </row>
    <row r="33" spans="3:10" x14ac:dyDescent="0.2">
      <c r="C33" s="15" t="s">
        <v>175</v>
      </c>
      <c r="D33" s="7">
        <v>75857</v>
      </c>
      <c r="E33" s="7"/>
      <c r="F33" s="16">
        <f>ROUND(D33/$D$32*100,1)</f>
        <v>55.7</v>
      </c>
      <c r="G33" s="16">
        <f>F33</f>
        <v>55.7</v>
      </c>
    </row>
    <row r="34" spans="3:10" x14ac:dyDescent="0.2">
      <c r="C34" s="15" t="s">
        <v>176</v>
      </c>
      <c r="D34" s="7">
        <v>51960</v>
      </c>
      <c r="E34" s="7"/>
      <c r="F34" s="16">
        <f t="shared" ref="F34:F36" si="9">ROUND(D34/$D$32*100,1)</f>
        <v>38.200000000000003</v>
      </c>
      <c r="G34" s="16">
        <f>G33+F34</f>
        <v>93.9</v>
      </c>
    </row>
    <row r="35" spans="3:10" x14ac:dyDescent="0.2">
      <c r="C35" s="15" t="s">
        <v>178</v>
      </c>
      <c r="D35" s="7">
        <v>8076</v>
      </c>
      <c r="E35" s="7"/>
      <c r="F35" s="16">
        <f t="shared" si="9"/>
        <v>5.9</v>
      </c>
      <c r="G35" s="16">
        <f t="shared" ref="G35:G36" si="10">G34+F35</f>
        <v>99.800000000000011</v>
      </c>
    </row>
    <row r="36" spans="3:10" x14ac:dyDescent="0.2">
      <c r="C36" s="15" t="s">
        <v>177</v>
      </c>
      <c r="D36" s="7">
        <v>225</v>
      </c>
      <c r="E36" s="7"/>
      <c r="F36" s="16">
        <f t="shared" si="9"/>
        <v>0.2</v>
      </c>
      <c r="G36" s="16">
        <f t="shared" si="10"/>
        <v>100.00000000000001</v>
      </c>
    </row>
    <row r="37" spans="3:10" ht="10.8" thickBot="1" x14ac:dyDescent="0.25">
      <c r="C37" s="5"/>
      <c r="D37" s="34"/>
      <c r="E37" s="34"/>
      <c r="F37" s="5"/>
      <c r="G37" s="5"/>
    </row>
    <row r="38" spans="3:10" x14ac:dyDescent="0.2">
      <c r="D38" s="11"/>
      <c r="E38" s="11"/>
    </row>
    <row r="39" spans="3:10" x14ac:dyDescent="0.2">
      <c r="C39" s="99" t="s">
        <v>121</v>
      </c>
      <c r="D39" s="99"/>
      <c r="E39" s="99"/>
      <c r="F39" s="99"/>
      <c r="G39" s="99"/>
      <c r="H39" s="65"/>
      <c r="I39" s="65"/>
      <c r="J39" s="65"/>
    </row>
    <row r="41" spans="3:10" x14ac:dyDescent="0.2">
      <c r="D41" s="11"/>
      <c r="E41" s="11"/>
    </row>
  </sheetData>
  <mergeCells count="7">
    <mergeCell ref="C39:G39"/>
    <mergeCell ref="D5:D6"/>
    <mergeCell ref="F5:G5"/>
    <mergeCell ref="C5:C6"/>
    <mergeCell ref="C1:G1"/>
    <mergeCell ref="C2:G2"/>
    <mergeCell ref="C3:G3"/>
  </mergeCells>
  <printOptions horizontalCentered="1"/>
  <pageMargins left="0" right="0" top="0.55118110236220474" bottom="0.35433070866141736" header="0.31496062992125984" footer="0.31496062992125984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workbookViewId="0">
      <selection sqref="A1:F1"/>
    </sheetView>
  </sheetViews>
  <sheetFormatPr baseColWidth="10" defaultRowHeight="10.199999999999999" x14ac:dyDescent="0.2"/>
  <cols>
    <col min="1" max="1" width="30.77734375" style="1" bestFit="1" customWidth="1"/>
    <col min="2" max="4" width="7.88671875" style="1" customWidth="1"/>
    <col min="5" max="5" width="8.77734375" style="1" customWidth="1"/>
    <col min="6" max="6" width="8" style="1" customWidth="1"/>
    <col min="7" max="16384" width="11.5546875" style="1"/>
  </cols>
  <sheetData>
    <row r="1" spans="1:6" ht="13.2" x14ac:dyDescent="0.25">
      <c r="A1" s="100" t="s">
        <v>185</v>
      </c>
      <c r="B1" s="100"/>
      <c r="C1" s="100"/>
      <c r="D1" s="100"/>
      <c r="E1" s="100"/>
      <c r="F1" s="100"/>
    </row>
    <row r="2" spans="1:6" ht="13.2" x14ac:dyDescent="0.25">
      <c r="A2" s="100" t="s">
        <v>32</v>
      </c>
      <c r="B2" s="100"/>
      <c r="C2" s="100"/>
      <c r="D2" s="100"/>
      <c r="E2" s="100"/>
      <c r="F2" s="100"/>
    </row>
    <row r="3" spans="1:6" ht="54" customHeight="1" x14ac:dyDescent="0.25">
      <c r="A3" s="100" t="s">
        <v>186</v>
      </c>
      <c r="B3" s="100"/>
      <c r="C3" s="100"/>
      <c r="D3" s="100"/>
      <c r="E3" s="100"/>
      <c r="F3" s="100"/>
    </row>
    <row r="5" spans="1:6" ht="18" customHeight="1" x14ac:dyDescent="0.2">
      <c r="A5" s="72" t="s">
        <v>122</v>
      </c>
      <c r="B5" s="88" t="s">
        <v>184</v>
      </c>
      <c r="C5" s="88"/>
      <c r="D5" s="88"/>
      <c r="E5" s="88"/>
      <c r="F5" s="88"/>
    </row>
    <row r="6" spans="1:6" ht="30" customHeight="1" x14ac:dyDescent="0.2">
      <c r="A6" s="89"/>
      <c r="B6" s="56" t="s">
        <v>23</v>
      </c>
      <c r="C6" s="56" t="s">
        <v>175</v>
      </c>
      <c r="D6" s="56" t="s">
        <v>176</v>
      </c>
      <c r="E6" s="54" t="s">
        <v>178</v>
      </c>
      <c r="F6" s="54" t="s">
        <v>177</v>
      </c>
    </row>
    <row r="7" spans="1:6" x14ac:dyDescent="0.2">
      <c r="A7" s="2"/>
      <c r="B7" s="59"/>
      <c r="C7" s="12"/>
      <c r="D7" s="12"/>
      <c r="E7" s="12"/>
      <c r="F7" s="12"/>
    </row>
    <row r="8" spans="1:6" s="4" customFormat="1" x14ac:dyDescent="0.2">
      <c r="A8" s="3" t="s">
        <v>23</v>
      </c>
      <c r="B8" s="60">
        <f>SUM(B10:B25)</f>
        <v>56470</v>
      </c>
      <c r="C8" s="61">
        <f t="shared" ref="C8:F8" si="0">SUM(C10:C25)</f>
        <v>23935</v>
      </c>
      <c r="D8" s="61">
        <f t="shared" si="0"/>
        <v>14063</v>
      </c>
      <c r="E8" s="61">
        <f t="shared" si="0"/>
        <v>18115</v>
      </c>
      <c r="F8" s="61">
        <f t="shared" si="0"/>
        <v>357</v>
      </c>
    </row>
    <row r="9" spans="1:6" x14ac:dyDescent="0.2">
      <c r="A9" s="2"/>
      <c r="B9" s="62"/>
      <c r="C9" s="63"/>
      <c r="D9" s="63"/>
      <c r="E9" s="63"/>
      <c r="F9" s="63"/>
    </row>
    <row r="10" spans="1:6" x14ac:dyDescent="0.2">
      <c r="A10" s="28" t="s">
        <v>1</v>
      </c>
      <c r="B10" s="7">
        <f>SUM(C10:F10)</f>
        <v>4356</v>
      </c>
      <c r="C10" s="7">
        <v>1628</v>
      </c>
      <c r="D10" s="7">
        <v>1290</v>
      </c>
      <c r="E10" s="7">
        <v>1352</v>
      </c>
      <c r="F10" s="7">
        <v>86</v>
      </c>
    </row>
    <row r="11" spans="1:6" x14ac:dyDescent="0.2">
      <c r="A11" s="28" t="s">
        <v>5</v>
      </c>
      <c r="B11" s="7">
        <f t="shared" ref="B11:B25" si="1">SUM(C11:F11)</f>
        <v>7530</v>
      </c>
      <c r="C11" s="7">
        <v>5030</v>
      </c>
      <c r="D11" s="7">
        <v>725</v>
      </c>
      <c r="E11" s="7">
        <v>1773</v>
      </c>
      <c r="F11" s="7">
        <v>2</v>
      </c>
    </row>
    <row r="12" spans="1:6" x14ac:dyDescent="0.2">
      <c r="A12" s="28" t="s">
        <v>6</v>
      </c>
      <c r="B12" s="7">
        <f t="shared" si="1"/>
        <v>3028</v>
      </c>
      <c r="C12" s="7">
        <v>1082</v>
      </c>
      <c r="D12" s="7">
        <v>893</v>
      </c>
      <c r="E12" s="7">
        <v>1049</v>
      </c>
      <c r="F12" s="7">
        <v>4</v>
      </c>
    </row>
    <row r="13" spans="1:6" x14ac:dyDescent="0.2">
      <c r="A13" s="28" t="s">
        <v>7</v>
      </c>
      <c r="B13" s="7">
        <f t="shared" si="1"/>
        <v>3354</v>
      </c>
      <c r="C13" s="7">
        <v>507</v>
      </c>
      <c r="D13" s="7">
        <v>810</v>
      </c>
      <c r="E13" s="7">
        <v>2036</v>
      </c>
      <c r="F13" s="7">
        <v>1</v>
      </c>
    </row>
    <row r="14" spans="1:6" x14ac:dyDescent="0.2">
      <c r="A14" s="28" t="s">
        <v>8</v>
      </c>
      <c r="B14" s="7">
        <f t="shared" si="1"/>
        <v>3411</v>
      </c>
      <c r="C14" s="7">
        <v>1300</v>
      </c>
      <c r="D14" s="7">
        <v>1563</v>
      </c>
      <c r="E14" s="7">
        <v>546</v>
      </c>
      <c r="F14" s="7">
        <v>2</v>
      </c>
    </row>
    <row r="15" spans="1:6" x14ac:dyDescent="0.2">
      <c r="A15" s="28" t="s">
        <v>9</v>
      </c>
      <c r="B15" s="7">
        <f t="shared" si="1"/>
        <v>1524</v>
      </c>
      <c r="C15" s="7">
        <v>433</v>
      </c>
      <c r="D15" s="7">
        <v>625</v>
      </c>
      <c r="E15" s="7">
        <v>465</v>
      </c>
      <c r="F15" s="7">
        <v>1</v>
      </c>
    </row>
    <row r="16" spans="1:6" x14ac:dyDescent="0.2">
      <c r="A16" s="28" t="s">
        <v>10</v>
      </c>
      <c r="B16" s="7">
        <f t="shared" si="1"/>
        <v>2826</v>
      </c>
      <c r="C16" s="7">
        <v>376</v>
      </c>
      <c r="D16" s="7">
        <v>373</v>
      </c>
      <c r="E16" s="7">
        <v>2072</v>
      </c>
      <c r="F16" s="7">
        <v>5</v>
      </c>
    </row>
    <row r="17" spans="1:6" x14ac:dyDescent="0.2">
      <c r="A17" s="28" t="s">
        <v>11</v>
      </c>
      <c r="B17" s="7">
        <f t="shared" si="1"/>
        <v>6263</v>
      </c>
      <c r="C17" s="7">
        <v>4915</v>
      </c>
      <c r="D17" s="7">
        <v>771</v>
      </c>
      <c r="E17" s="7">
        <v>516</v>
      </c>
      <c r="F17" s="7">
        <v>61</v>
      </c>
    </row>
    <row r="18" spans="1:6" x14ac:dyDescent="0.2">
      <c r="A18" s="28" t="s">
        <v>12</v>
      </c>
      <c r="B18" s="7">
        <f t="shared" si="1"/>
        <v>2896</v>
      </c>
      <c r="C18" s="7">
        <v>313</v>
      </c>
      <c r="D18" s="7">
        <v>306</v>
      </c>
      <c r="E18" s="7">
        <v>2277</v>
      </c>
      <c r="F18" s="7">
        <v>0</v>
      </c>
    </row>
    <row r="19" spans="1:6" x14ac:dyDescent="0.2">
      <c r="A19" s="28" t="s">
        <v>13</v>
      </c>
      <c r="B19" s="7">
        <f t="shared" si="1"/>
        <v>4062</v>
      </c>
      <c r="C19" s="7">
        <v>1778</v>
      </c>
      <c r="D19" s="7">
        <v>1327</v>
      </c>
      <c r="E19" s="7">
        <v>859</v>
      </c>
      <c r="F19" s="7">
        <v>98</v>
      </c>
    </row>
    <row r="20" spans="1:6" x14ac:dyDescent="0.2">
      <c r="A20" s="28" t="s">
        <v>14</v>
      </c>
      <c r="B20" s="7">
        <f t="shared" si="1"/>
        <v>3679</v>
      </c>
      <c r="C20" s="7">
        <v>1100</v>
      </c>
      <c r="D20" s="7">
        <v>430</v>
      </c>
      <c r="E20" s="7">
        <v>2146</v>
      </c>
      <c r="F20" s="7">
        <v>3</v>
      </c>
    </row>
    <row r="21" spans="1:6" x14ac:dyDescent="0.2">
      <c r="A21" s="28" t="s">
        <v>15</v>
      </c>
      <c r="B21" s="7">
        <f t="shared" si="1"/>
        <v>822</v>
      </c>
      <c r="C21" s="7">
        <v>389</v>
      </c>
      <c r="D21" s="7">
        <v>255</v>
      </c>
      <c r="E21" s="7">
        <v>177</v>
      </c>
      <c r="F21" s="7">
        <v>1</v>
      </c>
    </row>
    <row r="22" spans="1:6" x14ac:dyDescent="0.2">
      <c r="A22" s="28" t="s">
        <v>17</v>
      </c>
      <c r="B22" s="7">
        <f t="shared" si="1"/>
        <v>849</v>
      </c>
      <c r="C22" s="7">
        <v>243</v>
      </c>
      <c r="D22" s="7">
        <v>83</v>
      </c>
      <c r="E22" s="7">
        <v>523</v>
      </c>
      <c r="F22" s="7">
        <v>0</v>
      </c>
    </row>
    <row r="23" spans="1:6" x14ac:dyDescent="0.2">
      <c r="A23" s="28" t="s">
        <v>16</v>
      </c>
      <c r="B23" s="7">
        <f t="shared" si="1"/>
        <v>3334</v>
      </c>
      <c r="C23" s="7">
        <v>1574</v>
      </c>
      <c r="D23" s="7">
        <v>1030</v>
      </c>
      <c r="E23" s="7">
        <v>652</v>
      </c>
      <c r="F23" s="7">
        <v>78</v>
      </c>
    </row>
    <row r="24" spans="1:6" x14ac:dyDescent="0.2">
      <c r="A24" s="28" t="s">
        <v>117</v>
      </c>
      <c r="B24" s="7">
        <f t="shared" si="1"/>
        <v>1874</v>
      </c>
      <c r="C24" s="7">
        <v>984</v>
      </c>
      <c r="D24" s="7">
        <v>664</v>
      </c>
      <c r="E24" s="7">
        <v>226</v>
      </c>
      <c r="F24" s="7">
        <v>0</v>
      </c>
    </row>
    <row r="25" spans="1:6" x14ac:dyDescent="0.2">
      <c r="A25" s="28" t="s">
        <v>118</v>
      </c>
      <c r="B25" s="7">
        <f t="shared" si="1"/>
        <v>6662</v>
      </c>
      <c r="C25" s="7">
        <v>2283</v>
      </c>
      <c r="D25" s="7">
        <v>2918</v>
      </c>
      <c r="E25" s="7">
        <v>1446</v>
      </c>
      <c r="F25" s="7">
        <v>15</v>
      </c>
    </row>
    <row r="27" spans="1:6" s="4" customFormat="1" x14ac:dyDescent="0.2">
      <c r="A27" s="4" t="s">
        <v>24</v>
      </c>
      <c r="B27" s="64">
        <f>SUM(C27:F27)</f>
        <v>99.999999999999986</v>
      </c>
      <c r="C27" s="64">
        <f>ROUND(C8/$B$8*100,2)</f>
        <v>42.39</v>
      </c>
      <c r="D27" s="64">
        <f t="shared" ref="D27:F27" si="2">ROUND(D8/$B$8*100,2)</f>
        <v>24.9</v>
      </c>
      <c r="E27" s="64">
        <f t="shared" si="2"/>
        <v>32.08</v>
      </c>
      <c r="F27" s="64">
        <f t="shared" si="2"/>
        <v>0.63</v>
      </c>
    </row>
    <row r="28" spans="1:6" x14ac:dyDescent="0.2">
      <c r="B28" s="10"/>
      <c r="C28" s="30"/>
      <c r="D28" s="30"/>
      <c r="E28" s="30"/>
      <c r="F28" s="30"/>
    </row>
    <row r="29" spans="1:6" x14ac:dyDescent="0.2">
      <c r="A29" s="28" t="s">
        <v>1</v>
      </c>
      <c r="B29" s="58">
        <f>SUM(C29:F29)+0.01</f>
        <v>99.999999999999986</v>
      </c>
      <c r="C29" s="58">
        <f>ROUND(C10/$B$10*100,2)</f>
        <v>37.369999999999997</v>
      </c>
      <c r="D29" s="58">
        <f t="shared" ref="D29:F29" si="3">ROUND(D10/$B$10*100,2)</f>
        <v>29.61</v>
      </c>
      <c r="E29" s="58">
        <f t="shared" si="3"/>
        <v>31.04</v>
      </c>
      <c r="F29" s="58">
        <f t="shared" si="3"/>
        <v>1.97</v>
      </c>
    </row>
    <row r="30" spans="1:6" x14ac:dyDescent="0.2">
      <c r="A30" s="28" t="s">
        <v>5</v>
      </c>
      <c r="B30" s="58">
        <f t="shared" ref="B30:B44" si="4">SUM(C30:F30)</f>
        <v>100</v>
      </c>
      <c r="C30" s="58">
        <f>ROUND(C11/$B$11*100,2)</f>
        <v>66.8</v>
      </c>
      <c r="D30" s="58">
        <f t="shared" ref="D30:F30" si="5">ROUND(D11/$B$11*100,2)</f>
        <v>9.6300000000000008</v>
      </c>
      <c r="E30" s="58">
        <f>ROUND(E11/$B$11*100,2)-0.01</f>
        <v>23.54</v>
      </c>
      <c r="F30" s="58">
        <f t="shared" si="5"/>
        <v>0.03</v>
      </c>
    </row>
    <row r="31" spans="1:6" x14ac:dyDescent="0.2">
      <c r="A31" s="28" t="s">
        <v>6</v>
      </c>
      <c r="B31" s="58">
        <f t="shared" si="4"/>
        <v>100</v>
      </c>
      <c r="C31" s="58">
        <f>ROUND(C12/$B$12*100,2)</f>
        <v>35.729999999999997</v>
      </c>
      <c r="D31" s="58">
        <f t="shared" ref="D31:E31" si="6">ROUND(D12/$B$12*100,2)</f>
        <v>29.49</v>
      </c>
      <c r="E31" s="58">
        <f t="shared" si="6"/>
        <v>34.64</v>
      </c>
      <c r="F31" s="58">
        <f>ROUND(F12/$B$12*100,2)+0.01</f>
        <v>0.14000000000000001</v>
      </c>
    </row>
    <row r="32" spans="1:6" x14ac:dyDescent="0.2">
      <c r="A32" s="28" t="s">
        <v>7</v>
      </c>
      <c r="B32" s="58">
        <f t="shared" si="4"/>
        <v>100</v>
      </c>
      <c r="C32" s="58">
        <f>ROUND(C13/$B$13*100,2)</f>
        <v>15.12</v>
      </c>
      <c r="D32" s="58">
        <f t="shared" ref="D32:F32" si="7">ROUND(D13/$B$13*100,2)</f>
        <v>24.15</v>
      </c>
      <c r="E32" s="58">
        <f t="shared" si="7"/>
        <v>60.7</v>
      </c>
      <c r="F32" s="58">
        <f t="shared" si="7"/>
        <v>0.03</v>
      </c>
    </row>
    <row r="33" spans="1:6" x14ac:dyDescent="0.2">
      <c r="A33" s="28" t="s">
        <v>8</v>
      </c>
      <c r="B33" s="58">
        <f t="shared" si="4"/>
        <v>100.00000000000001</v>
      </c>
      <c r="C33" s="58">
        <f>ROUND(C14/$B$14*100,2)</f>
        <v>38.11</v>
      </c>
      <c r="D33" s="58">
        <f t="shared" ref="D33:F33" si="8">ROUND(D14/$B$14*100,2)</f>
        <v>45.82</v>
      </c>
      <c r="E33" s="58">
        <f t="shared" si="8"/>
        <v>16.010000000000002</v>
      </c>
      <c r="F33" s="58">
        <f t="shared" si="8"/>
        <v>0.06</v>
      </c>
    </row>
    <row r="34" spans="1:6" x14ac:dyDescent="0.2">
      <c r="A34" s="28" t="s">
        <v>9</v>
      </c>
      <c r="B34" s="58">
        <f t="shared" si="4"/>
        <v>100</v>
      </c>
      <c r="C34" s="58">
        <f>ROUND(C15/$B$15*100,2)</f>
        <v>28.41</v>
      </c>
      <c r="D34" s="58">
        <f t="shared" ref="D34:F34" si="9">ROUND(D15/$B$15*100,2)</f>
        <v>41.01</v>
      </c>
      <c r="E34" s="58">
        <f t="shared" si="9"/>
        <v>30.51</v>
      </c>
      <c r="F34" s="58">
        <f t="shared" si="9"/>
        <v>7.0000000000000007E-2</v>
      </c>
    </row>
    <row r="35" spans="1:6" x14ac:dyDescent="0.2">
      <c r="A35" s="28" t="s">
        <v>10</v>
      </c>
      <c r="B35" s="58">
        <f t="shared" si="4"/>
        <v>100</v>
      </c>
      <c r="C35" s="58">
        <f>ROUND(C16/$B$16*100,2)</f>
        <v>13.31</v>
      </c>
      <c r="D35" s="58">
        <f t="shared" ref="D35:F35" si="10">ROUND(D16/$B$16*100,2)</f>
        <v>13.2</v>
      </c>
      <c r="E35" s="58">
        <f>ROUND(E16/$B$16*100,2)-0.01</f>
        <v>73.309999999999988</v>
      </c>
      <c r="F35" s="58">
        <f t="shared" si="10"/>
        <v>0.18</v>
      </c>
    </row>
    <row r="36" spans="1:6" x14ac:dyDescent="0.2">
      <c r="A36" s="28" t="s">
        <v>11</v>
      </c>
      <c r="B36" s="58">
        <f t="shared" si="4"/>
        <v>100</v>
      </c>
      <c r="C36" s="58">
        <f>ROUND(C17/$B$17*100,2)</f>
        <v>78.48</v>
      </c>
      <c r="D36" s="58">
        <f t="shared" ref="D36:F36" si="11">ROUND(D17/$B$17*100,2)</f>
        <v>12.31</v>
      </c>
      <c r="E36" s="58">
        <f t="shared" si="11"/>
        <v>8.24</v>
      </c>
      <c r="F36" s="58">
        <f t="shared" si="11"/>
        <v>0.97</v>
      </c>
    </row>
    <row r="37" spans="1:6" x14ac:dyDescent="0.2">
      <c r="A37" s="28" t="s">
        <v>12</v>
      </c>
      <c r="B37" s="58">
        <f t="shared" si="4"/>
        <v>100</v>
      </c>
      <c r="C37" s="58">
        <f>ROUND(C18/$B$18*100,2)</f>
        <v>10.81</v>
      </c>
      <c r="D37" s="58">
        <f t="shared" ref="D37:F37" si="12">ROUND(D18/$B$18*100,2)</f>
        <v>10.57</v>
      </c>
      <c r="E37" s="58">
        <f>ROUND(E18/$B$18*100,2)-0.01</f>
        <v>78.61999999999999</v>
      </c>
      <c r="F37" s="58">
        <f t="shared" si="12"/>
        <v>0</v>
      </c>
    </row>
    <row r="38" spans="1:6" x14ac:dyDescent="0.2">
      <c r="A38" s="28" t="s">
        <v>13</v>
      </c>
      <c r="B38" s="58">
        <f t="shared" si="4"/>
        <v>100</v>
      </c>
      <c r="C38" s="58">
        <f>ROUND(C19/$B$19*100,2)</f>
        <v>43.77</v>
      </c>
      <c r="D38" s="58">
        <f t="shared" ref="D38:F38" si="13">ROUND(D19/$B$19*100,2)</f>
        <v>32.67</v>
      </c>
      <c r="E38" s="58">
        <f t="shared" si="13"/>
        <v>21.15</v>
      </c>
      <c r="F38" s="58">
        <f t="shared" si="13"/>
        <v>2.41</v>
      </c>
    </row>
    <row r="39" spans="1:6" x14ac:dyDescent="0.2">
      <c r="A39" s="28" t="s">
        <v>14</v>
      </c>
      <c r="B39" s="58">
        <f t="shared" si="4"/>
        <v>99.999999999999986</v>
      </c>
      <c r="C39" s="58">
        <f>ROUND(C20/$B$20*100,2)</f>
        <v>29.9</v>
      </c>
      <c r="D39" s="58">
        <f t="shared" ref="D39:F39" si="14">ROUND(D20/$B$20*100,2)</f>
        <v>11.69</v>
      </c>
      <c r="E39" s="58">
        <f t="shared" si="14"/>
        <v>58.33</v>
      </c>
      <c r="F39" s="58">
        <f t="shared" si="14"/>
        <v>0.08</v>
      </c>
    </row>
    <row r="40" spans="1:6" x14ac:dyDescent="0.2">
      <c r="A40" s="28" t="s">
        <v>15</v>
      </c>
      <c r="B40" s="58">
        <f t="shared" si="4"/>
        <v>100</v>
      </c>
      <c r="C40" s="58">
        <f>ROUND(C21/$B$21*100,2)</f>
        <v>47.32</v>
      </c>
      <c r="D40" s="58">
        <f t="shared" ref="D40:E40" si="15">ROUND(D21/$B$21*100,2)</f>
        <v>31.02</v>
      </c>
      <c r="E40" s="58">
        <f t="shared" si="15"/>
        <v>21.53</v>
      </c>
      <c r="F40" s="58">
        <f>ROUND(F21/$B$21*100,2)+0.01</f>
        <v>0.13</v>
      </c>
    </row>
    <row r="41" spans="1:6" x14ac:dyDescent="0.2">
      <c r="A41" s="28" t="s">
        <v>17</v>
      </c>
      <c r="B41" s="58">
        <f t="shared" si="4"/>
        <v>100</v>
      </c>
      <c r="C41" s="58">
        <f>ROUND(C22/$B$22*100,2)</f>
        <v>28.62</v>
      </c>
      <c r="D41" s="58">
        <f t="shared" ref="D41:F41" si="16">ROUND(D22/$B$22*100,2)</f>
        <v>9.7799999999999994</v>
      </c>
      <c r="E41" s="58">
        <f t="shared" si="16"/>
        <v>61.6</v>
      </c>
      <c r="F41" s="58">
        <f t="shared" si="16"/>
        <v>0</v>
      </c>
    </row>
    <row r="42" spans="1:6" x14ac:dyDescent="0.2">
      <c r="A42" s="28" t="s">
        <v>16</v>
      </c>
      <c r="B42" s="58">
        <f t="shared" si="4"/>
        <v>100</v>
      </c>
      <c r="C42" s="58">
        <f>ROUND(C23/$B$23*100,2)</f>
        <v>47.21</v>
      </c>
      <c r="D42" s="58">
        <f t="shared" ref="D42:F42" si="17">ROUND(D23/$B$23*100,2)</f>
        <v>30.89</v>
      </c>
      <c r="E42" s="58">
        <f t="shared" si="17"/>
        <v>19.559999999999999</v>
      </c>
      <c r="F42" s="58">
        <f t="shared" si="17"/>
        <v>2.34</v>
      </c>
    </row>
    <row r="43" spans="1:6" x14ac:dyDescent="0.2">
      <c r="A43" s="28" t="s">
        <v>117</v>
      </c>
      <c r="B43" s="58">
        <f t="shared" si="4"/>
        <v>100</v>
      </c>
      <c r="C43" s="58">
        <f>ROUND(C24/$B$24*100,2)</f>
        <v>52.51</v>
      </c>
      <c r="D43" s="58">
        <f t="shared" ref="D43:F43" si="18">ROUND(D24/$B$24*100,2)</f>
        <v>35.43</v>
      </c>
      <c r="E43" s="58">
        <f t="shared" si="18"/>
        <v>12.06</v>
      </c>
      <c r="F43" s="58">
        <f t="shared" si="18"/>
        <v>0</v>
      </c>
    </row>
    <row r="44" spans="1:6" x14ac:dyDescent="0.2">
      <c r="A44" s="28" t="s">
        <v>118</v>
      </c>
      <c r="B44" s="58">
        <f t="shared" si="4"/>
        <v>100</v>
      </c>
      <c r="C44" s="58">
        <f>ROUND(C25/$B$25*100,2)</f>
        <v>34.270000000000003</v>
      </c>
      <c r="D44" s="58">
        <f t="shared" ref="D44:E44" si="19">ROUND(D25/$B$25*100,2)</f>
        <v>43.8</v>
      </c>
      <c r="E44" s="58">
        <f t="shared" si="19"/>
        <v>21.71</v>
      </c>
      <c r="F44" s="58">
        <f>ROUND(F25/$B$25*100,2)-0.01</f>
        <v>0.22</v>
      </c>
    </row>
    <row r="45" spans="1:6" ht="10.8" thickBot="1" x14ac:dyDescent="0.25">
      <c r="A45" s="5"/>
      <c r="B45" s="5"/>
      <c r="C45" s="5"/>
      <c r="D45" s="5"/>
      <c r="E45" s="5"/>
      <c r="F45" s="5"/>
    </row>
    <row r="47" spans="1:6" ht="18" customHeight="1" x14ac:dyDescent="0.2">
      <c r="A47" s="85" t="s">
        <v>123</v>
      </c>
      <c r="B47" s="85"/>
      <c r="C47" s="85"/>
      <c r="D47" s="85"/>
      <c r="E47" s="85"/>
      <c r="F47" s="85"/>
    </row>
    <row r="48" spans="1:6" x14ac:dyDescent="0.2">
      <c r="A48" s="99" t="s">
        <v>121</v>
      </c>
      <c r="B48" s="99"/>
      <c r="C48" s="99"/>
      <c r="D48" s="99"/>
      <c r="E48" s="99"/>
      <c r="F48" s="99"/>
    </row>
  </sheetData>
  <mergeCells count="7">
    <mergeCell ref="A48:F48"/>
    <mergeCell ref="A5:A6"/>
    <mergeCell ref="B5:F5"/>
    <mergeCell ref="A1:F1"/>
    <mergeCell ref="A2:F2"/>
    <mergeCell ref="A3:F3"/>
    <mergeCell ref="A47:F47"/>
  </mergeCells>
  <printOptions horizontalCentered="1"/>
  <pageMargins left="0" right="0" top="0.74803149606299213" bottom="0.55118110236220474" header="0.31496062992125984" footer="0.31496062992125984"/>
  <pageSetup orientation="portrait" r:id="rId1"/>
  <ignoredErrors>
    <ignoredError sqref="E30 E35 E37" formula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0"/>
  <sheetViews>
    <sheetView workbookViewId="0">
      <selection sqref="A1:F1"/>
    </sheetView>
  </sheetViews>
  <sheetFormatPr baseColWidth="10" defaultRowHeight="13.2" x14ac:dyDescent="0.25"/>
  <cols>
    <col min="1" max="1" width="15.33203125" style="1" bestFit="1" customWidth="1"/>
    <col min="2" max="2" width="7.44140625" style="1" customWidth="1"/>
    <col min="3" max="3" width="7.21875" style="1" customWidth="1"/>
    <col min="4" max="4" width="6.21875" style="1" customWidth="1"/>
    <col min="5" max="5" width="7.88671875" style="1" customWidth="1"/>
    <col min="6" max="6" width="8" style="1" customWidth="1"/>
    <col min="8" max="8" width="9" style="1" bestFit="1" customWidth="1"/>
    <col min="9" max="16384" width="11.5546875" style="1"/>
  </cols>
  <sheetData>
    <row r="1" spans="1:8" x14ac:dyDescent="0.25">
      <c r="A1" s="100" t="s">
        <v>187</v>
      </c>
      <c r="B1" s="100"/>
      <c r="C1" s="100"/>
      <c r="D1" s="100"/>
      <c r="E1" s="100"/>
      <c r="F1" s="100"/>
      <c r="G1" s="1"/>
    </row>
    <row r="2" spans="1:8" x14ac:dyDescent="0.25">
      <c r="A2" s="100" t="s">
        <v>32</v>
      </c>
      <c r="B2" s="100"/>
      <c r="C2" s="100"/>
      <c r="D2" s="100"/>
      <c r="E2" s="100"/>
      <c r="F2" s="100"/>
      <c r="G2" s="1"/>
    </row>
    <row r="3" spans="1:8" ht="53.4" customHeight="1" x14ac:dyDescent="0.2">
      <c r="A3" s="77" t="s">
        <v>188</v>
      </c>
      <c r="B3" s="77"/>
      <c r="C3" s="77"/>
      <c r="D3" s="77"/>
      <c r="E3" s="77"/>
      <c r="F3" s="77"/>
      <c r="G3" s="1"/>
    </row>
    <row r="4" spans="1:8" ht="10.199999999999999" x14ac:dyDescent="0.2">
      <c r="G4" s="1"/>
    </row>
    <row r="5" spans="1:8" ht="18.600000000000001" customHeight="1" x14ac:dyDescent="0.2">
      <c r="A5" s="72" t="s">
        <v>122</v>
      </c>
      <c r="B5" s="88" t="s">
        <v>184</v>
      </c>
      <c r="C5" s="88"/>
      <c r="D5" s="88"/>
      <c r="E5" s="88"/>
      <c r="F5" s="88"/>
      <c r="G5" s="1"/>
    </row>
    <row r="6" spans="1:8" ht="28.8" customHeight="1" x14ac:dyDescent="0.2">
      <c r="A6" s="89"/>
      <c r="B6" s="67" t="s">
        <v>23</v>
      </c>
      <c r="C6" s="67" t="s">
        <v>175</v>
      </c>
      <c r="D6" s="67" t="s">
        <v>176</v>
      </c>
      <c r="E6" s="66" t="s">
        <v>178</v>
      </c>
      <c r="F6" s="66" t="s">
        <v>177</v>
      </c>
      <c r="G6" s="1"/>
    </row>
    <row r="7" spans="1:8" ht="10.199999999999999" x14ac:dyDescent="0.2">
      <c r="G7" s="1"/>
    </row>
    <row r="8" spans="1:8" s="4" customFormat="1" ht="10.199999999999999" x14ac:dyDescent="0.2">
      <c r="A8" s="4" t="s">
        <v>23</v>
      </c>
      <c r="B8" s="6">
        <f>SUM(B10:B17)</f>
        <v>218299</v>
      </c>
      <c r="C8" s="6">
        <f t="shared" ref="C8:F8" si="0">SUM(C10:C17)</f>
        <v>101790</v>
      </c>
      <c r="D8" s="6">
        <f t="shared" si="0"/>
        <v>66471</v>
      </c>
      <c r="E8" s="6">
        <f t="shared" si="0"/>
        <v>41763</v>
      </c>
      <c r="F8" s="6">
        <f t="shared" si="0"/>
        <v>8275</v>
      </c>
    </row>
    <row r="9" spans="1:8" ht="6" customHeight="1" x14ac:dyDescent="0.2">
      <c r="B9" s="7"/>
      <c r="C9" s="7"/>
      <c r="D9" s="7"/>
      <c r="E9" s="7"/>
      <c r="F9" s="7"/>
      <c r="G9" s="1"/>
    </row>
    <row r="10" spans="1:8" ht="10.199999999999999" x14ac:dyDescent="0.2">
      <c r="A10" s="28" t="s">
        <v>1</v>
      </c>
      <c r="B10" s="7">
        <f>SUM(C10:F10)</f>
        <v>36636</v>
      </c>
      <c r="C10" s="7">
        <v>9525</v>
      </c>
      <c r="D10" s="7">
        <v>16573</v>
      </c>
      <c r="E10" s="7">
        <v>7645</v>
      </c>
      <c r="F10" s="7">
        <v>2893</v>
      </c>
      <c r="G10" s="1"/>
      <c r="H10" s="11"/>
    </row>
    <row r="11" spans="1:8" ht="10.199999999999999" x14ac:dyDescent="0.2">
      <c r="A11" s="28" t="s">
        <v>5</v>
      </c>
      <c r="B11" s="7">
        <f t="shared" ref="B11:B17" si="1">SUM(C11:F11)</f>
        <v>39484</v>
      </c>
      <c r="C11" s="7">
        <v>32940</v>
      </c>
      <c r="D11" s="7">
        <v>4751</v>
      </c>
      <c r="E11" s="7">
        <v>1789</v>
      </c>
      <c r="F11" s="7">
        <v>4</v>
      </c>
      <c r="G11" s="1"/>
      <c r="H11" s="11"/>
    </row>
    <row r="12" spans="1:8" ht="10.199999999999999" x14ac:dyDescent="0.2">
      <c r="A12" s="28" t="s">
        <v>6</v>
      </c>
      <c r="B12" s="7">
        <f t="shared" si="1"/>
        <v>29165</v>
      </c>
      <c r="C12" s="7">
        <v>15422</v>
      </c>
      <c r="D12" s="7">
        <v>7231</v>
      </c>
      <c r="E12" s="7">
        <v>5758</v>
      </c>
      <c r="F12" s="7">
        <v>754</v>
      </c>
      <c r="G12" s="1"/>
      <c r="H12" s="11"/>
    </row>
    <row r="13" spans="1:8" ht="10.199999999999999" x14ac:dyDescent="0.2">
      <c r="A13" s="28" t="s">
        <v>7</v>
      </c>
      <c r="B13" s="7">
        <f t="shared" si="1"/>
        <v>10975</v>
      </c>
      <c r="C13" s="7">
        <v>4041</v>
      </c>
      <c r="D13" s="7">
        <v>5102</v>
      </c>
      <c r="E13" s="7">
        <v>1749</v>
      </c>
      <c r="F13" s="7">
        <v>83</v>
      </c>
      <c r="G13" s="1"/>
      <c r="H13" s="11"/>
    </row>
    <row r="14" spans="1:8" ht="10.199999999999999" x14ac:dyDescent="0.2">
      <c r="A14" s="28" t="s">
        <v>8</v>
      </c>
      <c r="B14" s="7">
        <f t="shared" si="1"/>
        <v>15986</v>
      </c>
      <c r="C14" s="7">
        <v>9188</v>
      </c>
      <c r="D14" s="7">
        <v>5500</v>
      </c>
      <c r="E14" s="7">
        <v>1077</v>
      </c>
      <c r="F14" s="7">
        <v>221</v>
      </c>
      <c r="G14" s="1"/>
      <c r="H14" s="11"/>
    </row>
    <row r="15" spans="1:8" ht="10.199999999999999" x14ac:dyDescent="0.2">
      <c r="A15" s="28" t="s">
        <v>10</v>
      </c>
      <c r="B15" s="7">
        <f t="shared" si="1"/>
        <v>33364</v>
      </c>
      <c r="C15" s="7">
        <v>5402</v>
      </c>
      <c r="D15" s="7">
        <v>12881</v>
      </c>
      <c r="E15" s="7">
        <v>13701</v>
      </c>
      <c r="F15" s="7">
        <v>1380</v>
      </c>
      <c r="G15" s="1"/>
      <c r="H15" s="11"/>
    </row>
    <row r="16" spans="1:8" ht="10.199999999999999" x14ac:dyDescent="0.2">
      <c r="A16" s="28" t="s">
        <v>11</v>
      </c>
      <c r="B16" s="7">
        <f t="shared" si="1"/>
        <v>37232</v>
      </c>
      <c r="C16" s="7">
        <v>20943</v>
      </c>
      <c r="D16" s="7">
        <v>9187</v>
      </c>
      <c r="E16" s="7">
        <v>4173</v>
      </c>
      <c r="F16" s="7">
        <v>2929</v>
      </c>
      <c r="G16" s="1"/>
      <c r="H16" s="11"/>
    </row>
    <row r="17" spans="1:8" ht="10.199999999999999" x14ac:dyDescent="0.2">
      <c r="A17" s="28" t="s">
        <v>12</v>
      </c>
      <c r="B17" s="7">
        <f t="shared" si="1"/>
        <v>15457</v>
      </c>
      <c r="C17" s="7">
        <v>4329</v>
      </c>
      <c r="D17" s="7">
        <v>5246</v>
      </c>
      <c r="E17" s="7">
        <v>5871</v>
      </c>
      <c r="F17" s="7">
        <v>11</v>
      </c>
      <c r="G17" s="1"/>
      <c r="H17" s="11"/>
    </row>
    <row r="18" spans="1:8" ht="8.4" customHeight="1" x14ac:dyDescent="0.25">
      <c r="A18"/>
      <c r="G18" s="1"/>
      <c r="H18"/>
    </row>
    <row r="19" spans="1:8" s="4" customFormat="1" x14ac:dyDescent="0.25">
      <c r="A19" s="4" t="s">
        <v>24</v>
      </c>
      <c r="B19" s="64">
        <f>SUM(C19:F19)</f>
        <v>100</v>
      </c>
      <c r="C19" s="64">
        <f>ROUND(C8/$B$8*100,2)</f>
        <v>46.63</v>
      </c>
      <c r="D19" s="64">
        <f t="shared" ref="D19:F19" si="2">ROUND(D8/$B$8*100,2)</f>
        <v>30.45</v>
      </c>
      <c r="E19" s="64">
        <f t="shared" si="2"/>
        <v>19.13</v>
      </c>
      <c r="F19" s="64">
        <f t="shared" si="2"/>
        <v>3.79</v>
      </c>
      <c r="H19" s="68"/>
    </row>
    <row r="20" spans="1:8" ht="7.8" customHeight="1" x14ac:dyDescent="0.25">
      <c r="A20"/>
      <c r="C20" s="30"/>
      <c r="G20" s="1"/>
      <c r="H20"/>
    </row>
    <row r="21" spans="1:8" x14ac:dyDescent="0.25">
      <c r="A21" s="28" t="s">
        <v>1</v>
      </c>
      <c r="B21" s="58">
        <f>SUM(C21:F21)</f>
        <v>100.00000000000001</v>
      </c>
      <c r="C21" s="58">
        <f>ROUND(C10/$B$10*100,2)</f>
        <v>26</v>
      </c>
      <c r="D21" s="58">
        <f t="shared" ref="D21:E21" si="3">ROUND(D10/$B$10*100,2)</f>
        <v>45.24</v>
      </c>
      <c r="E21" s="58">
        <f t="shared" si="3"/>
        <v>20.87</v>
      </c>
      <c r="F21" s="58">
        <f>ROUND(F10/$B$10*100,2)-0.01</f>
        <v>7.8900000000000006</v>
      </c>
      <c r="G21" s="1"/>
      <c r="H21"/>
    </row>
    <row r="22" spans="1:8" x14ac:dyDescent="0.25">
      <c r="A22" s="28" t="s">
        <v>5</v>
      </c>
      <c r="B22" s="58">
        <f t="shared" ref="B22:B28" si="4">SUM(C22:F22)</f>
        <v>100.00000000000001</v>
      </c>
      <c r="C22" s="58">
        <f>ROUND(C11/$B$11*100,2)</f>
        <v>83.43</v>
      </c>
      <c r="D22" s="58">
        <f t="shared" ref="D22:F22" si="5">ROUND(D11/$B$11*100,2)</f>
        <v>12.03</v>
      </c>
      <c r="E22" s="58">
        <f t="shared" si="5"/>
        <v>4.53</v>
      </c>
      <c r="F22" s="58">
        <f t="shared" si="5"/>
        <v>0.01</v>
      </c>
      <c r="G22" s="1"/>
      <c r="H22"/>
    </row>
    <row r="23" spans="1:8" x14ac:dyDescent="0.25">
      <c r="A23" s="28" t="s">
        <v>6</v>
      </c>
      <c r="B23" s="58">
        <f t="shared" si="4"/>
        <v>100</v>
      </c>
      <c r="C23" s="58">
        <f>ROUND(C12/$B$12*100,2)</f>
        <v>52.88</v>
      </c>
      <c r="D23" s="58">
        <f t="shared" ref="D23:F23" si="6">ROUND(D12/$B$12*100,2)</f>
        <v>24.79</v>
      </c>
      <c r="E23" s="58">
        <f t="shared" si="6"/>
        <v>19.739999999999998</v>
      </c>
      <c r="F23" s="58">
        <f t="shared" si="6"/>
        <v>2.59</v>
      </c>
      <c r="G23" s="1"/>
      <c r="H23"/>
    </row>
    <row r="24" spans="1:8" x14ac:dyDescent="0.25">
      <c r="A24" s="28" t="s">
        <v>7</v>
      </c>
      <c r="B24" s="58">
        <f t="shared" si="4"/>
        <v>100</v>
      </c>
      <c r="C24" s="58">
        <f>ROUND(C13/$B$13*100,2)</f>
        <v>36.82</v>
      </c>
      <c r="D24" s="58">
        <f t="shared" ref="D24:E24" si="7">ROUND(D13/$B$13*100,2)</f>
        <v>46.49</v>
      </c>
      <c r="E24" s="58">
        <f t="shared" si="7"/>
        <v>15.94</v>
      </c>
      <c r="F24" s="58">
        <f>ROUND(F13/$B$13*100,2)-0.01</f>
        <v>0.75</v>
      </c>
      <c r="G24" s="1"/>
      <c r="H24"/>
    </row>
    <row r="25" spans="1:8" x14ac:dyDescent="0.25">
      <c r="A25" s="28" t="s">
        <v>8</v>
      </c>
      <c r="B25" s="58">
        <f t="shared" si="4"/>
        <v>99.999999999999986</v>
      </c>
      <c r="C25" s="58">
        <f>ROUND(C14/$B$14*100,2)</f>
        <v>57.48</v>
      </c>
      <c r="D25" s="58">
        <f t="shared" ref="D25:E25" si="8">ROUND(D14/$B$14*100,2)</f>
        <v>34.409999999999997</v>
      </c>
      <c r="E25" s="58">
        <f t="shared" si="8"/>
        <v>6.74</v>
      </c>
      <c r="F25" s="58">
        <f>ROUND(F14/$B$14*100,2)-0.01</f>
        <v>1.3699999999999999</v>
      </c>
      <c r="G25" s="1"/>
      <c r="H25"/>
    </row>
    <row r="26" spans="1:8" x14ac:dyDescent="0.25">
      <c r="A26" s="28" t="s">
        <v>10</v>
      </c>
      <c r="B26" s="58">
        <f t="shared" si="4"/>
        <v>100</v>
      </c>
      <c r="C26" s="58">
        <f>ROUND(C15/$B$15*100,2)</f>
        <v>16.190000000000001</v>
      </c>
      <c r="D26" s="58">
        <f t="shared" ref="D26:E26" si="9">ROUND(D15/$B$15*100,2)</f>
        <v>38.61</v>
      </c>
      <c r="E26" s="58">
        <f t="shared" si="9"/>
        <v>41.07</v>
      </c>
      <c r="F26" s="58">
        <f>ROUND(F15/$B$15*100,2)-0.01</f>
        <v>4.13</v>
      </c>
      <c r="G26" s="1"/>
      <c r="H26"/>
    </row>
    <row r="27" spans="1:8" x14ac:dyDescent="0.25">
      <c r="A27" s="28" t="s">
        <v>11</v>
      </c>
      <c r="B27" s="58">
        <f t="shared" si="4"/>
        <v>100.00000000000001</v>
      </c>
      <c r="C27" s="58">
        <f>ROUND(C16/$B$16*100,2)</f>
        <v>56.25</v>
      </c>
      <c r="D27" s="58">
        <f t="shared" ref="D27:E27" si="10">ROUND(D16/$B$16*100,2)</f>
        <v>24.68</v>
      </c>
      <c r="E27" s="58">
        <f t="shared" si="10"/>
        <v>11.21</v>
      </c>
      <c r="F27" s="58">
        <f>ROUND(F16/$B$16*100,2)-0.01</f>
        <v>7.86</v>
      </c>
      <c r="G27" s="1"/>
      <c r="H27"/>
    </row>
    <row r="28" spans="1:8" x14ac:dyDescent="0.25">
      <c r="A28" s="28" t="s">
        <v>12</v>
      </c>
      <c r="B28" s="58">
        <f t="shared" si="4"/>
        <v>100</v>
      </c>
      <c r="C28" s="58">
        <f>ROUND(C17/$B$17*100,2)</f>
        <v>28.01</v>
      </c>
      <c r="D28" s="58">
        <f t="shared" ref="D28:F28" si="11">ROUND(D17/$B$17*100,2)</f>
        <v>33.94</v>
      </c>
      <c r="E28" s="58">
        <f t="shared" si="11"/>
        <v>37.979999999999997</v>
      </c>
      <c r="F28" s="58">
        <f t="shared" si="11"/>
        <v>7.0000000000000007E-2</v>
      </c>
      <c r="G28" s="1"/>
      <c r="H28"/>
    </row>
    <row r="29" spans="1:8" ht="13.8" thickBot="1" x14ac:dyDescent="0.3">
      <c r="A29" s="69"/>
      <c r="B29" s="5"/>
      <c r="C29" s="5"/>
      <c r="D29" s="5"/>
      <c r="E29" s="5"/>
      <c r="F29" s="5"/>
      <c r="G29" s="1"/>
      <c r="H29"/>
    </row>
    <row r="30" spans="1:8" x14ac:dyDescent="0.25">
      <c r="A30"/>
      <c r="G30" s="1"/>
      <c r="H30"/>
    </row>
    <row r="31" spans="1:8" x14ac:dyDescent="0.25">
      <c r="A31" s="99" t="s">
        <v>121</v>
      </c>
      <c r="B31" s="99"/>
      <c r="C31" s="99"/>
      <c r="D31" s="99"/>
      <c r="E31" s="99"/>
      <c r="F31" s="99"/>
      <c r="G31" s="1"/>
      <c r="H31"/>
    </row>
    <row r="32" spans="1:8" x14ac:dyDescent="0.25">
      <c r="A32"/>
      <c r="G32" s="1"/>
      <c r="H32"/>
    </row>
    <row r="33" spans="1:8" x14ac:dyDescent="0.25">
      <c r="A33"/>
      <c r="B33"/>
      <c r="C33"/>
      <c r="D33"/>
      <c r="E33"/>
      <c r="F33"/>
      <c r="G33" s="1"/>
      <c r="H33"/>
    </row>
    <row r="34" spans="1:8" x14ac:dyDescent="0.25">
      <c r="A34"/>
      <c r="B34"/>
      <c r="C34"/>
      <c r="D34"/>
      <c r="E34"/>
      <c r="F34"/>
      <c r="G34" s="1"/>
      <c r="H34"/>
    </row>
    <row r="35" spans="1:8" x14ac:dyDescent="0.25">
      <c r="A35"/>
      <c r="B35"/>
      <c r="C35"/>
      <c r="D35"/>
      <c r="E35"/>
      <c r="F35"/>
      <c r="G35" s="1"/>
      <c r="H35"/>
    </row>
    <row r="36" spans="1:8" x14ac:dyDescent="0.25">
      <c r="A36"/>
      <c r="B36"/>
      <c r="C36"/>
      <c r="D36"/>
      <c r="E36"/>
      <c r="F36"/>
      <c r="G36" s="1"/>
      <c r="H36"/>
    </row>
    <row r="37" spans="1:8" x14ac:dyDescent="0.25">
      <c r="A37"/>
      <c r="B37"/>
      <c r="C37"/>
      <c r="D37"/>
      <c r="E37"/>
      <c r="F37"/>
      <c r="G37" s="1"/>
      <c r="H37"/>
    </row>
    <row r="38" spans="1:8" x14ac:dyDescent="0.25">
      <c r="A38"/>
      <c r="B38"/>
      <c r="C38"/>
      <c r="D38"/>
      <c r="E38"/>
      <c r="F38"/>
      <c r="G38" s="1"/>
      <c r="H38"/>
    </row>
    <row r="39" spans="1:8" x14ac:dyDescent="0.25">
      <c r="A39"/>
      <c r="B39"/>
      <c r="C39"/>
      <c r="D39"/>
      <c r="E39"/>
      <c r="F39"/>
      <c r="G39" s="1"/>
      <c r="H39"/>
    </row>
    <row r="40" spans="1:8" x14ac:dyDescent="0.25">
      <c r="A40"/>
      <c r="B40"/>
      <c r="C40"/>
      <c r="D40"/>
      <c r="E40"/>
      <c r="F40"/>
      <c r="G40" s="1"/>
      <c r="H40"/>
    </row>
    <row r="41" spans="1:8" x14ac:dyDescent="0.25">
      <c r="A41"/>
      <c r="B41"/>
      <c r="C41"/>
      <c r="D41"/>
      <c r="E41"/>
      <c r="F41"/>
      <c r="G41" s="1"/>
      <c r="H41"/>
    </row>
    <row r="42" spans="1:8" x14ac:dyDescent="0.25">
      <c r="A42"/>
      <c r="B42"/>
      <c r="C42"/>
      <c r="D42"/>
      <c r="E42"/>
      <c r="F42"/>
      <c r="G42" s="1"/>
      <c r="H42"/>
    </row>
    <row r="43" spans="1:8" x14ac:dyDescent="0.25">
      <c r="A43"/>
      <c r="B43"/>
      <c r="C43"/>
      <c r="D43"/>
      <c r="E43"/>
      <c r="F43"/>
      <c r="G43" s="1"/>
      <c r="H43"/>
    </row>
    <row r="44" spans="1:8" x14ac:dyDescent="0.25">
      <c r="A44"/>
      <c r="B44"/>
      <c r="C44"/>
      <c r="D44"/>
      <c r="E44"/>
      <c r="F44"/>
      <c r="G44" s="1"/>
      <c r="H44"/>
    </row>
    <row r="45" spans="1:8" x14ac:dyDescent="0.25">
      <c r="A45"/>
      <c r="B45"/>
      <c r="C45"/>
      <c r="D45"/>
      <c r="E45"/>
      <c r="F45"/>
      <c r="G45" s="1"/>
      <c r="H45"/>
    </row>
    <row r="46" spans="1:8" x14ac:dyDescent="0.25">
      <c r="A46"/>
      <c r="B46"/>
      <c r="C46"/>
      <c r="D46"/>
      <c r="E46"/>
      <c r="F46"/>
      <c r="G46" s="1"/>
      <c r="H46"/>
    </row>
    <row r="47" spans="1:8" x14ac:dyDescent="0.25">
      <c r="A47"/>
      <c r="B47"/>
      <c r="C47"/>
      <c r="D47"/>
      <c r="E47"/>
      <c r="F47"/>
      <c r="G47" s="1"/>
      <c r="H47"/>
    </row>
    <row r="48" spans="1:8" x14ac:dyDescent="0.25">
      <c r="A48"/>
      <c r="B48"/>
      <c r="C48"/>
      <c r="D48"/>
      <c r="E48"/>
      <c r="F48"/>
      <c r="G48" s="1"/>
      <c r="H48"/>
    </row>
    <row r="49" spans="1:8" x14ac:dyDescent="0.25">
      <c r="A49"/>
      <c r="B49"/>
      <c r="C49"/>
      <c r="D49"/>
      <c r="E49"/>
      <c r="F49"/>
      <c r="G49" s="1"/>
      <c r="H49"/>
    </row>
    <row r="50" spans="1:8" x14ac:dyDescent="0.25">
      <c r="A50"/>
      <c r="B50"/>
      <c r="C50"/>
      <c r="D50"/>
      <c r="E50"/>
      <c r="F50"/>
      <c r="G50" s="1"/>
      <c r="H50"/>
    </row>
    <row r="51" spans="1:8" x14ac:dyDescent="0.25">
      <c r="A51"/>
      <c r="B51"/>
      <c r="C51"/>
      <c r="D51"/>
      <c r="E51"/>
      <c r="F51"/>
      <c r="G51" s="1"/>
      <c r="H51"/>
    </row>
    <row r="52" spans="1:8" x14ac:dyDescent="0.25">
      <c r="A52"/>
      <c r="B52"/>
      <c r="C52"/>
      <c r="D52"/>
      <c r="E52"/>
      <c r="F52"/>
      <c r="G52" s="1"/>
      <c r="H52"/>
    </row>
    <row r="53" spans="1:8" x14ac:dyDescent="0.25">
      <c r="A53"/>
      <c r="B53"/>
      <c r="C53"/>
      <c r="D53"/>
      <c r="E53"/>
      <c r="F53"/>
      <c r="G53" s="1"/>
      <c r="H53"/>
    </row>
    <row r="54" spans="1:8" x14ac:dyDescent="0.25">
      <c r="A54"/>
      <c r="B54"/>
      <c r="C54"/>
      <c r="D54"/>
      <c r="E54"/>
      <c r="F54"/>
      <c r="G54" s="1"/>
      <c r="H54"/>
    </row>
    <row r="55" spans="1:8" x14ac:dyDescent="0.25">
      <c r="A55"/>
      <c r="B55"/>
      <c r="C55"/>
      <c r="D55"/>
      <c r="E55"/>
      <c r="F55"/>
      <c r="G55" s="1"/>
      <c r="H55"/>
    </row>
    <row r="56" spans="1:8" x14ac:dyDescent="0.25">
      <c r="A56"/>
      <c r="B56"/>
      <c r="C56"/>
      <c r="D56"/>
      <c r="E56"/>
      <c r="F56"/>
      <c r="G56" s="1"/>
      <c r="H56"/>
    </row>
    <row r="57" spans="1:8" x14ac:dyDescent="0.25">
      <c r="A57"/>
      <c r="B57"/>
      <c r="C57"/>
      <c r="D57"/>
      <c r="E57"/>
      <c r="F57"/>
      <c r="G57" s="1"/>
      <c r="H57"/>
    </row>
    <row r="58" spans="1:8" x14ac:dyDescent="0.25">
      <c r="A58"/>
      <c r="B58"/>
      <c r="C58"/>
      <c r="D58"/>
      <c r="E58"/>
      <c r="F58"/>
      <c r="G58" s="1"/>
      <c r="H58"/>
    </row>
    <row r="59" spans="1:8" x14ac:dyDescent="0.25">
      <c r="A59"/>
      <c r="B59"/>
      <c r="C59"/>
      <c r="D59"/>
      <c r="E59"/>
      <c r="F59"/>
      <c r="G59" s="1"/>
      <c r="H59"/>
    </row>
    <row r="60" spans="1:8" x14ac:dyDescent="0.25">
      <c r="A60"/>
      <c r="B60"/>
      <c r="C60"/>
      <c r="D60"/>
      <c r="E60"/>
      <c r="F60"/>
      <c r="G60" s="1"/>
      <c r="H60"/>
    </row>
    <row r="61" spans="1:8" x14ac:dyDescent="0.25">
      <c r="A61"/>
      <c r="B61"/>
      <c r="C61"/>
      <c r="D61"/>
      <c r="E61"/>
      <c r="F61"/>
      <c r="G61" s="1"/>
      <c r="H61"/>
    </row>
    <row r="62" spans="1:8" x14ac:dyDescent="0.25">
      <c r="A62"/>
      <c r="B62"/>
      <c r="C62"/>
      <c r="D62"/>
      <c r="E62"/>
      <c r="F62"/>
      <c r="G62" s="1"/>
      <c r="H62"/>
    </row>
    <row r="63" spans="1:8" x14ac:dyDescent="0.25">
      <c r="A63"/>
      <c r="B63"/>
      <c r="C63"/>
      <c r="D63"/>
      <c r="E63"/>
      <c r="F63"/>
      <c r="G63" s="1"/>
      <c r="H63"/>
    </row>
    <row r="64" spans="1:8" x14ac:dyDescent="0.25">
      <c r="A64"/>
      <c r="B64"/>
      <c r="C64"/>
      <c r="D64"/>
      <c r="E64"/>
      <c r="F64"/>
      <c r="G64" s="1"/>
      <c r="H64"/>
    </row>
    <row r="65" spans="1:8" x14ac:dyDescent="0.25">
      <c r="A65"/>
      <c r="B65"/>
      <c r="C65"/>
      <c r="D65"/>
      <c r="E65"/>
      <c r="F65"/>
      <c r="G65" s="1"/>
      <c r="H65"/>
    </row>
    <row r="66" spans="1:8" x14ac:dyDescent="0.25">
      <c r="A66"/>
      <c r="B66"/>
      <c r="C66"/>
      <c r="D66"/>
      <c r="E66"/>
      <c r="F66"/>
      <c r="G66" s="1"/>
      <c r="H66"/>
    </row>
    <row r="67" spans="1:8" x14ac:dyDescent="0.25">
      <c r="A67"/>
      <c r="B67"/>
      <c r="C67"/>
      <c r="D67"/>
      <c r="E67"/>
      <c r="F67"/>
      <c r="G67" s="1"/>
      <c r="H67"/>
    </row>
    <row r="68" spans="1:8" x14ac:dyDescent="0.25">
      <c r="A68"/>
      <c r="B68"/>
      <c r="C68"/>
      <c r="D68"/>
      <c r="E68"/>
      <c r="F68"/>
      <c r="G68" s="1"/>
      <c r="H68"/>
    </row>
    <row r="69" spans="1:8" x14ac:dyDescent="0.25">
      <c r="A69"/>
      <c r="B69"/>
      <c r="C69"/>
      <c r="D69"/>
      <c r="E69"/>
      <c r="F69"/>
      <c r="G69" s="1"/>
      <c r="H69"/>
    </row>
    <row r="70" spans="1:8" x14ac:dyDescent="0.25">
      <c r="A70"/>
      <c r="B70"/>
      <c r="C70"/>
      <c r="D70"/>
      <c r="E70"/>
      <c r="F70"/>
      <c r="G70" s="1"/>
      <c r="H70"/>
    </row>
    <row r="71" spans="1:8" x14ac:dyDescent="0.25">
      <c r="A71"/>
      <c r="B71"/>
      <c r="C71"/>
      <c r="D71"/>
      <c r="E71"/>
      <c r="F71"/>
      <c r="G71" s="1"/>
      <c r="H71"/>
    </row>
    <row r="72" spans="1:8" x14ac:dyDescent="0.25">
      <c r="A72"/>
      <c r="B72"/>
      <c r="C72"/>
      <c r="D72"/>
      <c r="E72"/>
      <c r="F72"/>
      <c r="G72" s="1"/>
      <c r="H72"/>
    </row>
    <row r="73" spans="1:8" x14ac:dyDescent="0.25">
      <c r="A73"/>
      <c r="B73"/>
      <c r="C73"/>
      <c r="D73"/>
      <c r="E73"/>
      <c r="F73"/>
      <c r="G73" s="1"/>
      <c r="H73"/>
    </row>
    <row r="74" spans="1:8" x14ac:dyDescent="0.25">
      <c r="A74"/>
      <c r="B74"/>
      <c r="C74"/>
      <c r="D74"/>
      <c r="E74"/>
      <c r="F74"/>
      <c r="G74" s="1"/>
      <c r="H74"/>
    </row>
    <row r="75" spans="1:8" x14ac:dyDescent="0.25">
      <c r="A75"/>
      <c r="B75"/>
      <c r="C75"/>
      <c r="D75"/>
      <c r="E75"/>
      <c r="F75"/>
      <c r="G75" s="1"/>
      <c r="H75"/>
    </row>
    <row r="76" spans="1:8" x14ac:dyDescent="0.25">
      <c r="A76"/>
      <c r="B76"/>
      <c r="C76"/>
      <c r="D76"/>
      <c r="E76"/>
      <c r="F76"/>
      <c r="G76" s="1"/>
      <c r="H76"/>
    </row>
    <row r="77" spans="1:8" x14ac:dyDescent="0.25">
      <c r="A77"/>
      <c r="B77"/>
      <c r="C77"/>
      <c r="D77"/>
      <c r="E77"/>
      <c r="F77"/>
      <c r="G77" s="1"/>
      <c r="H77"/>
    </row>
    <row r="78" spans="1:8" x14ac:dyDescent="0.25">
      <c r="A78"/>
      <c r="B78"/>
      <c r="C78"/>
      <c r="D78"/>
      <c r="E78"/>
      <c r="F78"/>
      <c r="G78" s="1"/>
      <c r="H78"/>
    </row>
    <row r="79" spans="1:8" x14ac:dyDescent="0.25">
      <c r="A79"/>
      <c r="B79"/>
      <c r="C79"/>
      <c r="D79"/>
      <c r="E79"/>
      <c r="F79"/>
      <c r="G79" s="1"/>
      <c r="H79"/>
    </row>
    <row r="80" spans="1:8" x14ac:dyDescent="0.25">
      <c r="A80"/>
      <c r="B80"/>
      <c r="C80"/>
      <c r="D80"/>
      <c r="E80"/>
      <c r="F80"/>
      <c r="G80" s="1"/>
      <c r="H80"/>
    </row>
    <row r="81" spans="1:8" x14ac:dyDescent="0.25">
      <c r="A81"/>
      <c r="B81"/>
      <c r="C81"/>
      <c r="D81"/>
      <c r="E81"/>
      <c r="F81"/>
      <c r="G81" s="1"/>
      <c r="H81"/>
    </row>
    <row r="82" spans="1:8" x14ac:dyDescent="0.25">
      <c r="A82"/>
      <c r="B82"/>
      <c r="C82"/>
      <c r="D82"/>
      <c r="E82"/>
      <c r="F82"/>
      <c r="G82" s="1"/>
      <c r="H82"/>
    </row>
    <row r="83" spans="1:8" x14ac:dyDescent="0.25">
      <c r="A83"/>
      <c r="B83"/>
      <c r="C83"/>
      <c r="D83"/>
      <c r="E83"/>
      <c r="F83"/>
      <c r="G83" s="1"/>
      <c r="H83"/>
    </row>
    <row r="84" spans="1:8" x14ac:dyDescent="0.25">
      <c r="A84"/>
      <c r="B84"/>
      <c r="C84"/>
      <c r="D84"/>
      <c r="E84"/>
      <c r="F84"/>
      <c r="G84" s="1"/>
      <c r="H84"/>
    </row>
    <row r="85" spans="1:8" x14ac:dyDescent="0.25">
      <c r="A85"/>
      <c r="B85"/>
      <c r="C85"/>
      <c r="D85"/>
      <c r="E85"/>
      <c r="F85"/>
      <c r="G85" s="1"/>
      <c r="H85"/>
    </row>
    <row r="86" spans="1:8" x14ac:dyDescent="0.25">
      <c r="A86"/>
      <c r="B86"/>
      <c r="C86"/>
      <c r="D86"/>
      <c r="E86"/>
      <c r="F86"/>
      <c r="G86" s="1"/>
      <c r="H86"/>
    </row>
    <row r="87" spans="1:8" x14ac:dyDescent="0.25">
      <c r="A87"/>
      <c r="B87"/>
      <c r="C87"/>
      <c r="D87"/>
      <c r="E87"/>
      <c r="F87"/>
      <c r="G87" s="1"/>
      <c r="H87"/>
    </row>
    <row r="88" spans="1:8" x14ac:dyDescent="0.25">
      <c r="A88"/>
      <c r="B88"/>
      <c r="C88"/>
      <c r="D88"/>
      <c r="E88"/>
      <c r="F88"/>
      <c r="G88" s="1"/>
      <c r="H88"/>
    </row>
    <row r="89" spans="1:8" x14ac:dyDescent="0.25">
      <c r="A89"/>
      <c r="B89"/>
      <c r="C89"/>
      <c r="D89"/>
      <c r="E89"/>
      <c r="F89"/>
      <c r="G89" s="1"/>
      <c r="H89"/>
    </row>
    <row r="90" spans="1:8" x14ac:dyDescent="0.25">
      <c r="A90"/>
      <c r="B90"/>
      <c r="C90"/>
      <c r="D90"/>
      <c r="E90"/>
      <c r="F90"/>
      <c r="G90" s="1"/>
      <c r="H90"/>
    </row>
    <row r="91" spans="1:8" x14ac:dyDescent="0.25">
      <c r="A91"/>
      <c r="B91"/>
      <c r="C91"/>
      <c r="D91"/>
      <c r="E91"/>
      <c r="F91"/>
      <c r="G91" s="1"/>
      <c r="H91"/>
    </row>
    <row r="92" spans="1:8" x14ac:dyDescent="0.25">
      <c r="A92"/>
      <c r="B92"/>
      <c r="C92"/>
      <c r="D92"/>
      <c r="E92"/>
      <c r="F92"/>
      <c r="G92" s="1"/>
      <c r="H92"/>
    </row>
    <row r="93" spans="1:8" x14ac:dyDescent="0.25">
      <c r="A93"/>
      <c r="B93"/>
      <c r="C93"/>
      <c r="D93"/>
      <c r="E93"/>
      <c r="F93"/>
      <c r="G93" s="1"/>
      <c r="H93"/>
    </row>
    <row r="94" spans="1:8" x14ac:dyDescent="0.25">
      <c r="A94"/>
      <c r="B94"/>
      <c r="C94"/>
      <c r="D94"/>
      <c r="E94"/>
      <c r="F94"/>
      <c r="G94" s="1"/>
      <c r="H94"/>
    </row>
    <row r="95" spans="1:8" x14ac:dyDescent="0.25">
      <c r="A95"/>
      <c r="B95"/>
      <c r="C95"/>
      <c r="D95"/>
      <c r="E95"/>
      <c r="F95"/>
      <c r="G95" s="1"/>
      <c r="H95"/>
    </row>
    <row r="96" spans="1:8" x14ac:dyDescent="0.25">
      <c r="A96"/>
      <c r="B96"/>
      <c r="C96"/>
      <c r="D96"/>
      <c r="E96"/>
      <c r="F96"/>
      <c r="G96" s="1"/>
      <c r="H96"/>
    </row>
    <row r="97" spans="1:8" x14ac:dyDescent="0.25">
      <c r="A97"/>
      <c r="B97"/>
      <c r="C97"/>
      <c r="D97"/>
      <c r="E97"/>
      <c r="F97"/>
      <c r="G97" s="1"/>
      <c r="H97"/>
    </row>
    <row r="98" spans="1:8" x14ac:dyDescent="0.25">
      <c r="A98"/>
      <c r="B98"/>
      <c r="C98"/>
      <c r="D98"/>
      <c r="E98"/>
      <c r="F98"/>
      <c r="G98" s="1"/>
      <c r="H98"/>
    </row>
    <row r="99" spans="1:8" x14ac:dyDescent="0.25">
      <c r="A99"/>
      <c r="B99"/>
      <c r="C99"/>
      <c r="D99"/>
      <c r="E99"/>
      <c r="F99"/>
      <c r="G99" s="1"/>
      <c r="H99"/>
    </row>
    <row r="100" spans="1:8" x14ac:dyDescent="0.25">
      <c r="A100"/>
      <c r="B100"/>
      <c r="C100"/>
      <c r="D100"/>
      <c r="E100"/>
      <c r="F100"/>
      <c r="G100" s="1"/>
      <c r="H100"/>
    </row>
    <row r="101" spans="1:8" x14ac:dyDescent="0.25">
      <c r="A101"/>
      <c r="B101"/>
      <c r="C101"/>
      <c r="D101"/>
      <c r="E101"/>
      <c r="F101"/>
      <c r="G101" s="1"/>
      <c r="H101"/>
    </row>
    <row r="102" spans="1:8" x14ac:dyDescent="0.25">
      <c r="A102"/>
      <c r="B102"/>
      <c r="C102"/>
      <c r="D102"/>
      <c r="E102"/>
      <c r="F102"/>
      <c r="G102" s="1"/>
      <c r="H102"/>
    </row>
    <row r="103" spans="1:8" x14ac:dyDescent="0.25">
      <c r="A103"/>
      <c r="B103"/>
      <c r="C103"/>
      <c r="D103"/>
      <c r="E103"/>
      <c r="F103"/>
      <c r="G103" s="1"/>
      <c r="H103"/>
    </row>
    <row r="104" spans="1:8" x14ac:dyDescent="0.25">
      <c r="A104"/>
      <c r="B104"/>
      <c r="C104"/>
      <c r="D104"/>
      <c r="E104"/>
      <c r="F104"/>
      <c r="G104" s="1"/>
      <c r="H104"/>
    </row>
    <row r="105" spans="1:8" x14ac:dyDescent="0.25">
      <c r="A105"/>
      <c r="B105"/>
      <c r="C105"/>
      <c r="D105"/>
      <c r="E105"/>
      <c r="F105"/>
      <c r="G105" s="1"/>
      <c r="H105"/>
    </row>
    <row r="106" spans="1:8" x14ac:dyDescent="0.25">
      <c r="A106"/>
      <c r="B106"/>
      <c r="C106"/>
      <c r="D106"/>
      <c r="E106"/>
      <c r="F106"/>
      <c r="G106" s="1"/>
      <c r="H106"/>
    </row>
    <row r="107" spans="1:8" x14ac:dyDescent="0.25">
      <c r="A107"/>
      <c r="B107"/>
      <c r="C107"/>
      <c r="D107"/>
      <c r="E107"/>
      <c r="F107"/>
      <c r="G107" s="1"/>
      <c r="H107"/>
    </row>
    <row r="108" spans="1:8" x14ac:dyDescent="0.25">
      <c r="A108"/>
      <c r="B108"/>
      <c r="C108"/>
      <c r="D108"/>
      <c r="E108"/>
      <c r="F108"/>
      <c r="G108" s="1"/>
      <c r="H108"/>
    </row>
    <row r="109" spans="1:8" x14ac:dyDescent="0.25">
      <c r="A109"/>
      <c r="B109"/>
      <c r="C109"/>
      <c r="D109"/>
      <c r="E109"/>
      <c r="F109"/>
      <c r="G109" s="1"/>
      <c r="H109"/>
    </row>
    <row r="110" spans="1:8" x14ac:dyDescent="0.25">
      <c r="A110"/>
      <c r="B110"/>
      <c r="C110"/>
      <c r="D110"/>
      <c r="E110"/>
      <c r="F110"/>
      <c r="G110" s="1"/>
      <c r="H110"/>
    </row>
    <row r="111" spans="1:8" x14ac:dyDescent="0.25">
      <c r="A111"/>
      <c r="B111"/>
      <c r="C111"/>
      <c r="D111"/>
      <c r="E111"/>
      <c r="F111"/>
      <c r="G111" s="1"/>
      <c r="H111"/>
    </row>
    <row r="112" spans="1:8" x14ac:dyDescent="0.25">
      <c r="A112"/>
      <c r="B112"/>
      <c r="C112"/>
      <c r="D112"/>
      <c r="E112"/>
      <c r="F112"/>
      <c r="G112" s="1"/>
      <c r="H112"/>
    </row>
    <row r="113" spans="1:8" x14ac:dyDescent="0.25">
      <c r="A113"/>
      <c r="B113"/>
      <c r="C113"/>
      <c r="D113"/>
      <c r="E113"/>
      <c r="F113"/>
      <c r="G113" s="1"/>
      <c r="H113"/>
    </row>
    <row r="114" spans="1:8" x14ac:dyDescent="0.25">
      <c r="A114"/>
      <c r="B114"/>
      <c r="C114"/>
      <c r="D114"/>
      <c r="E114"/>
      <c r="F114"/>
      <c r="G114" s="1"/>
      <c r="H114"/>
    </row>
    <row r="115" spans="1:8" x14ac:dyDescent="0.25">
      <c r="A115"/>
      <c r="B115"/>
      <c r="C115"/>
      <c r="D115"/>
      <c r="E115"/>
      <c r="F115"/>
      <c r="G115" s="1"/>
      <c r="H115"/>
    </row>
    <row r="116" spans="1:8" x14ac:dyDescent="0.25">
      <c r="A116"/>
      <c r="B116"/>
      <c r="C116"/>
      <c r="D116"/>
      <c r="E116"/>
      <c r="F116"/>
      <c r="G116" s="1"/>
      <c r="H116"/>
    </row>
    <row r="117" spans="1:8" x14ac:dyDescent="0.25">
      <c r="A117"/>
      <c r="B117"/>
      <c r="C117"/>
      <c r="D117"/>
      <c r="E117"/>
      <c r="F117"/>
      <c r="G117" s="1"/>
      <c r="H117"/>
    </row>
    <row r="118" spans="1:8" x14ac:dyDescent="0.25">
      <c r="A118"/>
      <c r="B118"/>
      <c r="C118"/>
      <c r="D118"/>
      <c r="E118"/>
      <c r="F118"/>
      <c r="G118" s="1"/>
      <c r="H118"/>
    </row>
    <row r="119" spans="1:8" x14ac:dyDescent="0.25">
      <c r="A119"/>
      <c r="B119"/>
      <c r="C119"/>
      <c r="D119"/>
      <c r="E119"/>
      <c r="F119"/>
      <c r="G119" s="1"/>
      <c r="H119"/>
    </row>
    <row r="120" spans="1:8" x14ac:dyDescent="0.25">
      <c r="A120"/>
      <c r="B120"/>
      <c r="C120"/>
      <c r="D120"/>
      <c r="E120"/>
      <c r="F120"/>
      <c r="G120" s="1"/>
      <c r="H120"/>
    </row>
    <row r="121" spans="1:8" x14ac:dyDescent="0.25">
      <c r="A121"/>
      <c r="B121"/>
      <c r="C121"/>
      <c r="D121"/>
      <c r="E121"/>
      <c r="F121"/>
      <c r="G121" s="1"/>
      <c r="H121"/>
    </row>
    <row r="122" spans="1:8" x14ac:dyDescent="0.25">
      <c r="A122"/>
      <c r="B122"/>
      <c r="C122"/>
      <c r="D122"/>
      <c r="E122"/>
      <c r="F122"/>
      <c r="G122" s="1"/>
      <c r="H122"/>
    </row>
    <row r="123" spans="1:8" x14ac:dyDescent="0.25">
      <c r="A123"/>
      <c r="B123"/>
      <c r="C123"/>
      <c r="D123"/>
      <c r="E123"/>
      <c r="F123"/>
      <c r="G123" s="1"/>
      <c r="H123"/>
    </row>
    <row r="124" spans="1:8" x14ac:dyDescent="0.25">
      <c r="A124"/>
      <c r="B124"/>
      <c r="C124"/>
      <c r="D124"/>
      <c r="E124"/>
      <c r="F124"/>
      <c r="G124" s="1"/>
      <c r="H124"/>
    </row>
    <row r="125" spans="1:8" x14ac:dyDescent="0.25">
      <c r="A125"/>
      <c r="B125"/>
      <c r="C125"/>
      <c r="D125"/>
      <c r="E125"/>
      <c r="F125"/>
      <c r="G125" s="1"/>
      <c r="H125"/>
    </row>
    <row r="126" spans="1:8" x14ac:dyDescent="0.25">
      <c r="A126"/>
      <c r="B126"/>
      <c r="C126"/>
      <c r="D126"/>
      <c r="E126"/>
      <c r="F126"/>
      <c r="G126" s="1"/>
      <c r="H126"/>
    </row>
    <row r="127" spans="1:8" x14ac:dyDescent="0.25">
      <c r="A127"/>
      <c r="B127"/>
      <c r="C127"/>
      <c r="D127"/>
      <c r="E127"/>
      <c r="F127"/>
      <c r="G127" s="1"/>
      <c r="H127"/>
    </row>
    <row r="128" spans="1:8" x14ac:dyDescent="0.25">
      <c r="A128"/>
      <c r="B128"/>
      <c r="C128"/>
      <c r="D128"/>
      <c r="E128"/>
      <c r="F128"/>
      <c r="G128" s="1"/>
      <c r="H128"/>
    </row>
    <row r="129" spans="1:8" x14ac:dyDescent="0.25">
      <c r="A129"/>
      <c r="B129"/>
      <c r="C129"/>
      <c r="D129"/>
      <c r="E129"/>
      <c r="F129"/>
      <c r="G129" s="1"/>
      <c r="H129"/>
    </row>
    <row r="130" spans="1:8" x14ac:dyDescent="0.25">
      <c r="A130"/>
      <c r="B130"/>
      <c r="C130"/>
      <c r="D130"/>
      <c r="E130"/>
      <c r="F130"/>
      <c r="G130" s="1"/>
      <c r="H130"/>
    </row>
    <row r="131" spans="1:8" x14ac:dyDescent="0.25">
      <c r="A131"/>
      <c r="B131"/>
      <c r="C131"/>
      <c r="D131"/>
      <c r="E131"/>
      <c r="F131"/>
      <c r="G131" s="1"/>
      <c r="H131"/>
    </row>
    <row r="132" spans="1:8" x14ac:dyDescent="0.25">
      <c r="A132"/>
      <c r="B132"/>
      <c r="C132"/>
      <c r="D132"/>
      <c r="E132"/>
      <c r="F132"/>
      <c r="G132" s="1"/>
      <c r="H132"/>
    </row>
    <row r="133" spans="1:8" x14ac:dyDescent="0.25">
      <c r="A133"/>
      <c r="B133"/>
      <c r="C133"/>
      <c r="D133"/>
      <c r="E133"/>
      <c r="F133"/>
      <c r="G133" s="1"/>
      <c r="H133"/>
    </row>
    <row r="134" spans="1:8" x14ac:dyDescent="0.25">
      <c r="A134"/>
      <c r="B134"/>
      <c r="C134"/>
      <c r="D134"/>
      <c r="E134"/>
      <c r="F134"/>
      <c r="G134" s="1"/>
      <c r="H134"/>
    </row>
    <row r="135" spans="1:8" x14ac:dyDescent="0.25">
      <c r="A135"/>
      <c r="B135"/>
      <c r="C135"/>
      <c r="D135"/>
      <c r="E135"/>
      <c r="F135"/>
      <c r="G135" s="1"/>
      <c r="H135"/>
    </row>
    <row r="136" spans="1:8" x14ac:dyDescent="0.25">
      <c r="A136"/>
      <c r="B136"/>
      <c r="C136"/>
      <c r="D136"/>
      <c r="E136"/>
      <c r="F136"/>
      <c r="G136" s="1"/>
      <c r="H136"/>
    </row>
    <row r="137" spans="1:8" x14ac:dyDescent="0.25">
      <c r="A137"/>
      <c r="B137"/>
      <c r="C137"/>
      <c r="D137"/>
      <c r="E137"/>
      <c r="F137"/>
      <c r="G137" s="1"/>
      <c r="H137"/>
    </row>
    <row r="138" spans="1:8" x14ac:dyDescent="0.25">
      <c r="A138"/>
      <c r="B138"/>
      <c r="C138"/>
      <c r="D138"/>
      <c r="E138"/>
      <c r="F138"/>
      <c r="G138" s="1"/>
      <c r="H138"/>
    </row>
    <row r="139" spans="1:8" x14ac:dyDescent="0.25">
      <c r="A139"/>
      <c r="B139"/>
      <c r="C139"/>
      <c r="D139"/>
      <c r="E139"/>
      <c r="F139"/>
      <c r="G139" s="1"/>
      <c r="H139"/>
    </row>
    <row r="140" spans="1:8" x14ac:dyDescent="0.25">
      <c r="A140"/>
      <c r="B140"/>
      <c r="C140"/>
      <c r="D140"/>
      <c r="E140"/>
      <c r="F140"/>
      <c r="G140" s="1"/>
      <c r="H140"/>
    </row>
    <row r="141" spans="1:8" x14ac:dyDescent="0.25">
      <c r="A141"/>
      <c r="B141"/>
      <c r="C141"/>
      <c r="D141"/>
      <c r="E141"/>
      <c r="F141"/>
      <c r="G141" s="1"/>
      <c r="H141"/>
    </row>
    <row r="142" spans="1:8" x14ac:dyDescent="0.25">
      <c r="A142"/>
      <c r="B142"/>
      <c r="C142"/>
      <c r="D142"/>
      <c r="E142"/>
      <c r="F142"/>
      <c r="G142" s="1"/>
      <c r="H142"/>
    </row>
    <row r="143" spans="1:8" x14ac:dyDescent="0.25">
      <c r="A143"/>
      <c r="B143"/>
      <c r="C143"/>
      <c r="D143"/>
      <c r="E143"/>
      <c r="F143"/>
      <c r="G143" s="1"/>
      <c r="H143"/>
    </row>
    <row r="144" spans="1:8" x14ac:dyDescent="0.25">
      <c r="A144"/>
      <c r="B144"/>
      <c r="C144"/>
      <c r="D144"/>
      <c r="E144"/>
      <c r="F144"/>
      <c r="G144" s="1"/>
      <c r="H144"/>
    </row>
    <row r="145" spans="1:8" x14ac:dyDescent="0.25">
      <c r="A145"/>
      <c r="B145"/>
      <c r="C145"/>
      <c r="D145"/>
      <c r="E145"/>
      <c r="F145"/>
      <c r="G145" s="1"/>
      <c r="H145"/>
    </row>
    <row r="146" spans="1:8" x14ac:dyDescent="0.25">
      <c r="A146"/>
      <c r="B146"/>
      <c r="C146"/>
      <c r="D146"/>
      <c r="E146"/>
      <c r="F146"/>
      <c r="G146" s="1"/>
      <c r="H146"/>
    </row>
    <row r="147" spans="1:8" x14ac:dyDescent="0.25">
      <c r="A147"/>
      <c r="B147"/>
      <c r="C147"/>
      <c r="D147"/>
      <c r="E147"/>
      <c r="F147"/>
      <c r="G147" s="1"/>
      <c r="H147"/>
    </row>
    <row r="148" spans="1:8" x14ac:dyDescent="0.25">
      <c r="A148"/>
      <c r="B148"/>
      <c r="C148"/>
      <c r="D148"/>
      <c r="E148"/>
      <c r="F148"/>
      <c r="G148" s="1"/>
      <c r="H148"/>
    </row>
    <row r="149" spans="1:8" x14ac:dyDescent="0.25">
      <c r="A149"/>
      <c r="B149"/>
      <c r="C149"/>
      <c r="D149"/>
      <c r="E149"/>
      <c r="F149"/>
      <c r="G149" s="1"/>
      <c r="H149"/>
    </row>
    <row r="150" spans="1:8" x14ac:dyDescent="0.25">
      <c r="A150"/>
      <c r="B150"/>
      <c r="C150"/>
      <c r="D150"/>
      <c r="E150"/>
      <c r="F150"/>
      <c r="G150" s="1"/>
      <c r="H150"/>
    </row>
    <row r="151" spans="1:8" x14ac:dyDescent="0.25">
      <c r="A151"/>
      <c r="B151"/>
      <c r="C151"/>
      <c r="D151"/>
      <c r="E151"/>
      <c r="F151"/>
      <c r="G151" s="1"/>
      <c r="H151"/>
    </row>
    <row r="152" spans="1:8" x14ac:dyDescent="0.25">
      <c r="A152"/>
      <c r="B152"/>
      <c r="C152"/>
      <c r="D152"/>
      <c r="E152"/>
      <c r="F152"/>
      <c r="G152" s="1"/>
      <c r="H152"/>
    </row>
    <row r="153" spans="1:8" x14ac:dyDescent="0.25">
      <c r="A153"/>
      <c r="B153"/>
      <c r="C153"/>
      <c r="D153"/>
      <c r="E153"/>
      <c r="F153"/>
      <c r="G153" s="1"/>
      <c r="H153"/>
    </row>
    <row r="154" spans="1:8" x14ac:dyDescent="0.25">
      <c r="A154"/>
      <c r="B154"/>
      <c r="C154"/>
      <c r="D154"/>
      <c r="E154"/>
      <c r="F154"/>
      <c r="G154" s="1"/>
      <c r="H154"/>
    </row>
    <row r="155" spans="1:8" x14ac:dyDescent="0.25">
      <c r="A155"/>
      <c r="B155"/>
      <c r="C155"/>
      <c r="D155"/>
      <c r="E155"/>
      <c r="F155"/>
      <c r="G155" s="1"/>
      <c r="H155"/>
    </row>
    <row r="156" spans="1:8" x14ac:dyDescent="0.25">
      <c r="A156"/>
      <c r="B156"/>
      <c r="C156"/>
      <c r="D156"/>
      <c r="E156"/>
      <c r="F156"/>
      <c r="G156" s="1"/>
      <c r="H156"/>
    </row>
    <row r="157" spans="1:8" x14ac:dyDescent="0.25">
      <c r="A157"/>
      <c r="B157"/>
      <c r="C157"/>
      <c r="D157"/>
      <c r="E157"/>
      <c r="F157"/>
      <c r="G157" s="1"/>
      <c r="H157"/>
    </row>
    <row r="158" spans="1:8" x14ac:dyDescent="0.25">
      <c r="A158"/>
      <c r="B158"/>
      <c r="C158"/>
      <c r="D158"/>
      <c r="E158"/>
      <c r="F158"/>
      <c r="G158" s="1"/>
      <c r="H158"/>
    </row>
    <row r="159" spans="1:8" x14ac:dyDescent="0.25">
      <c r="A159"/>
      <c r="B159"/>
      <c r="C159"/>
      <c r="D159"/>
      <c r="E159"/>
      <c r="F159"/>
      <c r="G159" s="1"/>
      <c r="H159"/>
    </row>
    <row r="160" spans="1:8" x14ac:dyDescent="0.25">
      <c r="A160"/>
      <c r="B160"/>
      <c r="C160"/>
      <c r="D160"/>
      <c r="E160"/>
      <c r="F160"/>
      <c r="G160" s="1"/>
      <c r="H160"/>
    </row>
    <row r="161" spans="1:8" x14ac:dyDescent="0.25">
      <c r="A161"/>
      <c r="B161"/>
      <c r="C161"/>
      <c r="D161"/>
      <c r="E161"/>
      <c r="F161"/>
      <c r="G161" s="1"/>
      <c r="H161"/>
    </row>
    <row r="162" spans="1:8" x14ac:dyDescent="0.25">
      <c r="A162"/>
      <c r="B162"/>
      <c r="C162"/>
      <c r="D162"/>
      <c r="E162"/>
      <c r="F162"/>
      <c r="G162" s="1"/>
      <c r="H162"/>
    </row>
    <row r="163" spans="1:8" x14ac:dyDescent="0.25">
      <c r="A163"/>
      <c r="B163"/>
      <c r="C163"/>
      <c r="D163"/>
      <c r="E163"/>
      <c r="F163"/>
      <c r="G163" s="1"/>
      <c r="H163"/>
    </row>
    <row r="164" spans="1:8" x14ac:dyDescent="0.25">
      <c r="A164"/>
      <c r="B164"/>
      <c r="C164"/>
      <c r="D164"/>
      <c r="E164"/>
      <c r="F164"/>
      <c r="G164" s="1"/>
      <c r="H164"/>
    </row>
    <row r="165" spans="1:8" x14ac:dyDescent="0.25">
      <c r="A165"/>
      <c r="B165"/>
      <c r="C165"/>
      <c r="D165"/>
      <c r="E165"/>
      <c r="F165"/>
      <c r="G165" s="1"/>
      <c r="H165"/>
    </row>
    <row r="166" spans="1:8" x14ac:dyDescent="0.25">
      <c r="A166"/>
      <c r="B166"/>
      <c r="C166"/>
      <c r="D166"/>
      <c r="E166"/>
      <c r="F166"/>
      <c r="G166" s="1"/>
      <c r="H166"/>
    </row>
    <row r="167" spans="1:8" x14ac:dyDescent="0.25">
      <c r="A167"/>
      <c r="B167"/>
      <c r="C167"/>
      <c r="D167"/>
      <c r="E167"/>
      <c r="F167"/>
      <c r="G167" s="1"/>
      <c r="H167"/>
    </row>
    <row r="168" spans="1:8" x14ac:dyDescent="0.25">
      <c r="A168"/>
      <c r="B168"/>
      <c r="C168"/>
      <c r="D168"/>
      <c r="E168"/>
      <c r="F168"/>
      <c r="G168" s="1"/>
      <c r="H168"/>
    </row>
    <row r="169" spans="1:8" x14ac:dyDescent="0.25">
      <c r="A169"/>
      <c r="B169"/>
      <c r="C169"/>
      <c r="D169"/>
      <c r="E169"/>
      <c r="F169"/>
      <c r="G169" s="1"/>
      <c r="H169"/>
    </row>
    <row r="170" spans="1:8" x14ac:dyDescent="0.25">
      <c r="A170"/>
      <c r="B170"/>
      <c r="C170"/>
      <c r="D170"/>
      <c r="E170"/>
      <c r="F170"/>
      <c r="G170" s="1"/>
      <c r="H170"/>
    </row>
    <row r="171" spans="1:8" x14ac:dyDescent="0.25">
      <c r="A171"/>
      <c r="B171"/>
      <c r="C171"/>
      <c r="D171"/>
      <c r="E171"/>
      <c r="F171"/>
      <c r="G171" s="1"/>
      <c r="H171"/>
    </row>
    <row r="172" spans="1:8" x14ac:dyDescent="0.25">
      <c r="A172"/>
      <c r="B172"/>
      <c r="C172"/>
      <c r="D172"/>
      <c r="E172"/>
      <c r="F172"/>
      <c r="G172" s="1"/>
      <c r="H172"/>
    </row>
    <row r="173" spans="1:8" x14ac:dyDescent="0.25">
      <c r="A173"/>
      <c r="B173"/>
      <c r="C173"/>
      <c r="D173"/>
      <c r="E173"/>
      <c r="F173"/>
      <c r="G173" s="1"/>
      <c r="H173"/>
    </row>
    <row r="174" spans="1:8" x14ac:dyDescent="0.25">
      <c r="A174"/>
      <c r="B174"/>
      <c r="C174"/>
      <c r="D174"/>
      <c r="E174"/>
      <c r="F174"/>
      <c r="G174" s="1"/>
      <c r="H174"/>
    </row>
    <row r="175" spans="1:8" x14ac:dyDescent="0.25">
      <c r="A175"/>
      <c r="B175"/>
      <c r="C175"/>
      <c r="D175"/>
      <c r="E175"/>
      <c r="F175"/>
      <c r="G175" s="1"/>
      <c r="H175"/>
    </row>
    <row r="176" spans="1:8" x14ac:dyDescent="0.25">
      <c r="A176"/>
      <c r="B176"/>
      <c r="C176"/>
      <c r="D176"/>
      <c r="E176"/>
      <c r="F176"/>
      <c r="G176" s="1"/>
      <c r="H176"/>
    </row>
    <row r="177" spans="1:8" x14ac:dyDescent="0.25">
      <c r="A177"/>
      <c r="B177"/>
      <c r="C177"/>
      <c r="D177"/>
      <c r="E177"/>
      <c r="F177"/>
      <c r="G177" s="1"/>
      <c r="H177"/>
    </row>
    <row r="178" spans="1:8" x14ac:dyDescent="0.25">
      <c r="A178"/>
      <c r="B178"/>
      <c r="C178"/>
      <c r="D178"/>
      <c r="E178"/>
      <c r="F178"/>
      <c r="G178" s="1"/>
      <c r="H178"/>
    </row>
    <row r="179" spans="1:8" x14ac:dyDescent="0.25">
      <c r="A179"/>
      <c r="B179"/>
      <c r="C179"/>
      <c r="D179"/>
      <c r="E179"/>
      <c r="F179"/>
      <c r="G179" s="1"/>
      <c r="H179"/>
    </row>
    <row r="180" spans="1:8" x14ac:dyDescent="0.25">
      <c r="A180"/>
      <c r="B180"/>
      <c r="C180"/>
      <c r="D180"/>
      <c r="E180"/>
      <c r="F180"/>
      <c r="G180" s="1"/>
      <c r="H180"/>
    </row>
    <row r="181" spans="1:8" x14ac:dyDescent="0.25">
      <c r="A181"/>
      <c r="B181"/>
      <c r="C181"/>
      <c r="D181"/>
      <c r="E181"/>
      <c r="F181"/>
      <c r="G181" s="1"/>
      <c r="H181"/>
    </row>
    <row r="182" spans="1:8" x14ac:dyDescent="0.25">
      <c r="A182"/>
      <c r="B182"/>
      <c r="C182"/>
      <c r="D182"/>
      <c r="E182"/>
      <c r="F182"/>
      <c r="G182" s="1"/>
      <c r="H182"/>
    </row>
    <row r="183" spans="1:8" x14ac:dyDescent="0.25">
      <c r="A183"/>
      <c r="B183"/>
      <c r="C183"/>
      <c r="D183"/>
      <c r="E183"/>
      <c r="F183"/>
      <c r="G183" s="1"/>
      <c r="H183"/>
    </row>
    <row r="184" spans="1:8" x14ac:dyDescent="0.25">
      <c r="A184"/>
      <c r="B184"/>
      <c r="C184"/>
      <c r="D184"/>
      <c r="E184"/>
      <c r="F184"/>
      <c r="G184" s="1"/>
      <c r="H184"/>
    </row>
    <row r="185" spans="1:8" x14ac:dyDescent="0.25">
      <c r="A185"/>
      <c r="B185"/>
      <c r="C185"/>
      <c r="D185"/>
      <c r="E185"/>
      <c r="F185"/>
      <c r="G185" s="1"/>
      <c r="H185"/>
    </row>
    <row r="186" spans="1:8" x14ac:dyDescent="0.25">
      <c r="A186"/>
      <c r="B186"/>
      <c r="C186"/>
      <c r="D186"/>
      <c r="E186"/>
      <c r="F186"/>
      <c r="G186" s="1"/>
      <c r="H186"/>
    </row>
    <row r="187" spans="1:8" x14ac:dyDescent="0.25">
      <c r="A187"/>
      <c r="B187"/>
      <c r="C187"/>
      <c r="D187"/>
      <c r="E187"/>
      <c r="F187"/>
      <c r="G187" s="1"/>
      <c r="H187"/>
    </row>
    <row r="188" spans="1:8" x14ac:dyDescent="0.25">
      <c r="A188"/>
      <c r="B188"/>
      <c r="C188"/>
      <c r="D188"/>
      <c r="E188"/>
      <c r="F188"/>
      <c r="G188" s="1"/>
      <c r="H188"/>
    </row>
    <row r="189" spans="1:8" x14ac:dyDescent="0.25">
      <c r="A189"/>
      <c r="B189"/>
      <c r="C189"/>
      <c r="D189"/>
      <c r="E189"/>
      <c r="F189"/>
      <c r="G189" s="1"/>
      <c r="H189"/>
    </row>
    <row r="190" spans="1:8" x14ac:dyDescent="0.25">
      <c r="A190"/>
      <c r="B190"/>
      <c r="C190"/>
      <c r="D190"/>
      <c r="E190"/>
      <c r="F190"/>
      <c r="G190" s="1"/>
      <c r="H190"/>
    </row>
    <row r="191" spans="1:8" x14ac:dyDescent="0.25">
      <c r="A191"/>
      <c r="B191"/>
      <c r="C191"/>
      <c r="D191"/>
      <c r="E191"/>
      <c r="F191"/>
      <c r="G191" s="1"/>
      <c r="H191"/>
    </row>
    <row r="192" spans="1:8" x14ac:dyDescent="0.25">
      <c r="A192"/>
      <c r="B192"/>
      <c r="C192"/>
      <c r="D192"/>
      <c r="E192"/>
      <c r="F192"/>
      <c r="G192" s="1"/>
      <c r="H192"/>
    </row>
    <row r="193" spans="1:8" x14ac:dyDescent="0.25">
      <c r="A193"/>
      <c r="B193"/>
      <c r="C193"/>
      <c r="D193"/>
      <c r="E193"/>
      <c r="F193"/>
      <c r="G193" s="1"/>
      <c r="H193"/>
    </row>
    <row r="194" spans="1:8" x14ac:dyDescent="0.25">
      <c r="A194"/>
      <c r="B194"/>
      <c r="C194"/>
      <c r="D194"/>
      <c r="E194"/>
      <c r="F194"/>
      <c r="G194" s="1"/>
      <c r="H194"/>
    </row>
    <row r="195" spans="1:8" x14ac:dyDescent="0.25">
      <c r="A195"/>
      <c r="B195"/>
      <c r="C195"/>
      <c r="D195"/>
      <c r="E195"/>
      <c r="F195"/>
      <c r="G195" s="1"/>
      <c r="H195"/>
    </row>
    <row r="196" spans="1:8" x14ac:dyDescent="0.25">
      <c r="A196"/>
      <c r="B196"/>
      <c r="C196"/>
      <c r="D196"/>
      <c r="E196"/>
      <c r="F196"/>
      <c r="G196" s="1"/>
      <c r="H196"/>
    </row>
    <row r="197" spans="1:8" x14ac:dyDescent="0.25">
      <c r="A197"/>
      <c r="B197"/>
      <c r="C197"/>
      <c r="D197"/>
      <c r="E197"/>
      <c r="F197"/>
      <c r="G197" s="1"/>
      <c r="H197"/>
    </row>
    <row r="198" spans="1:8" x14ac:dyDescent="0.25">
      <c r="A198"/>
      <c r="B198"/>
      <c r="C198"/>
      <c r="D198"/>
      <c r="E198"/>
      <c r="F198"/>
      <c r="G198" s="1"/>
      <c r="H198"/>
    </row>
    <row r="199" spans="1:8" x14ac:dyDescent="0.25">
      <c r="A199"/>
      <c r="B199"/>
      <c r="C199"/>
      <c r="D199"/>
      <c r="E199"/>
      <c r="F199"/>
      <c r="G199" s="1"/>
      <c r="H199"/>
    </row>
    <row r="200" spans="1:8" x14ac:dyDescent="0.25">
      <c r="A200"/>
      <c r="B200"/>
      <c r="C200"/>
      <c r="D200"/>
      <c r="E200"/>
      <c r="F200"/>
      <c r="G200" s="1"/>
      <c r="H200"/>
    </row>
    <row r="201" spans="1:8" x14ac:dyDescent="0.25">
      <c r="A201"/>
      <c r="B201"/>
      <c r="C201"/>
      <c r="D201"/>
      <c r="E201"/>
      <c r="F201"/>
      <c r="G201" s="1"/>
      <c r="H201"/>
    </row>
    <row r="202" spans="1:8" x14ac:dyDescent="0.25">
      <c r="A202"/>
      <c r="B202"/>
      <c r="C202"/>
      <c r="D202"/>
      <c r="E202"/>
      <c r="F202"/>
      <c r="G202" s="1"/>
      <c r="H202"/>
    </row>
    <row r="203" spans="1:8" x14ac:dyDescent="0.25">
      <c r="A203"/>
      <c r="B203"/>
      <c r="C203"/>
      <c r="D203"/>
      <c r="E203"/>
      <c r="F203"/>
      <c r="G203" s="1"/>
      <c r="H203"/>
    </row>
    <row r="204" spans="1:8" x14ac:dyDescent="0.25">
      <c r="A204"/>
      <c r="B204"/>
      <c r="C204"/>
      <c r="D204"/>
      <c r="E204"/>
      <c r="F204"/>
      <c r="G204" s="1"/>
      <c r="H204"/>
    </row>
    <row r="205" spans="1:8" x14ac:dyDescent="0.25">
      <c r="A205"/>
      <c r="B205"/>
      <c r="C205"/>
      <c r="D205"/>
      <c r="E205"/>
      <c r="F205"/>
      <c r="G205" s="1"/>
      <c r="H205"/>
    </row>
    <row r="206" spans="1:8" x14ac:dyDescent="0.25">
      <c r="A206"/>
      <c r="B206"/>
      <c r="C206"/>
      <c r="D206"/>
      <c r="E206"/>
      <c r="F206"/>
      <c r="G206" s="1"/>
      <c r="H206"/>
    </row>
    <row r="207" spans="1:8" x14ac:dyDescent="0.25">
      <c r="A207"/>
      <c r="B207"/>
      <c r="C207"/>
      <c r="D207"/>
      <c r="E207"/>
      <c r="F207"/>
      <c r="G207" s="1"/>
      <c r="H207"/>
    </row>
    <row r="208" spans="1:8" x14ac:dyDescent="0.25">
      <c r="A208"/>
      <c r="B208"/>
      <c r="C208"/>
      <c r="D208"/>
      <c r="E208"/>
      <c r="F208"/>
      <c r="G208" s="1"/>
      <c r="H208"/>
    </row>
    <row r="209" spans="1:8" x14ac:dyDescent="0.25">
      <c r="A209"/>
      <c r="B209"/>
      <c r="C209"/>
      <c r="D209"/>
      <c r="E209"/>
      <c r="F209"/>
      <c r="G209" s="1"/>
      <c r="H209"/>
    </row>
    <row r="210" spans="1:8" x14ac:dyDescent="0.25">
      <c r="A210"/>
      <c r="B210"/>
      <c r="C210"/>
      <c r="D210"/>
      <c r="E210"/>
      <c r="F210"/>
      <c r="G210" s="1"/>
      <c r="H210"/>
    </row>
    <row r="211" spans="1:8" x14ac:dyDescent="0.25">
      <c r="A211"/>
      <c r="B211"/>
      <c r="C211"/>
      <c r="D211"/>
      <c r="E211"/>
      <c r="F211"/>
      <c r="G211" s="1"/>
      <c r="H211"/>
    </row>
    <row r="212" spans="1:8" x14ac:dyDescent="0.25">
      <c r="A212"/>
      <c r="B212"/>
      <c r="C212"/>
      <c r="D212"/>
      <c r="E212"/>
      <c r="F212"/>
      <c r="G212" s="1"/>
      <c r="H212"/>
    </row>
    <row r="213" spans="1:8" x14ac:dyDescent="0.25">
      <c r="A213"/>
      <c r="B213"/>
      <c r="C213"/>
      <c r="D213"/>
      <c r="E213"/>
      <c r="F213"/>
      <c r="G213" s="1"/>
      <c r="H213"/>
    </row>
    <row r="214" spans="1:8" x14ac:dyDescent="0.25">
      <c r="A214"/>
      <c r="B214"/>
      <c r="C214"/>
      <c r="D214"/>
      <c r="E214"/>
      <c r="F214"/>
      <c r="G214" s="1"/>
      <c r="H214"/>
    </row>
    <row r="215" spans="1:8" x14ac:dyDescent="0.25">
      <c r="A215"/>
      <c r="B215"/>
      <c r="C215"/>
      <c r="D215"/>
      <c r="E215"/>
      <c r="F215"/>
      <c r="G215" s="1"/>
      <c r="H215"/>
    </row>
    <row r="216" spans="1:8" x14ac:dyDescent="0.25">
      <c r="A216"/>
      <c r="B216"/>
      <c r="C216"/>
      <c r="D216"/>
      <c r="E216"/>
      <c r="F216"/>
      <c r="G216" s="1"/>
      <c r="H216"/>
    </row>
    <row r="217" spans="1:8" x14ac:dyDescent="0.25">
      <c r="A217"/>
      <c r="B217"/>
      <c r="C217"/>
      <c r="D217"/>
      <c r="E217"/>
      <c r="F217"/>
      <c r="G217" s="1"/>
      <c r="H217"/>
    </row>
    <row r="218" spans="1:8" x14ac:dyDescent="0.25">
      <c r="A218"/>
      <c r="B218"/>
      <c r="C218"/>
      <c r="D218"/>
      <c r="E218"/>
      <c r="F218"/>
      <c r="G218" s="1"/>
      <c r="H218"/>
    </row>
    <row r="219" spans="1:8" x14ac:dyDescent="0.25">
      <c r="A219"/>
      <c r="B219"/>
      <c r="C219"/>
      <c r="D219"/>
      <c r="E219"/>
      <c r="F219"/>
      <c r="G219" s="1"/>
      <c r="H219"/>
    </row>
    <row r="220" spans="1:8" x14ac:dyDescent="0.25">
      <c r="A220"/>
      <c r="B220"/>
      <c r="C220"/>
      <c r="D220"/>
      <c r="E220"/>
      <c r="F220"/>
      <c r="G220" s="1"/>
      <c r="H220"/>
    </row>
    <row r="221" spans="1:8" x14ac:dyDescent="0.25">
      <c r="A221"/>
      <c r="B221"/>
      <c r="C221"/>
      <c r="D221"/>
      <c r="E221"/>
      <c r="F221"/>
      <c r="G221" s="1"/>
      <c r="H221"/>
    </row>
    <row r="222" spans="1:8" x14ac:dyDescent="0.25">
      <c r="A222"/>
      <c r="B222"/>
      <c r="C222"/>
      <c r="D222"/>
      <c r="E222"/>
      <c r="F222"/>
      <c r="G222" s="1"/>
      <c r="H222"/>
    </row>
    <row r="223" spans="1:8" x14ac:dyDescent="0.25">
      <c r="A223"/>
      <c r="B223"/>
      <c r="C223"/>
      <c r="D223"/>
      <c r="E223"/>
      <c r="F223"/>
      <c r="G223" s="1"/>
      <c r="H223"/>
    </row>
    <row r="224" spans="1:8" x14ac:dyDescent="0.25">
      <c r="A224"/>
      <c r="B224"/>
      <c r="C224"/>
      <c r="D224"/>
      <c r="E224"/>
      <c r="F224"/>
      <c r="G224" s="1"/>
      <c r="H224"/>
    </row>
    <row r="225" spans="1:8" x14ac:dyDescent="0.25">
      <c r="A225"/>
      <c r="B225"/>
      <c r="C225"/>
      <c r="D225"/>
      <c r="E225"/>
      <c r="F225"/>
      <c r="G225" s="1"/>
      <c r="H225"/>
    </row>
    <row r="226" spans="1:8" x14ac:dyDescent="0.25">
      <c r="A226"/>
      <c r="B226"/>
      <c r="C226"/>
      <c r="D226"/>
      <c r="E226"/>
      <c r="F226"/>
      <c r="G226" s="1"/>
      <c r="H226"/>
    </row>
    <row r="227" spans="1:8" x14ac:dyDescent="0.25">
      <c r="A227"/>
      <c r="B227"/>
      <c r="C227"/>
      <c r="D227"/>
      <c r="E227"/>
      <c r="F227"/>
      <c r="G227" s="1"/>
      <c r="H227"/>
    </row>
    <row r="228" spans="1:8" x14ac:dyDescent="0.25">
      <c r="A228"/>
      <c r="B228"/>
      <c r="C228"/>
      <c r="D228"/>
      <c r="E228"/>
      <c r="F228"/>
      <c r="G228" s="1"/>
      <c r="H228"/>
    </row>
    <row r="229" spans="1:8" x14ac:dyDescent="0.25">
      <c r="A229"/>
      <c r="B229"/>
      <c r="C229"/>
      <c r="D229"/>
      <c r="E229"/>
      <c r="F229"/>
      <c r="G229" s="1"/>
      <c r="H229"/>
    </row>
    <row r="230" spans="1:8" x14ac:dyDescent="0.25">
      <c r="A230"/>
      <c r="B230"/>
      <c r="C230"/>
      <c r="D230"/>
      <c r="E230"/>
      <c r="F230"/>
      <c r="G230" s="1"/>
      <c r="H230"/>
    </row>
    <row r="231" spans="1:8" x14ac:dyDescent="0.25">
      <c r="A231"/>
      <c r="B231"/>
      <c r="C231"/>
      <c r="D231"/>
      <c r="E231"/>
      <c r="F231"/>
      <c r="G231" s="1"/>
      <c r="H231"/>
    </row>
    <row r="232" spans="1:8" x14ac:dyDescent="0.25">
      <c r="A232"/>
      <c r="B232"/>
      <c r="C232"/>
      <c r="D232"/>
      <c r="E232"/>
      <c r="F232"/>
      <c r="G232" s="1"/>
      <c r="H232"/>
    </row>
    <row r="233" spans="1:8" x14ac:dyDescent="0.25">
      <c r="A233"/>
      <c r="B233"/>
      <c r="C233"/>
      <c r="D233"/>
      <c r="E233"/>
      <c r="F233"/>
      <c r="G233" s="1"/>
      <c r="H233"/>
    </row>
    <row r="234" spans="1:8" x14ac:dyDescent="0.25">
      <c r="A234"/>
      <c r="B234"/>
      <c r="C234"/>
      <c r="D234"/>
      <c r="E234"/>
      <c r="F234"/>
      <c r="G234" s="1"/>
      <c r="H234"/>
    </row>
    <row r="235" spans="1:8" x14ac:dyDescent="0.25">
      <c r="A235"/>
      <c r="B235"/>
      <c r="C235"/>
      <c r="D235"/>
      <c r="E235"/>
      <c r="F235"/>
      <c r="G235" s="1"/>
      <c r="H235"/>
    </row>
    <row r="236" spans="1:8" x14ac:dyDescent="0.25">
      <c r="A236"/>
      <c r="B236"/>
      <c r="C236"/>
      <c r="D236"/>
      <c r="E236"/>
      <c r="F236"/>
      <c r="G236" s="1"/>
      <c r="H236"/>
    </row>
    <row r="237" spans="1:8" x14ac:dyDescent="0.25">
      <c r="A237"/>
      <c r="B237"/>
      <c r="C237"/>
      <c r="D237"/>
      <c r="E237"/>
      <c r="F237"/>
      <c r="G237" s="1"/>
      <c r="H237"/>
    </row>
    <row r="238" spans="1:8" x14ac:dyDescent="0.25">
      <c r="A238"/>
      <c r="B238"/>
      <c r="C238"/>
      <c r="D238"/>
      <c r="E238"/>
      <c r="F238"/>
      <c r="G238" s="1"/>
      <c r="H238"/>
    </row>
    <row r="239" spans="1:8" x14ac:dyDescent="0.25">
      <c r="A239"/>
      <c r="B239"/>
      <c r="C239"/>
      <c r="D239"/>
      <c r="E239"/>
      <c r="F239"/>
      <c r="G239" s="1"/>
      <c r="H239"/>
    </row>
    <row r="240" spans="1:8" x14ac:dyDescent="0.25">
      <c r="A240"/>
      <c r="B240"/>
      <c r="C240"/>
      <c r="D240"/>
      <c r="E240"/>
      <c r="F240"/>
      <c r="G240" s="1"/>
      <c r="H240"/>
    </row>
    <row r="241" spans="7:7" ht="10.199999999999999" x14ac:dyDescent="0.2">
      <c r="G241" s="1"/>
    </row>
    <row r="242" spans="7:7" ht="10.199999999999999" x14ac:dyDescent="0.2">
      <c r="G242" s="1"/>
    </row>
    <row r="243" spans="7:7" ht="10.199999999999999" x14ac:dyDescent="0.2">
      <c r="G243" s="1"/>
    </row>
    <row r="244" spans="7:7" ht="10.199999999999999" x14ac:dyDescent="0.2">
      <c r="G244" s="1"/>
    </row>
    <row r="245" spans="7:7" ht="10.199999999999999" x14ac:dyDescent="0.2">
      <c r="G245" s="1"/>
    </row>
    <row r="246" spans="7:7" ht="10.199999999999999" x14ac:dyDescent="0.2">
      <c r="G246" s="1"/>
    </row>
    <row r="247" spans="7:7" ht="10.199999999999999" x14ac:dyDescent="0.2">
      <c r="G247" s="1"/>
    </row>
    <row r="248" spans="7:7" ht="10.199999999999999" x14ac:dyDescent="0.2">
      <c r="G248" s="1"/>
    </row>
    <row r="249" spans="7:7" ht="10.199999999999999" x14ac:dyDescent="0.2">
      <c r="G249" s="1"/>
    </row>
    <row r="250" spans="7:7" ht="10.199999999999999" x14ac:dyDescent="0.2">
      <c r="G250" s="1"/>
    </row>
    <row r="251" spans="7:7" ht="10.199999999999999" x14ac:dyDescent="0.2">
      <c r="G251" s="1"/>
    </row>
    <row r="252" spans="7:7" ht="10.199999999999999" x14ac:dyDescent="0.2">
      <c r="G252" s="1"/>
    </row>
    <row r="253" spans="7:7" ht="10.199999999999999" x14ac:dyDescent="0.2">
      <c r="G253" s="1"/>
    </row>
    <row r="254" spans="7:7" ht="10.199999999999999" x14ac:dyDescent="0.2">
      <c r="G254" s="1"/>
    </row>
    <row r="255" spans="7:7" ht="10.199999999999999" x14ac:dyDescent="0.2">
      <c r="G255" s="1"/>
    </row>
    <row r="256" spans="7:7" ht="10.199999999999999" x14ac:dyDescent="0.2">
      <c r="G256" s="1"/>
    </row>
    <row r="257" spans="7:7" ht="10.199999999999999" x14ac:dyDescent="0.2">
      <c r="G257" s="1"/>
    </row>
    <row r="258" spans="7:7" ht="10.199999999999999" x14ac:dyDescent="0.2">
      <c r="G258" s="1"/>
    </row>
    <row r="259" spans="7:7" ht="10.199999999999999" x14ac:dyDescent="0.2">
      <c r="G259" s="1"/>
    </row>
    <row r="260" spans="7:7" ht="10.199999999999999" x14ac:dyDescent="0.2">
      <c r="G260" s="1"/>
    </row>
    <row r="261" spans="7:7" ht="10.199999999999999" x14ac:dyDescent="0.2">
      <c r="G261" s="1"/>
    </row>
    <row r="262" spans="7:7" ht="10.199999999999999" x14ac:dyDescent="0.2">
      <c r="G262" s="1"/>
    </row>
    <row r="263" spans="7:7" ht="10.199999999999999" x14ac:dyDescent="0.2">
      <c r="G263" s="1"/>
    </row>
    <row r="264" spans="7:7" ht="10.199999999999999" x14ac:dyDescent="0.2">
      <c r="G264" s="1"/>
    </row>
    <row r="265" spans="7:7" ht="10.199999999999999" x14ac:dyDescent="0.2">
      <c r="G265" s="1"/>
    </row>
    <row r="266" spans="7:7" ht="10.199999999999999" x14ac:dyDescent="0.2">
      <c r="G266" s="1"/>
    </row>
    <row r="267" spans="7:7" ht="10.199999999999999" x14ac:dyDescent="0.2">
      <c r="G267" s="1"/>
    </row>
    <row r="268" spans="7:7" ht="10.199999999999999" x14ac:dyDescent="0.2">
      <c r="G268" s="1"/>
    </row>
    <row r="269" spans="7:7" ht="10.199999999999999" x14ac:dyDescent="0.2">
      <c r="G269" s="1"/>
    </row>
    <row r="270" spans="7:7" ht="10.199999999999999" x14ac:dyDescent="0.2">
      <c r="G270" s="1"/>
    </row>
    <row r="271" spans="7:7" ht="10.199999999999999" x14ac:dyDescent="0.2">
      <c r="G271" s="1"/>
    </row>
    <row r="272" spans="7:7" ht="10.199999999999999" x14ac:dyDescent="0.2">
      <c r="G272" s="1"/>
    </row>
    <row r="273" spans="7:7" ht="10.199999999999999" x14ac:dyDescent="0.2">
      <c r="G273" s="1"/>
    </row>
    <row r="274" spans="7:7" ht="10.199999999999999" x14ac:dyDescent="0.2">
      <c r="G274" s="1"/>
    </row>
    <row r="275" spans="7:7" ht="10.199999999999999" x14ac:dyDescent="0.2">
      <c r="G275" s="1"/>
    </row>
    <row r="276" spans="7:7" ht="10.199999999999999" x14ac:dyDescent="0.2">
      <c r="G276" s="1"/>
    </row>
    <row r="277" spans="7:7" ht="10.199999999999999" x14ac:dyDescent="0.2">
      <c r="G277" s="1"/>
    </row>
    <row r="278" spans="7:7" ht="10.199999999999999" x14ac:dyDescent="0.2">
      <c r="G278" s="1"/>
    </row>
    <row r="279" spans="7:7" ht="10.199999999999999" x14ac:dyDescent="0.2">
      <c r="G279" s="1"/>
    </row>
    <row r="280" spans="7:7" ht="10.199999999999999" x14ac:dyDescent="0.2">
      <c r="G280" s="1"/>
    </row>
    <row r="281" spans="7:7" ht="10.199999999999999" x14ac:dyDescent="0.2">
      <c r="G281" s="1"/>
    </row>
    <row r="282" spans="7:7" ht="10.199999999999999" x14ac:dyDescent="0.2">
      <c r="G282" s="1"/>
    </row>
    <row r="283" spans="7:7" ht="10.199999999999999" x14ac:dyDescent="0.2">
      <c r="G283" s="1"/>
    </row>
    <row r="284" spans="7:7" ht="10.199999999999999" x14ac:dyDescent="0.2">
      <c r="G284" s="1"/>
    </row>
    <row r="285" spans="7:7" ht="10.199999999999999" x14ac:dyDescent="0.2">
      <c r="G285" s="1"/>
    </row>
    <row r="286" spans="7:7" ht="10.199999999999999" x14ac:dyDescent="0.2">
      <c r="G286" s="1"/>
    </row>
    <row r="287" spans="7:7" ht="10.199999999999999" x14ac:dyDescent="0.2">
      <c r="G287" s="1"/>
    </row>
    <row r="288" spans="7:7" ht="10.199999999999999" x14ac:dyDescent="0.2">
      <c r="G288" s="1"/>
    </row>
    <row r="289" spans="7:7" ht="10.199999999999999" x14ac:dyDescent="0.2">
      <c r="G289" s="1"/>
    </row>
    <row r="290" spans="7:7" ht="10.199999999999999" x14ac:dyDescent="0.2">
      <c r="G290" s="1"/>
    </row>
    <row r="291" spans="7:7" ht="10.199999999999999" x14ac:dyDescent="0.2">
      <c r="G291" s="1"/>
    </row>
    <row r="292" spans="7:7" ht="10.199999999999999" x14ac:dyDescent="0.2">
      <c r="G292" s="1"/>
    </row>
    <row r="293" spans="7:7" ht="10.199999999999999" x14ac:dyDescent="0.2">
      <c r="G293" s="1"/>
    </row>
    <row r="294" spans="7:7" ht="10.199999999999999" x14ac:dyDescent="0.2">
      <c r="G294" s="1"/>
    </row>
    <row r="295" spans="7:7" ht="10.199999999999999" x14ac:dyDescent="0.2">
      <c r="G295" s="1"/>
    </row>
    <row r="296" spans="7:7" ht="10.199999999999999" x14ac:dyDescent="0.2">
      <c r="G296" s="1"/>
    </row>
    <row r="297" spans="7:7" ht="10.199999999999999" x14ac:dyDescent="0.2">
      <c r="G297" s="1"/>
    </row>
    <row r="298" spans="7:7" ht="10.199999999999999" x14ac:dyDescent="0.2">
      <c r="G298" s="1"/>
    </row>
    <row r="299" spans="7:7" ht="10.199999999999999" x14ac:dyDescent="0.2">
      <c r="G299" s="1"/>
    </row>
    <row r="300" spans="7:7" ht="10.199999999999999" x14ac:dyDescent="0.2">
      <c r="G300" s="1"/>
    </row>
    <row r="301" spans="7:7" ht="10.199999999999999" x14ac:dyDescent="0.2">
      <c r="G301" s="1"/>
    </row>
    <row r="302" spans="7:7" ht="10.199999999999999" x14ac:dyDescent="0.2">
      <c r="G302" s="1"/>
    </row>
    <row r="303" spans="7:7" ht="10.199999999999999" x14ac:dyDescent="0.2">
      <c r="G303" s="1"/>
    </row>
    <row r="304" spans="7:7" ht="10.199999999999999" x14ac:dyDescent="0.2">
      <c r="G304" s="1"/>
    </row>
    <row r="305" spans="7:7" ht="10.199999999999999" x14ac:dyDescent="0.2">
      <c r="G305" s="1"/>
    </row>
    <row r="306" spans="7:7" ht="10.199999999999999" x14ac:dyDescent="0.2">
      <c r="G306" s="1"/>
    </row>
    <row r="307" spans="7:7" ht="10.199999999999999" x14ac:dyDescent="0.2">
      <c r="G307" s="1"/>
    </row>
    <row r="308" spans="7:7" ht="10.199999999999999" x14ac:dyDescent="0.2">
      <c r="G308" s="1"/>
    </row>
    <row r="309" spans="7:7" ht="10.199999999999999" x14ac:dyDescent="0.2">
      <c r="G309" s="1"/>
    </row>
    <row r="310" spans="7:7" ht="10.199999999999999" x14ac:dyDescent="0.2">
      <c r="G310" s="1"/>
    </row>
    <row r="311" spans="7:7" ht="10.199999999999999" x14ac:dyDescent="0.2">
      <c r="G311" s="1"/>
    </row>
    <row r="312" spans="7:7" ht="10.199999999999999" x14ac:dyDescent="0.2">
      <c r="G312" s="1"/>
    </row>
    <row r="313" spans="7:7" ht="10.199999999999999" x14ac:dyDescent="0.2">
      <c r="G313" s="1"/>
    </row>
    <row r="314" spans="7:7" ht="10.199999999999999" x14ac:dyDescent="0.2">
      <c r="G314" s="1"/>
    </row>
    <row r="315" spans="7:7" ht="10.199999999999999" x14ac:dyDescent="0.2">
      <c r="G315" s="1"/>
    </row>
    <row r="316" spans="7:7" ht="10.199999999999999" x14ac:dyDescent="0.2">
      <c r="G316" s="1"/>
    </row>
    <row r="317" spans="7:7" ht="10.199999999999999" x14ac:dyDescent="0.2">
      <c r="G317" s="1"/>
    </row>
    <row r="318" spans="7:7" ht="10.199999999999999" x14ac:dyDescent="0.2">
      <c r="G318" s="1"/>
    </row>
    <row r="319" spans="7:7" ht="10.199999999999999" x14ac:dyDescent="0.2">
      <c r="G319" s="1"/>
    </row>
    <row r="320" spans="7:7" ht="10.199999999999999" x14ac:dyDescent="0.2">
      <c r="G320" s="1"/>
    </row>
    <row r="321" spans="7:7" ht="10.199999999999999" x14ac:dyDescent="0.2">
      <c r="G321" s="1"/>
    </row>
    <row r="322" spans="7:7" ht="10.199999999999999" x14ac:dyDescent="0.2">
      <c r="G322" s="1"/>
    </row>
    <row r="323" spans="7:7" ht="10.199999999999999" x14ac:dyDescent="0.2">
      <c r="G323" s="1"/>
    </row>
    <row r="324" spans="7:7" ht="10.199999999999999" x14ac:dyDescent="0.2">
      <c r="G324" s="1"/>
    </row>
    <row r="325" spans="7:7" ht="10.199999999999999" x14ac:dyDescent="0.2">
      <c r="G325" s="1"/>
    </row>
    <row r="326" spans="7:7" ht="10.199999999999999" x14ac:dyDescent="0.2">
      <c r="G326" s="1"/>
    </row>
    <row r="327" spans="7:7" ht="10.199999999999999" x14ac:dyDescent="0.2">
      <c r="G327" s="1"/>
    </row>
    <row r="328" spans="7:7" ht="10.199999999999999" x14ac:dyDescent="0.2">
      <c r="G328" s="1"/>
    </row>
    <row r="329" spans="7:7" ht="10.199999999999999" x14ac:dyDescent="0.2">
      <c r="G329" s="1"/>
    </row>
    <row r="330" spans="7:7" ht="10.199999999999999" x14ac:dyDescent="0.2">
      <c r="G330" s="1"/>
    </row>
    <row r="331" spans="7:7" ht="10.199999999999999" x14ac:dyDescent="0.2">
      <c r="G331" s="1"/>
    </row>
    <row r="332" spans="7:7" ht="10.199999999999999" x14ac:dyDescent="0.2">
      <c r="G332" s="1"/>
    </row>
    <row r="333" spans="7:7" ht="10.199999999999999" x14ac:dyDescent="0.2">
      <c r="G333" s="1"/>
    </row>
    <row r="334" spans="7:7" ht="10.199999999999999" x14ac:dyDescent="0.2">
      <c r="G334" s="1"/>
    </row>
    <row r="335" spans="7:7" ht="10.199999999999999" x14ac:dyDescent="0.2">
      <c r="G335" s="1"/>
    </row>
    <row r="336" spans="7:7" ht="10.199999999999999" x14ac:dyDescent="0.2">
      <c r="G336" s="1"/>
    </row>
    <row r="337" spans="7:7" ht="10.199999999999999" x14ac:dyDescent="0.2">
      <c r="G337" s="1"/>
    </row>
    <row r="338" spans="7:7" ht="10.199999999999999" x14ac:dyDescent="0.2">
      <c r="G338" s="1"/>
    </row>
    <row r="339" spans="7:7" ht="10.199999999999999" x14ac:dyDescent="0.2">
      <c r="G339" s="1"/>
    </row>
    <row r="340" spans="7:7" ht="10.199999999999999" x14ac:dyDescent="0.2">
      <c r="G340" s="1"/>
    </row>
    <row r="341" spans="7:7" ht="10.199999999999999" x14ac:dyDescent="0.2">
      <c r="G341" s="1"/>
    </row>
    <row r="342" spans="7:7" ht="10.199999999999999" x14ac:dyDescent="0.2">
      <c r="G342" s="1"/>
    </row>
    <row r="343" spans="7:7" ht="10.199999999999999" x14ac:dyDescent="0.2">
      <c r="G343" s="1"/>
    </row>
    <row r="344" spans="7:7" ht="10.199999999999999" x14ac:dyDescent="0.2">
      <c r="G344" s="1"/>
    </row>
    <row r="345" spans="7:7" ht="10.199999999999999" x14ac:dyDescent="0.2">
      <c r="G345" s="1"/>
    </row>
    <row r="346" spans="7:7" ht="10.199999999999999" x14ac:dyDescent="0.2">
      <c r="G346" s="1"/>
    </row>
    <row r="347" spans="7:7" ht="10.199999999999999" x14ac:dyDescent="0.2">
      <c r="G347" s="1"/>
    </row>
    <row r="348" spans="7:7" ht="10.199999999999999" x14ac:dyDescent="0.2">
      <c r="G348" s="1"/>
    </row>
    <row r="349" spans="7:7" ht="10.199999999999999" x14ac:dyDescent="0.2">
      <c r="G349" s="1"/>
    </row>
    <row r="350" spans="7:7" ht="10.199999999999999" x14ac:dyDescent="0.2">
      <c r="G350" s="1"/>
    </row>
    <row r="351" spans="7:7" ht="10.199999999999999" x14ac:dyDescent="0.2">
      <c r="G351" s="1"/>
    </row>
    <row r="352" spans="7:7" ht="10.199999999999999" x14ac:dyDescent="0.2">
      <c r="G352" s="1"/>
    </row>
    <row r="353" spans="7:7" ht="10.199999999999999" x14ac:dyDescent="0.2">
      <c r="G353" s="1"/>
    </row>
    <row r="354" spans="7:7" ht="10.199999999999999" x14ac:dyDescent="0.2">
      <c r="G354" s="1"/>
    </row>
    <row r="355" spans="7:7" ht="10.199999999999999" x14ac:dyDescent="0.2">
      <c r="G355" s="1"/>
    </row>
    <row r="356" spans="7:7" ht="10.199999999999999" x14ac:dyDescent="0.2">
      <c r="G356" s="1"/>
    </row>
    <row r="357" spans="7:7" ht="10.199999999999999" x14ac:dyDescent="0.2">
      <c r="G357" s="1"/>
    </row>
    <row r="358" spans="7:7" ht="10.199999999999999" x14ac:dyDescent="0.2">
      <c r="G358" s="1"/>
    </row>
    <row r="359" spans="7:7" ht="10.199999999999999" x14ac:dyDescent="0.2">
      <c r="G359" s="1"/>
    </row>
    <row r="360" spans="7:7" ht="10.199999999999999" x14ac:dyDescent="0.2">
      <c r="G360" s="1"/>
    </row>
    <row r="361" spans="7:7" ht="10.199999999999999" x14ac:dyDescent="0.2">
      <c r="G361" s="1"/>
    </row>
    <row r="362" spans="7:7" ht="10.199999999999999" x14ac:dyDescent="0.2">
      <c r="G362" s="1"/>
    </row>
    <row r="363" spans="7:7" ht="10.199999999999999" x14ac:dyDescent="0.2">
      <c r="G363" s="1"/>
    </row>
    <row r="364" spans="7:7" ht="10.199999999999999" x14ac:dyDescent="0.2">
      <c r="G364" s="1"/>
    </row>
    <row r="365" spans="7:7" ht="10.199999999999999" x14ac:dyDescent="0.2">
      <c r="G365" s="1"/>
    </row>
    <row r="366" spans="7:7" ht="10.199999999999999" x14ac:dyDescent="0.2">
      <c r="G366" s="1"/>
    </row>
    <row r="367" spans="7:7" ht="10.199999999999999" x14ac:dyDescent="0.2">
      <c r="G367" s="1"/>
    </row>
    <row r="368" spans="7:7" ht="10.199999999999999" x14ac:dyDescent="0.2">
      <c r="G368" s="1"/>
    </row>
    <row r="369" spans="7:7" ht="10.199999999999999" x14ac:dyDescent="0.2">
      <c r="G369" s="1"/>
    </row>
    <row r="370" spans="7:7" ht="10.199999999999999" x14ac:dyDescent="0.2">
      <c r="G370" s="1"/>
    </row>
    <row r="371" spans="7:7" ht="10.199999999999999" x14ac:dyDescent="0.2">
      <c r="G371" s="1"/>
    </row>
    <row r="372" spans="7:7" ht="10.199999999999999" x14ac:dyDescent="0.2">
      <c r="G372" s="1"/>
    </row>
    <row r="373" spans="7:7" ht="10.199999999999999" x14ac:dyDescent="0.2">
      <c r="G373" s="1"/>
    </row>
    <row r="374" spans="7:7" ht="10.199999999999999" x14ac:dyDescent="0.2">
      <c r="G374" s="1"/>
    </row>
    <row r="375" spans="7:7" ht="10.199999999999999" x14ac:dyDescent="0.2">
      <c r="G375" s="1"/>
    </row>
    <row r="376" spans="7:7" ht="10.199999999999999" x14ac:dyDescent="0.2">
      <c r="G376" s="1"/>
    </row>
    <row r="377" spans="7:7" ht="10.199999999999999" x14ac:dyDescent="0.2">
      <c r="G377" s="1"/>
    </row>
    <row r="378" spans="7:7" ht="10.199999999999999" x14ac:dyDescent="0.2">
      <c r="G378" s="1"/>
    </row>
    <row r="379" spans="7:7" ht="10.199999999999999" x14ac:dyDescent="0.2">
      <c r="G379" s="1"/>
    </row>
    <row r="380" spans="7:7" ht="10.199999999999999" x14ac:dyDescent="0.2">
      <c r="G380" s="1"/>
    </row>
    <row r="381" spans="7:7" ht="10.199999999999999" x14ac:dyDescent="0.2">
      <c r="G381" s="1"/>
    </row>
    <row r="382" spans="7:7" ht="10.199999999999999" x14ac:dyDescent="0.2">
      <c r="G382" s="1"/>
    </row>
    <row r="383" spans="7:7" ht="10.199999999999999" x14ac:dyDescent="0.2">
      <c r="G383" s="1"/>
    </row>
    <row r="384" spans="7:7" ht="10.199999999999999" x14ac:dyDescent="0.2">
      <c r="G384" s="1"/>
    </row>
    <row r="385" spans="7:7" ht="10.199999999999999" x14ac:dyDescent="0.2">
      <c r="G385" s="1"/>
    </row>
    <row r="386" spans="7:7" ht="10.199999999999999" x14ac:dyDescent="0.2">
      <c r="G386" s="1"/>
    </row>
    <row r="387" spans="7:7" ht="10.199999999999999" x14ac:dyDescent="0.2">
      <c r="G387" s="1"/>
    </row>
    <row r="388" spans="7:7" ht="10.199999999999999" x14ac:dyDescent="0.2">
      <c r="G388" s="1"/>
    </row>
    <row r="389" spans="7:7" ht="10.199999999999999" x14ac:dyDescent="0.2">
      <c r="G389" s="1"/>
    </row>
    <row r="390" spans="7:7" ht="10.199999999999999" x14ac:dyDescent="0.2">
      <c r="G390" s="1"/>
    </row>
    <row r="391" spans="7:7" ht="10.199999999999999" x14ac:dyDescent="0.2">
      <c r="G391" s="1"/>
    </row>
    <row r="392" spans="7:7" ht="10.199999999999999" x14ac:dyDescent="0.2">
      <c r="G392" s="1"/>
    </row>
    <row r="393" spans="7:7" ht="10.199999999999999" x14ac:dyDescent="0.2">
      <c r="G393" s="1"/>
    </row>
    <row r="394" spans="7:7" ht="10.199999999999999" x14ac:dyDescent="0.2">
      <c r="G394" s="1"/>
    </row>
    <row r="395" spans="7:7" ht="10.199999999999999" x14ac:dyDescent="0.2">
      <c r="G395" s="1"/>
    </row>
    <row r="396" spans="7:7" ht="10.199999999999999" x14ac:dyDescent="0.2">
      <c r="G396" s="1"/>
    </row>
    <row r="397" spans="7:7" ht="10.199999999999999" x14ac:dyDescent="0.2">
      <c r="G397" s="1"/>
    </row>
    <row r="398" spans="7:7" ht="10.199999999999999" x14ac:dyDescent="0.2">
      <c r="G398" s="1"/>
    </row>
    <row r="399" spans="7:7" ht="10.199999999999999" x14ac:dyDescent="0.2">
      <c r="G399" s="1"/>
    </row>
    <row r="400" spans="7:7" ht="10.199999999999999" x14ac:dyDescent="0.2">
      <c r="G400" s="1"/>
    </row>
    <row r="401" spans="7:7" ht="10.199999999999999" x14ac:dyDescent="0.2">
      <c r="G401" s="1"/>
    </row>
    <row r="402" spans="7:7" ht="10.199999999999999" x14ac:dyDescent="0.2">
      <c r="G402" s="1"/>
    </row>
    <row r="403" spans="7:7" ht="10.199999999999999" x14ac:dyDescent="0.2">
      <c r="G403" s="1"/>
    </row>
    <row r="404" spans="7:7" ht="10.199999999999999" x14ac:dyDescent="0.2">
      <c r="G404" s="1"/>
    </row>
    <row r="405" spans="7:7" ht="10.199999999999999" x14ac:dyDescent="0.2">
      <c r="G405" s="1"/>
    </row>
    <row r="406" spans="7:7" ht="10.199999999999999" x14ac:dyDescent="0.2">
      <c r="G406" s="1"/>
    </row>
    <row r="407" spans="7:7" ht="10.199999999999999" x14ac:dyDescent="0.2">
      <c r="G407" s="1"/>
    </row>
    <row r="408" spans="7:7" ht="10.199999999999999" x14ac:dyDescent="0.2">
      <c r="G408" s="1"/>
    </row>
    <row r="409" spans="7:7" ht="10.199999999999999" x14ac:dyDescent="0.2">
      <c r="G409" s="1"/>
    </row>
    <row r="410" spans="7:7" ht="10.199999999999999" x14ac:dyDescent="0.2">
      <c r="G410" s="1"/>
    </row>
    <row r="411" spans="7:7" ht="10.199999999999999" x14ac:dyDescent="0.2">
      <c r="G411" s="1"/>
    </row>
    <row r="412" spans="7:7" ht="10.199999999999999" x14ac:dyDescent="0.2">
      <c r="G412" s="1"/>
    </row>
    <row r="413" spans="7:7" ht="10.199999999999999" x14ac:dyDescent="0.2">
      <c r="G413" s="1"/>
    </row>
    <row r="414" spans="7:7" ht="10.199999999999999" x14ac:dyDescent="0.2">
      <c r="G414" s="1"/>
    </row>
    <row r="415" spans="7:7" ht="10.199999999999999" x14ac:dyDescent="0.2">
      <c r="G415" s="1"/>
    </row>
    <row r="416" spans="7:7" ht="10.199999999999999" x14ac:dyDescent="0.2">
      <c r="G416" s="1"/>
    </row>
    <row r="417" spans="7:7" ht="10.199999999999999" x14ac:dyDescent="0.2">
      <c r="G417" s="1"/>
    </row>
    <row r="418" spans="7:7" ht="10.199999999999999" x14ac:dyDescent="0.2">
      <c r="G418" s="1"/>
    </row>
    <row r="419" spans="7:7" ht="10.199999999999999" x14ac:dyDescent="0.2">
      <c r="G419" s="1"/>
    </row>
    <row r="420" spans="7:7" ht="10.199999999999999" x14ac:dyDescent="0.2">
      <c r="G420" s="1"/>
    </row>
    <row r="421" spans="7:7" ht="10.199999999999999" x14ac:dyDescent="0.2">
      <c r="G421" s="1"/>
    </row>
    <row r="422" spans="7:7" ht="10.199999999999999" x14ac:dyDescent="0.2">
      <c r="G422" s="1"/>
    </row>
    <row r="423" spans="7:7" ht="10.199999999999999" x14ac:dyDescent="0.2">
      <c r="G423" s="1"/>
    </row>
    <row r="424" spans="7:7" ht="10.199999999999999" x14ac:dyDescent="0.2">
      <c r="G424" s="1"/>
    </row>
    <row r="425" spans="7:7" ht="10.199999999999999" x14ac:dyDescent="0.2">
      <c r="G425" s="1"/>
    </row>
    <row r="426" spans="7:7" ht="10.199999999999999" x14ac:dyDescent="0.2">
      <c r="G426" s="1"/>
    </row>
    <row r="427" spans="7:7" ht="10.199999999999999" x14ac:dyDescent="0.2">
      <c r="G427" s="1"/>
    </row>
    <row r="428" spans="7:7" ht="10.199999999999999" x14ac:dyDescent="0.2">
      <c r="G428" s="1"/>
    </row>
    <row r="429" spans="7:7" ht="10.199999999999999" x14ac:dyDescent="0.2">
      <c r="G429" s="1"/>
    </row>
    <row r="430" spans="7:7" ht="10.199999999999999" x14ac:dyDescent="0.2">
      <c r="G430" s="1"/>
    </row>
  </sheetData>
  <mergeCells count="6">
    <mergeCell ref="A31:F31"/>
    <mergeCell ref="A1:F1"/>
    <mergeCell ref="A2:F2"/>
    <mergeCell ref="A3:F3"/>
    <mergeCell ref="A5:A6"/>
    <mergeCell ref="B5:F5"/>
  </mergeCells>
  <printOptions horizontalCentered="1"/>
  <pageMargins left="0" right="0" top="0.74803149606299213" bottom="0.55118110236220474" header="0.31496062992125984" footer="0.31496062992125984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2"/>
  <sheetViews>
    <sheetView workbookViewId="0">
      <selection sqref="A1:F1"/>
    </sheetView>
  </sheetViews>
  <sheetFormatPr baseColWidth="10" defaultRowHeight="13.2" x14ac:dyDescent="0.25"/>
  <cols>
    <col min="1" max="1" width="28.88671875" style="1" customWidth="1"/>
    <col min="2" max="2" width="8.5546875" style="1" customWidth="1"/>
    <col min="3" max="3" width="7.33203125" style="1" customWidth="1"/>
    <col min="4" max="4" width="6.77734375" style="1" customWidth="1"/>
    <col min="5" max="5" width="7.21875" style="1" customWidth="1"/>
    <col min="6" max="6" width="7.33203125" style="1" customWidth="1"/>
    <col min="8" max="8" width="9" style="1" bestFit="1" customWidth="1"/>
    <col min="9" max="16384" width="11.5546875" style="1"/>
  </cols>
  <sheetData>
    <row r="1" spans="1:8" x14ac:dyDescent="0.25">
      <c r="A1" s="100" t="s">
        <v>191</v>
      </c>
      <c r="B1" s="100"/>
      <c r="C1" s="100"/>
      <c r="D1" s="100"/>
      <c r="E1" s="100"/>
      <c r="F1" s="100"/>
      <c r="G1" s="1"/>
    </row>
    <row r="2" spans="1:8" x14ac:dyDescent="0.25">
      <c r="A2" s="100" t="s">
        <v>32</v>
      </c>
      <c r="B2" s="100"/>
      <c r="C2" s="100"/>
      <c r="D2" s="100"/>
      <c r="E2" s="100"/>
      <c r="F2" s="100"/>
      <c r="G2" s="1"/>
    </row>
    <row r="3" spans="1:8" ht="39.6" customHeight="1" x14ac:dyDescent="0.2">
      <c r="A3" s="77" t="s">
        <v>190</v>
      </c>
      <c r="B3" s="77"/>
      <c r="C3" s="77"/>
      <c r="D3" s="77"/>
      <c r="E3" s="77"/>
      <c r="F3" s="77"/>
      <c r="G3" s="1"/>
    </row>
    <row r="4" spans="1:8" ht="10.199999999999999" x14ac:dyDescent="0.2">
      <c r="G4" s="1"/>
    </row>
    <row r="5" spans="1:8" ht="22.2" customHeight="1" x14ac:dyDescent="0.2">
      <c r="A5" s="72" t="s">
        <v>122</v>
      </c>
      <c r="B5" s="88" t="s">
        <v>184</v>
      </c>
      <c r="C5" s="88"/>
      <c r="D5" s="88"/>
      <c r="E5" s="88"/>
      <c r="F5" s="88"/>
      <c r="G5" s="1"/>
    </row>
    <row r="6" spans="1:8" ht="26.4" customHeight="1" x14ac:dyDescent="0.2">
      <c r="A6" s="89"/>
      <c r="B6" s="67" t="s">
        <v>23</v>
      </c>
      <c r="C6" s="67" t="s">
        <v>175</v>
      </c>
      <c r="D6" s="67" t="s">
        <v>176</v>
      </c>
      <c r="E6" s="66" t="s">
        <v>178</v>
      </c>
      <c r="F6" s="66" t="s">
        <v>177</v>
      </c>
      <c r="G6" s="1"/>
    </row>
    <row r="7" spans="1:8" ht="10.199999999999999" x14ac:dyDescent="0.2">
      <c r="G7" s="1"/>
    </row>
    <row r="8" spans="1:8" s="4" customFormat="1" ht="10.199999999999999" x14ac:dyDescent="0.2">
      <c r="A8" s="4" t="s">
        <v>23</v>
      </c>
      <c r="B8" s="6">
        <f>SUM(C8:F8)</f>
        <v>28619</v>
      </c>
      <c r="C8" s="6">
        <f>SUM(C9:C20)</f>
        <v>13607</v>
      </c>
      <c r="D8" s="6">
        <f>SUM(D9:D20)</f>
        <v>11338</v>
      </c>
      <c r="E8" s="6">
        <f t="shared" ref="E8:F8" si="0">SUM(E9:E20)</f>
        <v>3556</v>
      </c>
      <c r="F8" s="6">
        <f t="shared" si="0"/>
        <v>118</v>
      </c>
    </row>
    <row r="9" spans="1:8" ht="6" customHeight="1" x14ac:dyDescent="0.2">
      <c r="B9" s="6"/>
      <c r="C9" s="7"/>
      <c r="D9" s="7"/>
      <c r="E9" s="7"/>
      <c r="F9" s="7"/>
      <c r="G9" s="1"/>
    </row>
    <row r="10" spans="1:8" ht="10.199999999999999" x14ac:dyDescent="0.2">
      <c r="A10" s="28" t="s">
        <v>1</v>
      </c>
      <c r="B10" s="7">
        <f t="shared" ref="B10:B20" si="1">SUM(C10:F10)</f>
        <v>3356</v>
      </c>
      <c r="C10" s="7">
        <v>1656</v>
      </c>
      <c r="D10" s="7">
        <v>1437</v>
      </c>
      <c r="E10" s="7">
        <v>262</v>
      </c>
      <c r="F10" s="7">
        <v>1</v>
      </c>
      <c r="G10" s="1"/>
      <c r="H10" s="11"/>
    </row>
    <row r="11" spans="1:8" ht="10.199999999999999" x14ac:dyDescent="0.2">
      <c r="A11" s="28" t="s">
        <v>5</v>
      </c>
      <c r="B11" s="7">
        <f t="shared" si="1"/>
        <v>3454</v>
      </c>
      <c r="C11" s="7">
        <v>2038</v>
      </c>
      <c r="D11" s="7">
        <v>1211</v>
      </c>
      <c r="E11" s="7">
        <v>205</v>
      </c>
      <c r="F11" s="7">
        <v>0</v>
      </c>
      <c r="G11" s="1"/>
      <c r="H11" s="11"/>
    </row>
    <row r="12" spans="1:8" ht="10.199999999999999" x14ac:dyDescent="0.2">
      <c r="A12" s="28" t="s">
        <v>6</v>
      </c>
      <c r="B12" s="7">
        <f t="shared" si="1"/>
        <v>2545</v>
      </c>
      <c r="C12" s="7">
        <v>1166</v>
      </c>
      <c r="D12" s="7">
        <v>939</v>
      </c>
      <c r="E12" s="7">
        <v>386</v>
      </c>
      <c r="F12" s="7">
        <v>54</v>
      </c>
      <c r="G12" s="1"/>
      <c r="H12" s="11"/>
    </row>
    <row r="13" spans="1:8" ht="10.199999999999999" x14ac:dyDescent="0.2">
      <c r="A13" s="28" t="s">
        <v>7</v>
      </c>
      <c r="B13" s="7">
        <f t="shared" si="1"/>
        <v>2015</v>
      </c>
      <c r="C13" s="7">
        <v>780</v>
      </c>
      <c r="D13" s="7">
        <v>1154</v>
      </c>
      <c r="E13" s="7">
        <v>72</v>
      </c>
      <c r="F13" s="7">
        <v>9</v>
      </c>
      <c r="G13" s="1"/>
      <c r="H13" s="11"/>
    </row>
    <row r="14" spans="1:8" ht="10.199999999999999" x14ac:dyDescent="0.2">
      <c r="A14" s="28" t="s">
        <v>8</v>
      </c>
      <c r="B14" s="7">
        <f t="shared" si="1"/>
        <v>1513</v>
      </c>
      <c r="C14" s="7">
        <v>602</v>
      </c>
      <c r="D14" s="7">
        <v>839</v>
      </c>
      <c r="E14" s="7">
        <v>72</v>
      </c>
      <c r="F14" s="7">
        <v>0</v>
      </c>
      <c r="G14" s="1"/>
      <c r="H14" s="11"/>
    </row>
    <row r="15" spans="1:8" ht="10.199999999999999" x14ac:dyDescent="0.2">
      <c r="A15" s="28" t="s">
        <v>9</v>
      </c>
      <c r="B15" s="7">
        <f t="shared" si="1"/>
        <v>2093</v>
      </c>
      <c r="C15" s="7">
        <v>1174</v>
      </c>
      <c r="D15" s="7">
        <v>763</v>
      </c>
      <c r="E15" s="7">
        <v>144</v>
      </c>
      <c r="F15" s="7">
        <v>12</v>
      </c>
      <c r="G15" s="1"/>
      <c r="H15" s="11"/>
    </row>
    <row r="16" spans="1:8" ht="10.199999999999999" x14ac:dyDescent="0.2">
      <c r="A16" s="28" t="s">
        <v>10</v>
      </c>
      <c r="B16" s="7">
        <f t="shared" si="1"/>
        <v>1729</v>
      </c>
      <c r="C16" s="7">
        <v>1068</v>
      </c>
      <c r="D16" s="7">
        <v>376</v>
      </c>
      <c r="E16" s="7">
        <v>285</v>
      </c>
      <c r="F16" s="7">
        <v>0</v>
      </c>
      <c r="G16" s="1"/>
      <c r="H16" s="11"/>
    </row>
    <row r="17" spans="1:8" ht="10.199999999999999" x14ac:dyDescent="0.2">
      <c r="A17" s="28" t="s">
        <v>11</v>
      </c>
      <c r="B17" s="7">
        <f t="shared" si="1"/>
        <v>3459</v>
      </c>
      <c r="C17" s="7">
        <v>1797</v>
      </c>
      <c r="D17" s="7">
        <v>1466</v>
      </c>
      <c r="E17" s="7">
        <v>196</v>
      </c>
      <c r="F17" s="7">
        <v>0</v>
      </c>
      <c r="G17" s="1"/>
      <c r="H17" s="11"/>
    </row>
    <row r="18" spans="1:8" ht="10.199999999999999" x14ac:dyDescent="0.2">
      <c r="A18" s="28" t="s">
        <v>12</v>
      </c>
      <c r="B18" s="7">
        <f t="shared" si="1"/>
        <v>28</v>
      </c>
      <c r="C18" s="7">
        <v>14</v>
      </c>
      <c r="D18" s="7">
        <v>13</v>
      </c>
      <c r="E18" s="7">
        <v>1</v>
      </c>
      <c r="F18" s="7">
        <v>0</v>
      </c>
      <c r="G18" s="1"/>
      <c r="H18" s="11"/>
    </row>
    <row r="19" spans="1:8" ht="10.199999999999999" x14ac:dyDescent="0.2">
      <c r="A19" s="28" t="s">
        <v>21</v>
      </c>
      <c r="B19" s="7">
        <f t="shared" si="1"/>
        <v>2006</v>
      </c>
      <c r="C19" s="7">
        <v>1436</v>
      </c>
      <c r="D19" s="7">
        <v>181</v>
      </c>
      <c r="E19" s="7">
        <v>387</v>
      </c>
      <c r="F19" s="7">
        <v>2</v>
      </c>
      <c r="G19" s="1"/>
      <c r="H19" s="11"/>
    </row>
    <row r="20" spans="1:8" ht="10.199999999999999" x14ac:dyDescent="0.2">
      <c r="A20" s="28" t="s">
        <v>189</v>
      </c>
      <c r="B20" s="7">
        <f t="shared" si="1"/>
        <v>6421</v>
      </c>
      <c r="C20" s="7">
        <v>1876</v>
      </c>
      <c r="D20" s="7">
        <v>2959</v>
      </c>
      <c r="E20" s="7">
        <v>1546</v>
      </c>
      <c r="F20" s="7">
        <v>40</v>
      </c>
      <c r="G20" s="1"/>
      <c r="H20" s="11"/>
    </row>
    <row r="21" spans="1:8" x14ac:dyDescent="0.25">
      <c r="A21"/>
      <c r="B21" s="7"/>
      <c r="C21" s="7"/>
      <c r="D21" s="7"/>
      <c r="E21" s="7"/>
      <c r="F21" s="7"/>
      <c r="G21" s="1"/>
      <c r="H21"/>
    </row>
    <row r="22" spans="1:8" s="4" customFormat="1" x14ac:dyDescent="0.25">
      <c r="A22" s="32" t="s">
        <v>24</v>
      </c>
      <c r="B22" s="64">
        <f>SUM(C22:F22)</f>
        <v>100</v>
      </c>
      <c r="C22" s="64">
        <f>ROUND(C8/$B$8*100,2)</f>
        <v>47.55</v>
      </c>
      <c r="D22" s="64">
        <f t="shared" ref="D22:E22" si="2">ROUND(D8/$B$8*100,2)</f>
        <v>39.619999999999997</v>
      </c>
      <c r="E22" s="64">
        <f t="shared" si="2"/>
        <v>12.43</v>
      </c>
      <c r="F22" s="64">
        <f>ROUND(F8/$B$8*100,2)-0.01</f>
        <v>0.39999999999999997</v>
      </c>
      <c r="H22" s="68"/>
    </row>
    <row r="23" spans="1:8" ht="7.2" customHeight="1" x14ac:dyDescent="0.25">
      <c r="B23" s="58"/>
      <c r="C23" s="30"/>
      <c r="G23" s="1"/>
      <c r="H23"/>
    </row>
    <row r="24" spans="1:8" x14ac:dyDescent="0.25">
      <c r="A24" s="28" t="s">
        <v>1</v>
      </c>
      <c r="B24" s="58">
        <f t="shared" ref="B24:B34" si="3">SUM(C24:F24)</f>
        <v>100</v>
      </c>
      <c r="C24" s="58">
        <f>ROUND(C10/$B$10*100,2)</f>
        <v>49.34</v>
      </c>
      <c r="D24" s="58">
        <f t="shared" ref="D24:F24" si="4">ROUND(D10/$B$10*100,2)</f>
        <v>42.82</v>
      </c>
      <c r="E24" s="58">
        <f t="shared" si="4"/>
        <v>7.81</v>
      </c>
      <c r="F24" s="58">
        <f t="shared" si="4"/>
        <v>0.03</v>
      </c>
      <c r="G24" s="1"/>
      <c r="H24"/>
    </row>
    <row r="25" spans="1:8" x14ac:dyDescent="0.25">
      <c r="A25" s="28" t="s">
        <v>5</v>
      </c>
      <c r="B25" s="58">
        <f t="shared" si="3"/>
        <v>100</v>
      </c>
      <c r="C25" s="58">
        <f>ROUND(C11/$B$11*100,2)</f>
        <v>59</v>
      </c>
      <c r="D25" s="58">
        <f t="shared" ref="D25:F25" si="5">ROUND(D11/$B$11*100,2)</f>
        <v>35.06</v>
      </c>
      <c r="E25" s="58">
        <f t="shared" si="5"/>
        <v>5.94</v>
      </c>
      <c r="F25" s="58">
        <f t="shared" si="5"/>
        <v>0</v>
      </c>
      <c r="G25" s="1"/>
      <c r="H25"/>
    </row>
    <row r="26" spans="1:8" x14ac:dyDescent="0.25">
      <c r="A26" s="28" t="s">
        <v>6</v>
      </c>
      <c r="B26" s="58">
        <f t="shared" si="3"/>
        <v>100</v>
      </c>
      <c r="C26" s="58">
        <f>ROUND(C12/$B$12*100,2)</f>
        <v>45.82</v>
      </c>
      <c r="D26" s="58">
        <f t="shared" ref="D26:E26" si="6">ROUND(D12/$B$12*100,2)</f>
        <v>36.9</v>
      </c>
      <c r="E26" s="58">
        <f t="shared" si="6"/>
        <v>15.17</v>
      </c>
      <c r="F26" s="58">
        <f>ROUND(F12/$B$12*100,2)-0.01</f>
        <v>2.1100000000000003</v>
      </c>
      <c r="G26" s="1"/>
      <c r="H26"/>
    </row>
    <row r="27" spans="1:8" x14ac:dyDescent="0.25">
      <c r="A27" s="28" t="s">
        <v>7</v>
      </c>
      <c r="B27" s="58">
        <f t="shared" si="3"/>
        <v>100</v>
      </c>
      <c r="C27" s="58">
        <f>ROUND(C13/$B$13*100,2)</f>
        <v>38.71</v>
      </c>
      <c r="D27" s="58">
        <f t="shared" ref="D27:F27" si="7">ROUND(D13/$B$13*100,2)</f>
        <v>57.27</v>
      </c>
      <c r="E27" s="58">
        <f t="shared" si="7"/>
        <v>3.57</v>
      </c>
      <c r="F27" s="58">
        <f t="shared" si="7"/>
        <v>0.45</v>
      </c>
      <c r="G27" s="1"/>
      <c r="H27"/>
    </row>
    <row r="28" spans="1:8" x14ac:dyDescent="0.25">
      <c r="A28" s="28" t="s">
        <v>8</v>
      </c>
      <c r="B28" s="58">
        <f t="shared" si="3"/>
        <v>100.00000000000001</v>
      </c>
      <c r="C28" s="58">
        <f>ROUND(C14/$B$14*100,2)</f>
        <v>39.79</v>
      </c>
      <c r="D28" s="58">
        <f t="shared" ref="D28:F28" si="8">ROUND(D14/$B$14*100,2)</f>
        <v>55.45</v>
      </c>
      <c r="E28" s="58">
        <f t="shared" si="8"/>
        <v>4.76</v>
      </c>
      <c r="F28" s="58">
        <f t="shared" si="8"/>
        <v>0</v>
      </c>
      <c r="G28" s="1"/>
      <c r="H28"/>
    </row>
    <row r="29" spans="1:8" x14ac:dyDescent="0.25">
      <c r="A29" s="28" t="s">
        <v>9</v>
      </c>
      <c r="B29" s="58">
        <f t="shared" si="3"/>
        <v>100</v>
      </c>
      <c r="C29" s="58">
        <f>ROUND(C15/$B$15*100,2)</f>
        <v>56.09</v>
      </c>
      <c r="D29" s="58">
        <f t="shared" ref="D29:E29" si="9">ROUND(D15/$B$15*100,2)</f>
        <v>36.450000000000003</v>
      </c>
      <c r="E29" s="58">
        <f t="shared" si="9"/>
        <v>6.88</v>
      </c>
      <c r="F29" s="58">
        <f>ROUND(F15/$B$15*100,2)+0.01</f>
        <v>0.57999999999999996</v>
      </c>
      <c r="G29" s="1"/>
      <c r="H29"/>
    </row>
    <row r="30" spans="1:8" x14ac:dyDescent="0.25">
      <c r="A30" s="28" t="s">
        <v>10</v>
      </c>
      <c r="B30" s="58">
        <f t="shared" si="3"/>
        <v>100.00000000000001</v>
      </c>
      <c r="C30" s="58">
        <f>ROUND(C16/$B$16*100,2)</f>
        <v>61.77</v>
      </c>
      <c r="D30" s="58">
        <f t="shared" ref="D30:F30" si="10">ROUND(D16/$B$16*100,2)</f>
        <v>21.75</v>
      </c>
      <c r="E30" s="58">
        <f t="shared" si="10"/>
        <v>16.48</v>
      </c>
      <c r="F30" s="58">
        <f t="shared" si="10"/>
        <v>0</v>
      </c>
      <c r="G30" s="1"/>
      <c r="H30"/>
    </row>
    <row r="31" spans="1:8" x14ac:dyDescent="0.25">
      <c r="A31" s="28" t="s">
        <v>11</v>
      </c>
      <c r="B31" s="58">
        <f t="shared" si="3"/>
        <v>100.00000000000001</v>
      </c>
      <c r="C31" s="58">
        <f>ROUND(C17/$B$17*100,2)</f>
        <v>51.95</v>
      </c>
      <c r="D31" s="58">
        <f t="shared" ref="D31:F31" si="11">ROUND(D17/$B$17*100,2)</f>
        <v>42.38</v>
      </c>
      <c r="E31" s="58">
        <f t="shared" si="11"/>
        <v>5.67</v>
      </c>
      <c r="F31" s="58">
        <f t="shared" si="11"/>
        <v>0</v>
      </c>
      <c r="G31" s="1"/>
      <c r="H31"/>
    </row>
    <row r="32" spans="1:8" x14ac:dyDescent="0.25">
      <c r="A32" s="28" t="s">
        <v>12</v>
      </c>
      <c r="B32" s="58">
        <f t="shared" si="3"/>
        <v>100</v>
      </c>
      <c r="C32" s="58">
        <f>ROUND(C18/$B$18*100,2)</f>
        <v>50</v>
      </c>
      <c r="D32" s="58">
        <f t="shared" ref="D32:F32" si="12">ROUND(D18/$B$18*100,2)</f>
        <v>46.43</v>
      </c>
      <c r="E32" s="58">
        <f t="shared" si="12"/>
        <v>3.57</v>
      </c>
      <c r="F32" s="58">
        <f t="shared" si="12"/>
        <v>0</v>
      </c>
      <c r="G32" s="1"/>
      <c r="H32"/>
    </row>
    <row r="33" spans="1:8" x14ac:dyDescent="0.25">
      <c r="A33" s="28" t="s">
        <v>21</v>
      </c>
      <c r="B33" s="58">
        <f t="shared" si="3"/>
        <v>100</v>
      </c>
      <c r="C33" s="58">
        <f>ROUND(C19/$B$19*100,2)</f>
        <v>71.59</v>
      </c>
      <c r="D33" s="58">
        <f t="shared" ref="D33:F33" si="13">ROUND(D19/$B$19*100,2)</f>
        <v>9.02</v>
      </c>
      <c r="E33" s="58">
        <f t="shared" si="13"/>
        <v>19.29</v>
      </c>
      <c r="F33" s="58">
        <f t="shared" si="13"/>
        <v>0.1</v>
      </c>
      <c r="G33" s="1"/>
      <c r="H33"/>
    </row>
    <row r="34" spans="1:8" x14ac:dyDescent="0.25">
      <c r="A34" s="28" t="s">
        <v>189</v>
      </c>
      <c r="B34" s="58">
        <f t="shared" si="3"/>
        <v>100</v>
      </c>
      <c r="C34" s="58">
        <f>ROUND(C20/$B$20*100,2)</f>
        <v>29.22</v>
      </c>
      <c r="D34" s="58">
        <f t="shared" ref="D34:F34" si="14">ROUND(D20/$B$20*100,2)</f>
        <v>46.08</v>
      </c>
      <c r="E34" s="58">
        <f t="shared" si="14"/>
        <v>24.08</v>
      </c>
      <c r="F34" s="58">
        <f t="shared" si="14"/>
        <v>0.62</v>
      </c>
      <c r="G34" s="1"/>
      <c r="H34"/>
    </row>
    <row r="35" spans="1:8" ht="13.8" thickBot="1" x14ac:dyDescent="0.3">
      <c r="A35" s="69"/>
      <c r="B35" s="69"/>
      <c r="C35" s="69"/>
      <c r="D35" s="69"/>
      <c r="E35" s="69"/>
      <c r="F35" s="69"/>
      <c r="G35" s="1"/>
      <c r="H35"/>
    </row>
    <row r="36" spans="1:8" x14ac:dyDescent="0.25">
      <c r="A36"/>
      <c r="B36"/>
      <c r="C36"/>
      <c r="D36"/>
      <c r="E36"/>
      <c r="F36"/>
      <c r="G36" s="1"/>
      <c r="H36"/>
    </row>
    <row r="37" spans="1:8" ht="18.600000000000001" customHeight="1" x14ac:dyDescent="0.25">
      <c r="A37" s="85" t="s">
        <v>123</v>
      </c>
      <c r="B37" s="85"/>
      <c r="C37" s="85"/>
      <c r="D37" s="85"/>
      <c r="E37" s="85"/>
      <c r="F37" s="85"/>
      <c r="G37" s="1"/>
      <c r="H37"/>
    </row>
    <row r="38" spans="1:8" x14ac:dyDescent="0.25">
      <c r="A38" s="99" t="s">
        <v>121</v>
      </c>
      <c r="B38" s="99"/>
      <c r="C38" s="99"/>
      <c r="D38" s="99"/>
      <c r="E38" s="99"/>
      <c r="F38" s="99"/>
      <c r="G38" s="1"/>
      <c r="H38"/>
    </row>
    <row r="39" spans="1:8" x14ac:dyDescent="0.25">
      <c r="A39"/>
      <c r="B39"/>
      <c r="C39"/>
      <c r="D39"/>
      <c r="E39"/>
      <c r="F39"/>
      <c r="G39" s="1"/>
      <c r="H39"/>
    </row>
    <row r="40" spans="1:8" x14ac:dyDescent="0.25">
      <c r="A40"/>
      <c r="B40"/>
      <c r="C40"/>
      <c r="D40"/>
      <c r="E40"/>
      <c r="F40"/>
      <c r="G40" s="1"/>
      <c r="H40"/>
    </row>
    <row r="41" spans="1:8" x14ac:dyDescent="0.25">
      <c r="A41"/>
      <c r="B41"/>
      <c r="C41"/>
      <c r="D41"/>
      <c r="E41"/>
      <c r="F41"/>
      <c r="G41" s="1"/>
      <c r="H41"/>
    </row>
    <row r="42" spans="1:8" x14ac:dyDescent="0.25">
      <c r="A42"/>
      <c r="B42"/>
      <c r="C42"/>
      <c r="D42"/>
      <c r="E42"/>
      <c r="F42"/>
      <c r="G42" s="1"/>
      <c r="H42"/>
    </row>
    <row r="43" spans="1:8" x14ac:dyDescent="0.25">
      <c r="A43"/>
      <c r="B43"/>
      <c r="C43"/>
      <c r="D43"/>
      <c r="E43"/>
      <c r="F43"/>
      <c r="G43" s="1"/>
      <c r="H43"/>
    </row>
    <row r="44" spans="1:8" x14ac:dyDescent="0.25">
      <c r="A44"/>
      <c r="B44"/>
      <c r="C44"/>
      <c r="D44"/>
      <c r="E44"/>
      <c r="F44"/>
      <c r="G44" s="1"/>
      <c r="H44"/>
    </row>
    <row r="45" spans="1:8" x14ac:dyDescent="0.25">
      <c r="A45"/>
      <c r="B45"/>
      <c r="C45"/>
      <c r="D45"/>
      <c r="E45"/>
      <c r="F45"/>
      <c r="G45" s="1"/>
      <c r="H45"/>
    </row>
    <row r="46" spans="1:8" x14ac:dyDescent="0.25">
      <c r="A46"/>
      <c r="B46"/>
      <c r="C46"/>
      <c r="D46"/>
      <c r="E46"/>
      <c r="F46"/>
      <c r="G46" s="1"/>
      <c r="H46"/>
    </row>
    <row r="47" spans="1:8" x14ac:dyDescent="0.25">
      <c r="A47"/>
      <c r="B47"/>
      <c r="C47"/>
      <c r="D47"/>
      <c r="E47"/>
      <c r="F47"/>
      <c r="G47" s="1"/>
      <c r="H47"/>
    </row>
    <row r="48" spans="1:8" x14ac:dyDescent="0.25">
      <c r="A48"/>
      <c r="B48"/>
      <c r="C48"/>
      <c r="D48"/>
      <c r="E48"/>
      <c r="F48"/>
      <c r="G48" s="1"/>
      <c r="H48"/>
    </row>
    <row r="49" spans="1:8" x14ac:dyDescent="0.25">
      <c r="A49"/>
      <c r="B49"/>
      <c r="C49"/>
      <c r="D49"/>
      <c r="E49"/>
      <c r="F49"/>
      <c r="G49" s="1"/>
      <c r="H49"/>
    </row>
    <row r="50" spans="1:8" x14ac:dyDescent="0.25">
      <c r="A50"/>
      <c r="B50"/>
      <c r="C50"/>
      <c r="D50"/>
      <c r="E50"/>
      <c r="F50"/>
      <c r="G50" s="1"/>
      <c r="H50"/>
    </row>
    <row r="51" spans="1:8" x14ac:dyDescent="0.25">
      <c r="A51"/>
      <c r="B51"/>
      <c r="C51"/>
      <c r="D51"/>
      <c r="E51"/>
      <c r="F51"/>
      <c r="G51" s="1"/>
      <c r="H51"/>
    </row>
    <row r="52" spans="1:8" x14ac:dyDescent="0.25">
      <c r="A52"/>
      <c r="B52"/>
      <c r="C52"/>
      <c r="D52"/>
      <c r="E52"/>
      <c r="F52"/>
      <c r="G52" s="1"/>
      <c r="H52"/>
    </row>
    <row r="53" spans="1:8" x14ac:dyDescent="0.25">
      <c r="A53"/>
      <c r="B53"/>
      <c r="C53"/>
      <c r="D53"/>
      <c r="E53"/>
      <c r="F53"/>
      <c r="G53" s="1"/>
      <c r="H53"/>
    </row>
    <row r="54" spans="1:8" x14ac:dyDescent="0.25">
      <c r="A54"/>
      <c r="B54"/>
      <c r="C54"/>
      <c r="D54"/>
      <c r="E54"/>
      <c r="F54"/>
      <c r="G54" s="1"/>
      <c r="H54"/>
    </row>
    <row r="55" spans="1:8" x14ac:dyDescent="0.25">
      <c r="A55"/>
      <c r="B55"/>
      <c r="C55"/>
      <c r="D55"/>
      <c r="E55"/>
      <c r="F55"/>
      <c r="G55" s="1"/>
      <c r="H55"/>
    </row>
    <row r="56" spans="1:8" x14ac:dyDescent="0.25">
      <c r="A56"/>
      <c r="B56"/>
      <c r="C56"/>
      <c r="D56"/>
      <c r="E56"/>
      <c r="F56"/>
      <c r="G56" s="1"/>
      <c r="H56"/>
    </row>
    <row r="57" spans="1:8" x14ac:dyDescent="0.25">
      <c r="A57"/>
      <c r="B57"/>
      <c r="C57"/>
      <c r="D57"/>
      <c r="E57"/>
      <c r="F57"/>
      <c r="G57" s="1"/>
      <c r="H57"/>
    </row>
    <row r="58" spans="1:8" x14ac:dyDescent="0.25">
      <c r="A58"/>
      <c r="B58"/>
      <c r="C58"/>
      <c r="D58"/>
      <c r="E58"/>
      <c r="F58"/>
      <c r="G58" s="1"/>
      <c r="H58"/>
    </row>
    <row r="59" spans="1:8" x14ac:dyDescent="0.25">
      <c r="A59"/>
      <c r="B59"/>
      <c r="C59"/>
      <c r="D59"/>
      <c r="E59"/>
      <c r="F59"/>
      <c r="G59" s="1"/>
      <c r="H59"/>
    </row>
    <row r="60" spans="1:8" x14ac:dyDescent="0.25">
      <c r="A60"/>
      <c r="B60"/>
      <c r="C60"/>
      <c r="D60"/>
      <c r="E60"/>
      <c r="F60"/>
      <c r="G60" s="1"/>
      <c r="H60"/>
    </row>
    <row r="61" spans="1:8" x14ac:dyDescent="0.25">
      <c r="A61"/>
      <c r="B61"/>
      <c r="C61"/>
      <c r="D61"/>
      <c r="E61"/>
      <c r="F61"/>
      <c r="G61" s="1"/>
      <c r="H61"/>
    </row>
    <row r="62" spans="1:8" x14ac:dyDescent="0.25">
      <c r="A62"/>
      <c r="B62"/>
      <c r="C62"/>
      <c r="D62"/>
      <c r="E62"/>
      <c r="F62"/>
      <c r="G62" s="1"/>
      <c r="H62"/>
    </row>
    <row r="63" spans="1:8" x14ac:dyDescent="0.25">
      <c r="A63"/>
      <c r="B63"/>
      <c r="C63"/>
      <c r="D63"/>
      <c r="E63"/>
      <c r="F63"/>
      <c r="G63" s="1"/>
      <c r="H63"/>
    </row>
    <row r="64" spans="1:8" x14ac:dyDescent="0.25">
      <c r="A64"/>
      <c r="B64"/>
      <c r="C64"/>
      <c r="D64"/>
      <c r="E64"/>
      <c r="F64"/>
      <c r="G64" s="1"/>
      <c r="H64"/>
    </row>
    <row r="65" spans="1:8" x14ac:dyDescent="0.25">
      <c r="A65"/>
      <c r="B65"/>
      <c r="C65"/>
      <c r="D65"/>
      <c r="E65"/>
      <c r="F65"/>
      <c r="G65" s="1"/>
      <c r="H65"/>
    </row>
    <row r="66" spans="1:8" x14ac:dyDescent="0.25">
      <c r="A66"/>
      <c r="B66"/>
      <c r="C66"/>
      <c r="D66"/>
      <c r="E66"/>
      <c r="F66"/>
      <c r="G66" s="1"/>
      <c r="H66"/>
    </row>
    <row r="67" spans="1:8" x14ac:dyDescent="0.25">
      <c r="A67"/>
      <c r="B67"/>
      <c r="C67"/>
      <c r="D67"/>
      <c r="E67"/>
      <c r="F67"/>
      <c r="G67" s="1"/>
      <c r="H67"/>
    </row>
    <row r="68" spans="1:8" x14ac:dyDescent="0.25">
      <c r="A68"/>
      <c r="B68"/>
      <c r="C68"/>
      <c r="D68"/>
      <c r="E68"/>
      <c r="F68"/>
      <c r="G68" s="1"/>
      <c r="H68"/>
    </row>
    <row r="69" spans="1:8" x14ac:dyDescent="0.25">
      <c r="A69"/>
      <c r="B69"/>
      <c r="C69"/>
      <c r="D69"/>
      <c r="E69"/>
      <c r="F69"/>
      <c r="G69" s="1"/>
      <c r="H69"/>
    </row>
    <row r="70" spans="1:8" x14ac:dyDescent="0.25">
      <c r="A70"/>
      <c r="B70"/>
      <c r="C70"/>
      <c r="D70"/>
      <c r="E70"/>
      <c r="F70"/>
      <c r="G70" s="1"/>
      <c r="H70"/>
    </row>
    <row r="71" spans="1:8" x14ac:dyDescent="0.25">
      <c r="A71"/>
      <c r="B71"/>
      <c r="C71"/>
      <c r="D71"/>
      <c r="E71"/>
      <c r="F71"/>
      <c r="G71" s="1"/>
      <c r="H71"/>
    </row>
    <row r="72" spans="1:8" x14ac:dyDescent="0.25">
      <c r="A72"/>
      <c r="B72"/>
      <c r="C72"/>
      <c r="D72"/>
      <c r="E72"/>
      <c r="F72"/>
      <c r="G72" s="1"/>
      <c r="H72"/>
    </row>
    <row r="73" spans="1:8" x14ac:dyDescent="0.25">
      <c r="A73"/>
      <c r="B73"/>
      <c r="C73"/>
      <c r="D73"/>
      <c r="E73"/>
      <c r="F73"/>
      <c r="G73" s="1"/>
      <c r="H73"/>
    </row>
    <row r="74" spans="1:8" x14ac:dyDescent="0.25">
      <c r="A74"/>
      <c r="B74"/>
      <c r="C74"/>
      <c r="D74"/>
      <c r="E74"/>
      <c r="F74"/>
      <c r="G74" s="1"/>
      <c r="H74"/>
    </row>
    <row r="75" spans="1:8" x14ac:dyDescent="0.25">
      <c r="A75"/>
      <c r="B75"/>
      <c r="C75"/>
      <c r="D75"/>
      <c r="E75"/>
      <c r="F75"/>
      <c r="G75" s="1"/>
      <c r="H75"/>
    </row>
    <row r="76" spans="1:8" x14ac:dyDescent="0.25">
      <c r="A76"/>
      <c r="B76"/>
      <c r="C76"/>
      <c r="D76"/>
      <c r="E76"/>
      <c r="F76"/>
      <c r="G76" s="1"/>
      <c r="H76"/>
    </row>
    <row r="77" spans="1:8" x14ac:dyDescent="0.25">
      <c r="A77"/>
      <c r="B77"/>
      <c r="C77"/>
      <c r="D77"/>
      <c r="E77"/>
      <c r="F77"/>
      <c r="G77" s="1"/>
      <c r="H77"/>
    </row>
    <row r="78" spans="1:8" x14ac:dyDescent="0.25">
      <c r="A78"/>
      <c r="B78"/>
      <c r="C78"/>
      <c r="D78"/>
      <c r="E78"/>
      <c r="F78"/>
      <c r="G78" s="1"/>
      <c r="H78"/>
    </row>
    <row r="79" spans="1:8" x14ac:dyDescent="0.25">
      <c r="A79"/>
      <c r="B79"/>
      <c r="C79"/>
      <c r="D79"/>
      <c r="E79"/>
      <c r="F79"/>
      <c r="G79" s="1"/>
      <c r="H79"/>
    </row>
    <row r="80" spans="1:8" x14ac:dyDescent="0.25">
      <c r="A80"/>
      <c r="B80"/>
      <c r="C80"/>
      <c r="D80"/>
      <c r="E80"/>
      <c r="F80"/>
      <c r="G80" s="1"/>
      <c r="H80"/>
    </row>
    <row r="81" spans="1:8" x14ac:dyDescent="0.25">
      <c r="A81"/>
      <c r="B81"/>
      <c r="C81"/>
      <c r="D81"/>
      <c r="E81"/>
      <c r="F81"/>
      <c r="G81" s="1"/>
      <c r="H81"/>
    </row>
    <row r="82" spans="1:8" x14ac:dyDescent="0.25">
      <c r="A82"/>
      <c r="B82"/>
      <c r="C82"/>
      <c r="D82"/>
      <c r="E82"/>
      <c r="F82"/>
      <c r="G82" s="1"/>
      <c r="H82"/>
    </row>
    <row r="83" spans="1:8" x14ac:dyDescent="0.25">
      <c r="A83"/>
      <c r="B83"/>
      <c r="C83"/>
      <c r="D83"/>
      <c r="E83"/>
      <c r="F83"/>
      <c r="G83" s="1"/>
      <c r="H83"/>
    </row>
    <row r="84" spans="1:8" x14ac:dyDescent="0.25">
      <c r="A84"/>
      <c r="B84"/>
      <c r="C84"/>
      <c r="D84"/>
      <c r="E84"/>
      <c r="F84"/>
      <c r="G84" s="1"/>
      <c r="H84"/>
    </row>
    <row r="85" spans="1:8" x14ac:dyDescent="0.25">
      <c r="A85"/>
      <c r="B85"/>
      <c r="C85"/>
      <c r="D85"/>
      <c r="E85"/>
      <c r="F85"/>
      <c r="G85" s="1"/>
      <c r="H85"/>
    </row>
    <row r="86" spans="1:8" x14ac:dyDescent="0.25">
      <c r="A86"/>
      <c r="B86"/>
      <c r="C86"/>
      <c r="D86"/>
      <c r="E86"/>
      <c r="F86"/>
      <c r="G86" s="1"/>
      <c r="H86"/>
    </row>
    <row r="87" spans="1:8" x14ac:dyDescent="0.25">
      <c r="A87"/>
      <c r="B87"/>
      <c r="C87"/>
      <c r="D87"/>
      <c r="E87"/>
      <c r="F87"/>
      <c r="G87" s="1"/>
      <c r="H87"/>
    </row>
    <row r="88" spans="1:8" x14ac:dyDescent="0.25">
      <c r="A88"/>
      <c r="B88"/>
      <c r="C88"/>
      <c r="D88"/>
      <c r="E88"/>
      <c r="F88"/>
      <c r="G88" s="1"/>
      <c r="H88"/>
    </row>
    <row r="89" spans="1:8" x14ac:dyDescent="0.25">
      <c r="A89"/>
      <c r="B89"/>
      <c r="C89"/>
      <c r="D89"/>
      <c r="E89"/>
      <c r="F89"/>
      <c r="G89" s="1"/>
      <c r="H89"/>
    </row>
    <row r="90" spans="1:8" x14ac:dyDescent="0.25">
      <c r="A90"/>
      <c r="B90"/>
      <c r="C90"/>
      <c r="D90"/>
      <c r="E90"/>
      <c r="F90"/>
      <c r="G90" s="1"/>
      <c r="H90"/>
    </row>
    <row r="91" spans="1:8" x14ac:dyDescent="0.25">
      <c r="A91"/>
      <c r="B91"/>
      <c r="C91"/>
      <c r="D91"/>
      <c r="E91"/>
      <c r="F91"/>
      <c r="G91" s="1"/>
      <c r="H91"/>
    </row>
    <row r="92" spans="1:8" x14ac:dyDescent="0.25">
      <c r="A92"/>
      <c r="B92"/>
      <c r="C92"/>
      <c r="D92"/>
      <c r="E92"/>
      <c r="F92"/>
      <c r="G92" s="1"/>
      <c r="H92"/>
    </row>
    <row r="93" spans="1:8" x14ac:dyDescent="0.25">
      <c r="A93"/>
      <c r="B93"/>
      <c r="C93"/>
      <c r="D93"/>
      <c r="E93"/>
      <c r="F93"/>
      <c r="G93" s="1"/>
      <c r="H93"/>
    </row>
    <row r="94" spans="1:8" x14ac:dyDescent="0.25">
      <c r="A94"/>
      <c r="B94"/>
      <c r="C94"/>
      <c r="D94"/>
      <c r="E94"/>
      <c r="F94"/>
      <c r="G94" s="1"/>
      <c r="H94"/>
    </row>
    <row r="95" spans="1:8" x14ac:dyDescent="0.25">
      <c r="A95"/>
      <c r="B95"/>
      <c r="C95"/>
      <c r="D95"/>
      <c r="E95"/>
      <c r="F95"/>
      <c r="G95" s="1"/>
      <c r="H95"/>
    </row>
    <row r="96" spans="1:8" x14ac:dyDescent="0.25">
      <c r="A96"/>
      <c r="B96"/>
      <c r="C96"/>
      <c r="D96"/>
      <c r="E96"/>
      <c r="F96"/>
      <c r="G96" s="1"/>
      <c r="H96"/>
    </row>
    <row r="97" spans="1:8" x14ac:dyDescent="0.25">
      <c r="A97"/>
      <c r="B97"/>
      <c r="C97"/>
      <c r="D97"/>
      <c r="E97"/>
      <c r="F97"/>
      <c r="G97" s="1"/>
      <c r="H97"/>
    </row>
    <row r="98" spans="1:8" x14ac:dyDescent="0.25">
      <c r="A98"/>
      <c r="B98"/>
      <c r="C98"/>
      <c r="D98"/>
      <c r="E98"/>
      <c r="F98"/>
      <c r="G98" s="1"/>
      <c r="H98"/>
    </row>
    <row r="99" spans="1:8" x14ac:dyDescent="0.25">
      <c r="A99"/>
      <c r="B99"/>
      <c r="C99"/>
      <c r="D99"/>
      <c r="E99"/>
      <c r="F99"/>
      <c r="G99" s="1"/>
      <c r="H99"/>
    </row>
    <row r="100" spans="1:8" x14ac:dyDescent="0.25">
      <c r="A100"/>
      <c r="B100"/>
      <c r="C100"/>
      <c r="D100"/>
      <c r="E100"/>
      <c r="F100"/>
      <c r="G100" s="1"/>
      <c r="H100"/>
    </row>
    <row r="101" spans="1:8" x14ac:dyDescent="0.25">
      <c r="A101"/>
      <c r="B101"/>
      <c r="C101"/>
      <c r="D101"/>
      <c r="E101"/>
      <c r="F101"/>
      <c r="G101" s="1"/>
      <c r="H101"/>
    </row>
    <row r="102" spans="1:8" x14ac:dyDescent="0.25">
      <c r="A102"/>
      <c r="B102"/>
      <c r="C102"/>
      <c r="D102"/>
      <c r="E102"/>
      <c r="F102"/>
      <c r="G102" s="1"/>
      <c r="H102"/>
    </row>
    <row r="103" spans="1:8" x14ac:dyDescent="0.25">
      <c r="A103"/>
      <c r="B103"/>
      <c r="C103"/>
      <c r="D103"/>
      <c r="E103"/>
      <c r="F103"/>
      <c r="G103" s="1"/>
      <c r="H103"/>
    </row>
    <row r="104" spans="1:8" x14ac:dyDescent="0.25">
      <c r="A104"/>
      <c r="B104"/>
      <c r="C104"/>
      <c r="D104"/>
      <c r="E104"/>
      <c r="F104"/>
      <c r="G104" s="1"/>
      <c r="H104"/>
    </row>
    <row r="105" spans="1:8" x14ac:dyDescent="0.25">
      <c r="A105"/>
      <c r="B105"/>
      <c r="C105"/>
      <c r="D105"/>
      <c r="E105"/>
      <c r="F105"/>
      <c r="G105" s="1"/>
      <c r="H105"/>
    </row>
    <row r="106" spans="1:8" x14ac:dyDescent="0.25">
      <c r="A106"/>
      <c r="B106"/>
      <c r="C106"/>
      <c r="D106"/>
      <c r="E106"/>
      <c r="F106"/>
      <c r="G106" s="1"/>
      <c r="H106"/>
    </row>
    <row r="107" spans="1:8" x14ac:dyDescent="0.25">
      <c r="A107"/>
      <c r="B107"/>
      <c r="C107"/>
      <c r="D107"/>
      <c r="E107"/>
      <c r="F107"/>
      <c r="G107" s="1"/>
      <c r="H107"/>
    </row>
    <row r="108" spans="1:8" x14ac:dyDescent="0.25">
      <c r="A108"/>
      <c r="B108"/>
      <c r="C108"/>
      <c r="D108"/>
      <c r="E108"/>
      <c r="F108"/>
      <c r="G108" s="1"/>
      <c r="H108"/>
    </row>
    <row r="109" spans="1:8" x14ac:dyDescent="0.25">
      <c r="A109"/>
      <c r="B109"/>
      <c r="C109"/>
      <c r="D109"/>
      <c r="E109"/>
      <c r="F109"/>
      <c r="G109" s="1"/>
      <c r="H109"/>
    </row>
    <row r="110" spans="1:8" x14ac:dyDescent="0.25">
      <c r="A110"/>
      <c r="B110"/>
      <c r="C110"/>
      <c r="D110"/>
      <c r="E110"/>
      <c r="F110"/>
      <c r="G110" s="1"/>
      <c r="H110"/>
    </row>
    <row r="111" spans="1:8" x14ac:dyDescent="0.25">
      <c r="A111"/>
      <c r="B111"/>
      <c r="C111"/>
      <c r="D111"/>
      <c r="E111"/>
      <c r="F111"/>
      <c r="G111" s="1"/>
      <c r="H111"/>
    </row>
    <row r="112" spans="1:8" x14ac:dyDescent="0.25">
      <c r="A112"/>
      <c r="B112"/>
      <c r="C112"/>
      <c r="D112"/>
      <c r="E112"/>
      <c r="F112"/>
      <c r="G112" s="1"/>
      <c r="H112"/>
    </row>
    <row r="113" spans="1:8" x14ac:dyDescent="0.25">
      <c r="A113"/>
      <c r="B113"/>
      <c r="C113"/>
      <c r="D113"/>
      <c r="E113"/>
      <c r="F113"/>
      <c r="G113" s="1"/>
      <c r="H113"/>
    </row>
    <row r="114" spans="1:8" x14ac:dyDescent="0.25">
      <c r="A114"/>
      <c r="B114"/>
      <c r="C114"/>
      <c r="D114"/>
      <c r="E114"/>
      <c r="F114"/>
      <c r="G114" s="1"/>
      <c r="H114"/>
    </row>
    <row r="115" spans="1:8" x14ac:dyDescent="0.25">
      <c r="A115"/>
      <c r="B115"/>
      <c r="C115"/>
      <c r="D115"/>
      <c r="E115"/>
      <c r="F115"/>
      <c r="G115" s="1"/>
      <c r="H115"/>
    </row>
    <row r="116" spans="1:8" x14ac:dyDescent="0.25">
      <c r="A116"/>
      <c r="B116"/>
      <c r="C116"/>
      <c r="D116"/>
      <c r="E116"/>
      <c r="F116"/>
      <c r="G116" s="1"/>
      <c r="H116"/>
    </row>
    <row r="117" spans="1:8" x14ac:dyDescent="0.25">
      <c r="A117"/>
      <c r="B117"/>
      <c r="C117"/>
      <c r="D117"/>
      <c r="E117"/>
      <c r="F117"/>
      <c r="G117" s="1"/>
      <c r="H117"/>
    </row>
    <row r="118" spans="1:8" x14ac:dyDescent="0.25">
      <c r="A118"/>
      <c r="B118"/>
      <c r="C118"/>
      <c r="D118"/>
      <c r="E118"/>
      <c r="F118"/>
      <c r="G118" s="1"/>
      <c r="H118"/>
    </row>
    <row r="119" spans="1:8" x14ac:dyDescent="0.25">
      <c r="A119"/>
      <c r="B119"/>
      <c r="C119"/>
      <c r="D119"/>
      <c r="E119"/>
      <c r="F119"/>
      <c r="G119" s="1"/>
      <c r="H119"/>
    </row>
    <row r="120" spans="1:8" x14ac:dyDescent="0.25">
      <c r="A120"/>
      <c r="B120"/>
      <c r="C120"/>
      <c r="D120"/>
      <c r="E120"/>
      <c r="F120"/>
      <c r="G120" s="1"/>
      <c r="H120"/>
    </row>
    <row r="121" spans="1:8" x14ac:dyDescent="0.25">
      <c r="A121"/>
      <c r="B121"/>
      <c r="C121"/>
      <c r="D121"/>
      <c r="E121"/>
      <c r="F121"/>
      <c r="G121" s="1"/>
      <c r="H121"/>
    </row>
    <row r="122" spans="1:8" x14ac:dyDescent="0.25">
      <c r="A122"/>
      <c r="B122"/>
      <c r="C122"/>
      <c r="D122"/>
      <c r="E122"/>
      <c r="F122"/>
      <c r="G122" s="1"/>
      <c r="H122"/>
    </row>
    <row r="123" spans="1:8" x14ac:dyDescent="0.25">
      <c r="A123"/>
      <c r="B123"/>
      <c r="C123"/>
      <c r="D123"/>
      <c r="E123"/>
      <c r="F123"/>
      <c r="G123" s="1"/>
      <c r="H123"/>
    </row>
    <row r="124" spans="1:8" x14ac:dyDescent="0.25">
      <c r="A124"/>
      <c r="B124"/>
      <c r="C124"/>
      <c r="D124"/>
      <c r="E124"/>
      <c r="F124"/>
      <c r="G124" s="1"/>
      <c r="H124"/>
    </row>
    <row r="125" spans="1:8" x14ac:dyDescent="0.25">
      <c r="A125"/>
      <c r="B125"/>
      <c r="C125"/>
      <c r="D125"/>
      <c r="E125"/>
      <c r="F125"/>
      <c r="G125" s="1"/>
      <c r="H125"/>
    </row>
    <row r="126" spans="1:8" x14ac:dyDescent="0.25">
      <c r="A126"/>
      <c r="B126"/>
      <c r="C126"/>
      <c r="D126"/>
      <c r="E126"/>
      <c r="F126"/>
      <c r="G126" s="1"/>
      <c r="H126"/>
    </row>
    <row r="127" spans="1:8" x14ac:dyDescent="0.25">
      <c r="A127"/>
      <c r="B127"/>
      <c r="C127"/>
      <c r="D127"/>
      <c r="E127"/>
      <c r="F127"/>
      <c r="G127" s="1"/>
      <c r="H127"/>
    </row>
    <row r="128" spans="1:8" x14ac:dyDescent="0.25">
      <c r="A128"/>
      <c r="B128"/>
      <c r="C128"/>
      <c r="D128"/>
      <c r="E128"/>
      <c r="F128"/>
      <c r="G128" s="1"/>
      <c r="H128"/>
    </row>
    <row r="129" spans="1:8" x14ac:dyDescent="0.25">
      <c r="A129"/>
      <c r="B129"/>
      <c r="C129"/>
      <c r="D129"/>
      <c r="E129"/>
      <c r="F129"/>
      <c r="G129" s="1"/>
      <c r="H129"/>
    </row>
    <row r="130" spans="1:8" x14ac:dyDescent="0.25">
      <c r="A130"/>
      <c r="B130"/>
      <c r="C130"/>
      <c r="D130"/>
      <c r="E130"/>
      <c r="F130"/>
      <c r="G130" s="1"/>
      <c r="H130"/>
    </row>
    <row r="131" spans="1:8" x14ac:dyDescent="0.25">
      <c r="A131"/>
      <c r="B131"/>
      <c r="C131"/>
      <c r="D131"/>
      <c r="E131"/>
      <c r="F131"/>
      <c r="G131" s="1"/>
      <c r="H131"/>
    </row>
    <row r="132" spans="1:8" x14ac:dyDescent="0.25">
      <c r="A132"/>
      <c r="B132"/>
      <c r="C132"/>
      <c r="D132"/>
      <c r="E132"/>
      <c r="F132"/>
      <c r="G132" s="1"/>
      <c r="H132"/>
    </row>
    <row r="133" spans="1:8" x14ac:dyDescent="0.25">
      <c r="A133"/>
      <c r="B133"/>
      <c r="C133"/>
      <c r="D133"/>
      <c r="E133"/>
      <c r="F133"/>
      <c r="G133" s="1"/>
      <c r="H133"/>
    </row>
    <row r="134" spans="1:8" x14ac:dyDescent="0.25">
      <c r="A134"/>
      <c r="B134"/>
      <c r="C134"/>
      <c r="D134"/>
      <c r="E134"/>
      <c r="F134"/>
      <c r="G134" s="1"/>
      <c r="H134"/>
    </row>
    <row r="135" spans="1:8" x14ac:dyDescent="0.25">
      <c r="A135"/>
      <c r="B135"/>
      <c r="C135"/>
      <c r="D135"/>
      <c r="E135"/>
      <c r="F135"/>
      <c r="G135" s="1"/>
      <c r="H135"/>
    </row>
    <row r="136" spans="1:8" x14ac:dyDescent="0.25">
      <c r="A136"/>
      <c r="B136"/>
      <c r="C136"/>
      <c r="D136"/>
      <c r="E136"/>
      <c r="F136"/>
      <c r="G136" s="1"/>
      <c r="H136"/>
    </row>
    <row r="137" spans="1:8" x14ac:dyDescent="0.25">
      <c r="A137"/>
      <c r="B137"/>
      <c r="C137"/>
      <c r="D137"/>
      <c r="E137"/>
      <c r="F137"/>
      <c r="G137" s="1"/>
      <c r="H137"/>
    </row>
    <row r="138" spans="1:8" x14ac:dyDescent="0.25">
      <c r="A138"/>
      <c r="B138"/>
      <c r="C138"/>
      <c r="D138"/>
      <c r="E138"/>
      <c r="F138"/>
      <c r="G138" s="1"/>
      <c r="H138"/>
    </row>
    <row r="139" spans="1:8" x14ac:dyDescent="0.25">
      <c r="A139"/>
      <c r="B139"/>
      <c r="C139"/>
      <c r="D139"/>
      <c r="E139"/>
      <c r="F139"/>
      <c r="G139" s="1"/>
      <c r="H139"/>
    </row>
    <row r="140" spans="1:8" x14ac:dyDescent="0.25">
      <c r="A140"/>
      <c r="B140"/>
      <c r="C140"/>
      <c r="D140"/>
      <c r="E140"/>
      <c r="F140"/>
      <c r="G140" s="1"/>
      <c r="H140"/>
    </row>
    <row r="141" spans="1:8" x14ac:dyDescent="0.25">
      <c r="A141"/>
      <c r="B141"/>
      <c r="C141"/>
      <c r="D141"/>
      <c r="E141"/>
      <c r="F141"/>
      <c r="G141" s="1"/>
      <c r="H141"/>
    </row>
    <row r="142" spans="1:8" x14ac:dyDescent="0.25">
      <c r="A142"/>
      <c r="B142"/>
      <c r="C142"/>
      <c r="D142"/>
      <c r="E142"/>
      <c r="F142"/>
      <c r="G142" s="1"/>
      <c r="H142"/>
    </row>
    <row r="143" spans="1:8" x14ac:dyDescent="0.25">
      <c r="A143"/>
      <c r="B143"/>
      <c r="C143"/>
      <c r="D143"/>
      <c r="E143"/>
      <c r="F143"/>
      <c r="G143" s="1"/>
      <c r="H143"/>
    </row>
    <row r="144" spans="1:8" x14ac:dyDescent="0.25">
      <c r="A144"/>
      <c r="B144"/>
      <c r="C144"/>
      <c r="D144"/>
      <c r="E144"/>
      <c r="F144"/>
      <c r="G144" s="1"/>
      <c r="H144"/>
    </row>
    <row r="145" spans="1:8" x14ac:dyDescent="0.25">
      <c r="A145"/>
      <c r="B145"/>
      <c r="C145"/>
      <c r="D145"/>
      <c r="E145"/>
      <c r="F145"/>
      <c r="G145" s="1"/>
      <c r="H145"/>
    </row>
    <row r="146" spans="1:8" x14ac:dyDescent="0.25">
      <c r="A146"/>
      <c r="B146"/>
      <c r="C146"/>
      <c r="D146"/>
      <c r="E146"/>
      <c r="F146"/>
      <c r="G146" s="1"/>
      <c r="H146"/>
    </row>
    <row r="147" spans="1:8" x14ac:dyDescent="0.25">
      <c r="A147"/>
      <c r="B147"/>
      <c r="C147"/>
      <c r="D147"/>
      <c r="E147"/>
      <c r="F147"/>
      <c r="G147" s="1"/>
      <c r="H147"/>
    </row>
    <row r="148" spans="1:8" x14ac:dyDescent="0.25">
      <c r="A148"/>
      <c r="B148"/>
      <c r="C148"/>
      <c r="D148"/>
      <c r="E148"/>
      <c r="F148"/>
      <c r="G148" s="1"/>
      <c r="H148"/>
    </row>
    <row r="149" spans="1:8" x14ac:dyDescent="0.25">
      <c r="A149"/>
      <c r="B149"/>
      <c r="C149"/>
      <c r="D149"/>
      <c r="E149"/>
      <c r="F149"/>
      <c r="G149" s="1"/>
      <c r="H149"/>
    </row>
    <row r="150" spans="1:8" x14ac:dyDescent="0.25">
      <c r="A150"/>
      <c r="B150"/>
      <c r="C150"/>
      <c r="D150"/>
      <c r="E150"/>
      <c r="F150"/>
      <c r="G150" s="1"/>
      <c r="H150"/>
    </row>
    <row r="151" spans="1:8" x14ac:dyDescent="0.25">
      <c r="A151"/>
      <c r="B151"/>
      <c r="C151"/>
      <c r="D151"/>
      <c r="E151"/>
      <c r="F151"/>
      <c r="G151" s="1"/>
      <c r="H151"/>
    </row>
    <row r="152" spans="1:8" x14ac:dyDescent="0.25">
      <c r="A152"/>
      <c r="B152"/>
      <c r="C152"/>
      <c r="D152"/>
      <c r="E152"/>
      <c r="F152"/>
      <c r="G152" s="1"/>
      <c r="H152"/>
    </row>
    <row r="153" spans="1:8" x14ac:dyDescent="0.25">
      <c r="A153"/>
      <c r="B153"/>
      <c r="C153"/>
      <c r="D153"/>
      <c r="E153"/>
      <c r="F153"/>
      <c r="G153" s="1"/>
      <c r="H153"/>
    </row>
    <row r="154" spans="1:8" x14ac:dyDescent="0.25">
      <c r="A154"/>
      <c r="B154"/>
      <c r="C154"/>
      <c r="D154"/>
      <c r="E154"/>
      <c r="F154"/>
      <c r="G154" s="1"/>
      <c r="H154"/>
    </row>
    <row r="155" spans="1:8" x14ac:dyDescent="0.25">
      <c r="A155"/>
      <c r="B155"/>
      <c r="C155"/>
      <c r="D155"/>
      <c r="E155"/>
      <c r="F155"/>
      <c r="G155" s="1"/>
      <c r="H155"/>
    </row>
    <row r="156" spans="1:8" x14ac:dyDescent="0.25">
      <c r="A156"/>
      <c r="B156"/>
      <c r="C156"/>
      <c r="D156"/>
      <c r="E156"/>
      <c r="F156"/>
      <c r="G156" s="1"/>
      <c r="H156"/>
    </row>
    <row r="157" spans="1:8" x14ac:dyDescent="0.25">
      <c r="A157"/>
      <c r="B157"/>
      <c r="C157"/>
      <c r="D157"/>
      <c r="E157"/>
      <c r="F157"/>
      <c r="G157" s="1"/>
      <c r="H157"/>
    </row>
    <row r="158" spans="1:8" x14ac:dyDescent="0.25">
      <c r="A158"/>
      <c r="B158"/>
      <c r="C158"/>
      <c r="D158"/>
      <c r="E158"/>
      <c r="F158"/>
      <c r="G158" s="1"/>
      <c r="H158"/>
    </row>
    <row r="159" spans="1:8" x14ac:dyDescent="0.25">
      <c r="A159"/>
      <c r="B159"/>
      <c r="C159"/>
      <c r="D159"/>
      <c r="E159"/>
      <c r="F159"/>
      <c r="G159" s="1"/>
      <c r="H159"/>
    </row>
    <row r="160" spans="1:8" x14ac:dyDescent="0.25">
      <c r="A160"/>
      <c r="B160"/>
      <c r="C160"/>
      <c r="D160"/>
      <c r="E160"/>
      <c r="F160"/>
      <c r="G160" s="1"/>
      <c r="H160"/>
    </row>
    <row r="161" spans="1:8" x14ac:dyDescent="0.25">
      <c r="A161"/>
      <c r="B161"/>
      <c r="C161"/>
      <c r="D161"/>
      <c r="E161"/>
      <c r="F161"/>
      <c r="G161" s="1"/>
      <c r="H161"/>
    </row>
    <row r="162" spans="1:8" x14ac:dyDescent="0.25">
      <c r="A162"/>
      <c r="B162"/>
      <c r="C162"/>
      <c r="D162"/>
      <c r="E162"/>
      <c r="F162"/>
      <c r="G162" s="1"/>
      <c r="H162"/>
    </row>
    <row r="163" spans="1:8" x14ac:dyDescent="0.25">
      <c r="A163"/>
      <c r="B163"/>
      <c r="C163"/>
      <c r="D163"/>
      <c r="E163"/>
      <c r="F163"/>
      <c r="G163" s="1"/>
      <c r="H163"/>
    </row>
    <row r="164" spans="1:8" x14ac:dyDescent="0.25">
      <c r="A164"/>
      <c r="B164"/>
      <c r="C164"/>
      <c r="D164"/>
      <c r="E164"/>
      <c r="F164"/>
      <c r="G164" s="1"/>
      <c r="H164"/>
    </row>
    <row r="165" spans="1:8" x14ac:dyDescent="0.25">
      <c r="A165"/>
      <c r="B165"/>
      <c r="C165"/>
      <c r="D165"/>
      <c r="E165"/>
      <c r="F165"/>
      <c r="G165" s="1"/>
      <c r="H165"/>
    </row>
    <row r="166" spans="1:8" x14ac:dyDescent="0.25">
      <c r="A166"/>
      <c r="B166"/>
      <c r="C166"/>
      <c r="D166"/>
      <c r="E166"/>
      <c r="F166"/>
      <c r="G166" s="1"/>
      <c r="H166"/>
    </row>
    <row r="167" spans="1:8" x14ac:dyDescent="0.25">
      <c r="A167"/>
      <c r="B167"/>
      <c r="C167"/>
      <c r="D167"/>
      <c r="E167"/>
      <c r="F167"/>
      <c r="G167" s="1"/>
      <c r="H167"/>
    </row>
    <row r="168" spans="1:8" x14ac:dyDescent="0.25">
      <c r="A168"/>
      <c r="B168"/>
      <c r="C168"/>
      <c r="D168"/>
      <c r="E168"/>
      <c r="F168"/>
      <c r="G168" s="1"/>
      <c r="H168"/>
    </row>
    <row r="169" spans="1:8" x14ac:dyDescent="0.25">
      <c r="A169"/>
      <c r="B169"/>
      <c r="C169"/>
      <c r="D169"/>
      <c r="E169"/>
      <c r="F169"/>
      <c r="G169" s="1"/>
      <c r="H169"/>
    </row>
    <row r="170" spans="1:8" x14ac:dyDescent="0.25">
      <c r="A170"/>
      <c r="B170"/>
      <c r="C170"/>
      <c r="D170"/>
      <c r="E170"/>
      <c r="F170"/>
      <c r="G170" s="1"/>
      <c r="H170"/>
    </row>
    <row r="171" spans="1:8" x14ac:dyDescent="0.25">
      <c r="A171"/>
      <c r="B171"/>
      <c r="C171"/>
      <c r="D171"/>
      <c r="E171"/>
      <c r="F171"/>
      <c r="G171" s="1"/>
      <c r="H171"/>
    </row>
    <row r="172" spans="1:8" x14ac:dyDescent="0.25">
      <c r="A172"/>
      <c r="B172"/>
      <c r="C172"/>
      <c r="D172"/>
      <c r="E172"/>
      <c r="F172"/>
      <c r="G172" s="1"/>
      <c r="H172"/>
    </row>
    <row r="173" spans="1:8" x14ac:dyDescent="0.25">
      <c r="A173"/>
      <c r="B173"/>
      <c r="C173"/>
      <c r="D173"/>
      <c r="E173"/>
      <c r="F173"/>
      <c r="G173" s="1"/>
      <c r="H173"/>
    </row>
    <row r="174" spans="1:8" x14ac:dyDescent="0.25">
      <c r="A174"/>
      <c r="B174"/>
      <c r="C174"/>
      <c r="D174"/>
      <c r="E174"/>
      <c r="F174"/>
      <c r="G174" s="1"/>
      <c r="H174"/>
    </row>
    <row r="175" spans="1:8" x14ac:dyDescent="0.25">
      <c r="A175"/>
      <c r="B175"/>
      <c r="C175"/>
      <c r="D175"/>
      <c r="E175"/>
      <c r="F175"/>
      <c r="G175" s="1"/>
      <c r="H175"/>
    </row>
    <row r="176" spans="1:8" x14ac:dyDescent="0.25">
      <c r="A176"/>
      <c r="B176"/>
      <c r="C176"/>
      <c r="D176"/>
      <c r="E176"/>
      <c r="F176"/>
      <c r="G176" s="1"/>
      <c r="H176"/>
    </row>
    <row r="177" spans="1:8" x14ac:dyDescent="0.25">
      <c r="A177"/>
      <c r="B177"/>
      <c r="C177"/>
      <c r="D177"/>
      <c r="E177"/>
      <c r="F177"/>
      <c r="G177" s="1"/>
      <c r="H177"/>
    </row>
    <row r="178" spans="1:8" x14ac:dyDescent="0.25">
      <c r="A178"/>
      <c r="B178"/>
      <c r="C178"/>
      <c r="D178"/>
      <c r="E178"/>
      <c r="F178"/>
      <c r="G178" s="1"/>
      <c r="H178"/>
    </row>
    <row r="179" spans="1:8" x14ac:dyDescent="0.25">
      <c r="A179"/>
      <c r="B179"/>
      <c r="C179"/>
      <c r="D179"/>
      <c r="E179"/>
      <c r="F179"/>
      <c r="G179" s="1"/>
      <c r="H179"/>
    </row>
    <row r="180" spans="1:8" x14ac:dyDescent="0.25">
      <c r="A180"/>
      <c r="B180"/>
      <c r="C180"/>
      <c r="D180"/>
      <c r="E180"/>
      <c r="F180"/>
      <c r="G180" s="1"/>
      <c r="H180"/>
    </row>
    <row r="181" spans="1:8" x14ac:dyDescent="0.25">
      <c r="A181"/>
      <c r="B181"/>
      <c r="C181"/>
      <c r="D181"/>
      <c r="E181"/>
      <c r="F181"/>
      <c r="G181" s="1"/>
      <c r="H181"/>
    </row>
    <row r="182" spans="1:8" x14ac:dyDescent="0.25">
      <c r="A182"/>
      <c r="B182"/>
      <c r="C182"/>
      <c r="D182"/>
      <c r="E182"/>
      <c r="F182"/>
      <c r="G182" s="1"/>
      <c r="H182"/>
    </row>
    <row r="183" spans="1:8" x14ac:dyDescent="0.25">
      <c r="A183"/>
      <c r="B183"/>
      <c r="C183"/>
      <c r="D183"/>
      <c r="E183"/>
      <c r="F183"/>
      <c r="G183" s="1"/>
      <c r="H183"/>
    </row>
    <row r="184" spans="1:8" x14ac:dyDescent="0.25">
      <c r="A184"/>
      <c r="B184"/>
      <c r="C184"/>
      <c r="D184"/>
      <c r="E184"/>
      <c r="F184"/>
      <c r="G184" s="1"/>
      <c r="H184"/>
    </row>
    <row r="185" spans="1:8" x14ac:dyDescent="0.25">
      <c r="A185"/>
      <c r="B185"/>
      <c r="C185"/>
      <c r="D185"/>
      <c r="E185"/>
      <c r="F185"/>
      <c r="G185" s="1"/>
      <c r="H185"/>
    </row>
    <row r="186" spans="1:8" x14ac:dyDescent="0.25">
      <c r="A186"/>
      <c r="B186"/>
      <c r="C186"/>
      <c r="D186"/>
      <c r="E186"/>
      <c r="F186"/>
      <c r="G186" s="1"/>
      <c r="H186"/>
    </row>
    <row r="187" spans="1:8" x14ac:dyDescent="0.25">
      <c r="A187"/>
      <c r="B187"/>
      <c r="C187"/>
      <c r="D187"/>
      <c r="E187"/>
      <c r="F187"/>
      <c r="G187" s="1"/>
      <c r="H187"/>
    </row>
    <row r="188" spans="1:8" x14ac:dyDescent="0.25">
      <c r="A188"/>
      <c r="B188"/>
      <c r="C188"/>
      <c r="D188"/>
      <c r="E188"/>
      <c r="F188"/>
      <c r="G188" s="1"/>
      <c r="H188"/>
    </row>
    <row r="189" spans="1:8" x14ac:dyDescent="0.25">
      <c r="A189"/>
      <c r="B189"/>
      <c r="C189"/>
      <c r="D189"/>
      <c r="E189"/>
      <c r="F189"/>
      <c r="G189" s="1"/>
      <c r="H189"/>
    </row>
    <row r="190" spans="1:8" x14ac:dyDescent="0.25">
      <c r="A190"/>
      <c r="B190"/>
      <c r="C190"/>
      <c r="D190"/>
      <c r="E190"/>
      <c r="F190"/>
      <c r="G190" s="1"/>
      <c r="H190"/>
    </row>
    <row r="191" spans="1:8" x14ac:dyDescent="0.25">
      <c r="A191"/>
      <c r="B191"/>
      <c r="C191"/>
      <c r="D191"/>
      <c r="E191"/>
      <c r="F191"/>
      <c r="G191" s="1"/>
      <c r="H191"/>
    </row>
    <row r="192" spans="1:8" x14ac:dyDescent="0.25">
      <c r="A192"/>
      <c r="B192"/>
      <c r="C192"/>
      <c r="D192"/>
      <c r="E192"/>
      <c r="F192"/>
      <c r="G192" s="1"/>
      <c r="H192"/>
    </row>
    <row r="193" spans="1:8" x14ac:dyDescent="0.25">
      <c r="A193"/>
      <c r="B193"/>
      <c r="C193"/>
      <c r="D193"/>
      <c r="E193"/>
      <c r="F193"/>
      <c r="G193" s="1"/>
      <c r="H193"/>
    </row>
    <row r="194" spans="1:8" x14ac:dyDescent="0.25">
      <c r="A194"/>
      <c r="B194"/>
      <c r="C194"/>
      <c r="D194"/>
      <c r="E194"/>
      <c r="F194"/>
      <c r="G194" s="1"/>
      <c r="H194"/>
    </row>
    <row r="195" spans="1:8" x14ac:dyDescent="0.25">
      <c r="A195"/>
      <c r="B195"/>
      <c r="C195"/>
      <c r="D195"/>
      <c r="E195"/>
      <c r="F195"/>
      <c r="G195" s="1"/>
      <c r="H195"/>
    </row>
    <row r="196" spans="1:8" x14ac:dyDescent="0.25">
      <c r="A196"/>
      <c r="B196"/>
      <c r="C196"/>
      <c r="D196"/>
      <c r="E196"/>
      <c r="F196"/>
      <c r="G196" s="1"/>
      <c r="H196"/>
    </row>
    <row r="197" spans="1:8" x14ac:dyDescent="0.25">
      <c r="A197"/>
      <c r="B197"/>
      <c r="C197"/>
      <c r="D197"/>
      <c r="E197"/>
      <c r="F197"/>
      <c r="G197" s="1"/>
      <c r="H197"/>
    </row>
    <row r="198" spans="1:8" x14ac:dyDescent="0.25">
      <c r="A198"/>
      <c r="B198"/>
      <c r="C198"/>
      <c r="D198"/>
      <c r="E198"/>
      <c r="F198"/>
      <c r="G198" s="1"/>
      <c r="H198"/>
    </row>
    <row r="199" spans="1:8" x14ac:dyDescent="0.25">
      <c r="A199"/>
      <c r="B199"/>
      <c r="C199"/>
      <c r="D199"/>
      <c r="E199"/>
      <c r="F199"/>
      <c r="G199" s="1"/>
      <c r="H199"/>
    </row>
    <row r="200" spans="1:8" x14ac:dyDescent="0.25">
      <c r="A200"/>
      <c r="B200"/>
      <c r="C200"/>
      <c r="D200"/>
      <c r="E200"/>
      <c r="F200"/>
      <c r="G200" s="1"/>
      <c r="H200"/>
    </row>
    <row r="201" spans="1:8" x14ac:dyDescent="0.25">
      <c r="A201"/>
      <c r="B201"/>
      <c r="C201"/>
      <c r="D201"/>
      <c r="E201"/>
      <c r="F201"/>
      <c r="G201" s="1"/>
      <c r="H201"/>
    </row>
    <row r="202" spans="1:8" x14ac:dyDescent="0.25">
      <c r="A202"/>
      <c r="B202"/>
      <c r="C202"/>
      <c r="D202"/>
      <c r="E202"/>
      <c r="F202"/>
      <c r="G202" s="1"/>
      <c r="H202"/>
    </row>
    <row r="203" spans="1:8" x14ac:dyDescent="0.25">
      <c r="A203"/>
      <c r="B203"/>
      <c r="C203"/>
      <c r="D203"/>
      <c r="E203"/>
      <c r="F203"/>
      <c r="G203" s="1"/>
      <c r="H203"/>
    </row>
    <row r="204" spans="1:8" x14ac:dyDescent="0.25">
      <c r="A204"/>
      <c r="B204"/>
      <c r="C204"/>
      <c r="D204"/>
      <c r="E204"/>
      <c r="F204"/>
      <c r="G204" s="1"/>
      <c r="H204"/>
    </row>
    <row r="205" spans="1:8" x14ac:dyDescent="0.25">
      <c r="A205"/>
      <c r="B205"/>
      <c r="C205"/>
      <c r="D205"/>
      <c r="E205"/>
      <c r="F205"/>
      <c r="G205" s="1"/>
      <c r="H205"/>
    </row>
    <row r="206" spans="1:8" x14ac:dyDescent="0.25">
      <c r="A206"/>
      <c r="B206"/>
      <c r="C206"/>
      <c r="D206"/>
      <c r="E206"/>
      <c r="F206"/>
      <c r="G206" s="1"/>
      <c r="H206"/>
    </row>
    <row r="207" spans="1:8" x14ac:dyDescent="0.25">
      <c r="A207"/>
      <c r="B207"/>
      <c r="C207"/>
      <c r="D207"/>
      <c r="E207"/>
      <c r="F207"/>
      <c r="G207" s="1"/>
      <c r="H207"/>
    </row>
    <row r="208" spans="1:8" x14ac:dyDescent="0.25">
      <c r="A208"/>
      <c r="B208"/>
      <c r="C208"/>
      <c r="D208"/>
      <c r="E208"/>
      <c r="F208"/>
      <c r="G208" s="1"/>
      <c r="H208"/>
    </row>
    <row r="209" spans="1:8" x14ac:dyDescent="0.25">
      <c r="A209"/>
      <c r="B209"/>
      <c r="C209"/>
      <c r="D209"/>
      <c r="E209"/>
      <c r="F209"/>
      <c r="G209" s="1"/>
      <c r="H209"/>
    </row>
    <row r="210" spans="1:8" x14ac:dyDescent="0.25">
      <c r="A210"/>
      <c r="B210"/>
      <c r="C210"/>
      <c r="D210"/>
      <c r="E210"/>
      <c r="F210"/>
      <c r="G210" s="1"/>
      <c r="H210"/>
    </row>
    <row r="211" spans="1:8" x14ac:dyDescent="0.25">
      <c r="A211"/>
      <c r="B211"/>
      <c r="C211"/>
      <c r="D211"/>
      <c r="E211"/>
      <c r="F211"/>
      <c r="G211" s="1"/>
      <c r="H211"/>
    </row>
    <row r="212" spans="1:8" x14ac:dyDescent="0.25">
      <c r="A212"/>
      <c r="B212"/>
      <c r="C212"/>
      <c r="D212"/>
      <c r="E212"/>
      <c r="F212"/>
      <c r="G212" s="1"/>
      <c r="H212"/>
    </row>
    <row r="213" spans="1:8" x14ac:dyDescent="0.25">
      <c r="A213"/>
      <c r="B213"/>
      <c r="C213"/>
      <c r="D213"/>
      <c r="E213"/>
      <c r="F213"/>
      <c r="G213" s="1"/>
      <c r="H213"/>
    </row>
    <row r="214" spans="1:8" x14ac:dyDescent="0.25">
      <c r="A214"/>
      <c r="B214"/>
      <c r="C214"/>
      <c r="D214"/>
      <c r="E214"/>
      <c r="F214"/>
      <c r="G214" s="1"/>
      <c r="H214"/>
    </row>
    <row r="215" spans="1:8" x14ac:dyDescent="0.25">
      <c r="A215"/>
      <c r="B215"/>
      <c r="C215"/>
      <c r="D215"/>
      <c r="E215"/>
      <c r="F215"/>
      <c r="G215" s="1"/>
      <c r="H215"/>
    </row>
    <row r="216" spans="1:8" x14ac:dyDescent="0.25">
      <c r="A216"/>
      <c r="B216"/>
      <c r="C216"/>
      <c r="D216"/>
      <c r="E216"/>
      <c r="F216"/>
      <c r="G216" s="1"/>
      <c r="H216"/>
    </row>
    <row r="217" spans="1:8" x14ac:dyDescent="0.25">
      <c r="A217"/>
      <c r="B217"/>
      <c r="C217"/>
      <c r="D217"/>
      <c r="E217"/>
      <c r="F217"/>
      <c r="G217" s="1"/>
      <c r="H217"/>
    </row>
    <row r="218" spans="1:8" x14ac:dyDescent="0.25">
      <c r="A218"/>
      <c r="B218"/>
      <c r="C218"/>
      <c r="D218"/>
      <c r="E218"/>
      <c r="F218"/>
      <c r="G218" s="1"/>
      <c r="H218"/>
    </row>
    <row r="219" spans="1:8" x14ac:dyDescent="0.25">
      <c r="A219"/>
      <c r="B219"/>
      <c r="C219"/>
      <c r="D219"/>
      <c r="E219"/>
      <c r="F219"/>
      <c r="G219" s="1"/>
      <c r="H219"/>
    </row>
    <row r="220" spans="1:8" x14ac:dyDescent="0.25">
      <c r="A220"/>
      <c r="B220"/>
      <c r="C220"/>
      <c r="D220"/>
      <c r="E220"/>
      <c r="F220"/>
      <c r="G220" s="1"/>
      <c r="H220"/>
    </row>
    <row r="221" spans="1:8" x14ac:dyDescent="0.25">
      <c r="A221"/>
      <c r="B221"/>
      <c r="C221"/>
      <c r="D221"/>
      <c r="E221"/>
      <c r="F221"/>
      <c r="G221" s="1"/>
      <c r="H221"/>
    </row>
    <row r="222" spans="1:8" x14ac:dyDescent="0.25">
      <c r="A222"/>
      <c r="B222"/>
      <c r="C222"/>
      <c r="D222"/>
      <c r="E222"/>
      <c r="F222"/>
      <c r="G222" s="1"/>
      <c r="H222"/>
    </row>
    <row r="223" spans="1:8" x14ac:dyDescent="0.25">
      <c r="A223"/>
      <c r="B223"/>
      <c r="C223"/>
      <c r="D223"/>
      <c r="E223"/>
      <c r="F223"/>
      <c r="G223" s="1"/>
      <c r="H223"/>
    </row>
    <row r="224" spans="1:8" x14ac:dyDescent="0.25">
      <c r="A224"/>
      <c r="B224"/>
      <c r="C224"/>
      <c r="D224"/>
      <c r="E224"/>
      <c r="F224"/>
      <c r="G224" s="1"/>
      <c r="H224"/>
    </row>
    <row r="225" spans="1:8" x14ac:dyDescent="0.25">
      <c r="A225"/>
      <c r="B225"/>
      <c r="C225"/>
      <c r="D225"/>
      <c r="E225"/>
      <c r="F225"/>
      <c r="G225" s="1"/>
      <c r="H225"/>
    </row>
    <row r="226" spans="1:8" x14ac:dyDescent="0.25">
      <c r="A226"/>
      <c r="B226"/>
      <c r="C226"/>
      <c r="D226"/>
      <c r="E226"/>
      <c r="F226"/>
      <c r="G226" s="1"/>
      <c r="H226"/>
    </row>
    <row r="227" spans="1:8" x14ac:dyDescent="0.25">
      <c r="A227"/>
      <c r="B227"/>
      <c r="C227"/>
      <c r="D227"/>
      <c r="E227"/>
      <c r="F227"/>
      <c r="G227" s="1"/>
      <c r="H227"/>
    </row>
    <row r="228" spans="1:8" x14ac:dyDescent="0.25">
      <c r="A228"/>
      <c r="B228"/>
      <c r="C228"/>
      <c r="D228"/>
      <c r="E228"/>
      <c r="F228"/>
      <c r="G228" s="1"/>
      <c r="H228"/>
    </row>
    <row r="229" spans="1:8" x14ac:dyDescent="0.25">
      <c r="A229"/>
      <c r="B229"/>
      <c r="C229"/>
      <c r="D229"/>
      <c r="E229"/>
      <c r="F229"/>
      <c r="G229" s="1"/>
      <c r="H229"/>
    </row>
    <row r="230" spans="1:8" x14ac:dyDescent="0.25">
      <c r="A230"/>
      <c r="B230"/>
      <c r="C230"/>
      <c r="D230"/>
      <c r="E230"/>
      <c r="F230"/>
      <c r="G230" s="1"/>
      <c r="H230"/>
    </row>
    <row r="231" spans="1:8" x14ac:dyDescent="0.25">
      <c r="A231"/>
      <c r="B231"/>
      <c r="C231"/>
      <c r="D231"/>
      <c r="E231"/>
      <c r="F231"/>
      <c r="G231" s="1"/>
      <c r="H231"/>
    </row>
    <row r="232" spans="1:8" x14ac:dyDescent="0.25">
      <c r="A232"/>
      <c r="B232"/>
      <c r="C232"/>
      <c r="D232"/>
      <c r="E232"/>
      <c r="F232"/>
      <c r="G232" s="1"/>
      <c r="H232"/>
    </row>
    <row r="233" spans="1:8" x14ac:dyDescent="0.25">
      <c r="A233"/>
      <c r="B233"/>
      <c r="C233"/>
      <c r="D233"/>
      <c r="E233"/>
      <c r="F233"/>
      <c r="G233" s="1"/>
      <c r="H233"/>
    </row>
    <row r="234" spans="1:8" x14ac:dyDescent="0.25">
      <c r="A234"/>
      <c r="B234"/>
      <c r="C234"/>
      <c r="D234"/>
      <c r="E234"/>
      <c r="F234"/>
      <c r="G234" s="1"/>
      <c r="H234"/>
    </row>
    <row r="235" spans="1:8" x14ac:dyDescent="0.25">
      <c r="A235"/>
      <c r="B235"/>
      <c r="C235"/>
      <c r="D235"/>
      <c r="E235"/>
      <c r="F235"/>
      <c r="G235" s="1"/>
      <c r="H235"/>
    </row>
    <row r="236" spans="1:8" x14ac:dyDescent="0.25">
      <c r="A236"/>
      <c r="B236"/>
      <c r="C236"/>
      <c r="D236"/>
      <c r="E236"/>
      <c r="F236"/>
      <c r="G236" s="1"/>
      <c r="H236"/>
    </row>
    <row r="237" spans="1:8" x14ac:dyDescent="0.25">
      <c r="A237"/>
      <c r="B237"/>
      <c r="C237"/>
      <c r="D237"/>
      <c r="E237"/>
      <c r="F237"/>
      <c r="G237" s="1"/>
      <c r="H237"/>
    </row>
    <row r="238" spans="1:8" x14ac:dyDescent="0.25">
      <c r="A238"/>
      <c r="B238"/>
      <c r="C238"/>
      <c r="D238"/>
      <c r="E238"/>
      <c r="F238"/>
      <c r="G238" s="1"/>
      <c r="H238"/>
    </row>
    <row r="239" spans="1:8" x14ac:dyDescent="0.25">
      <c r="A239"/>
      <c r="B239"/>
      <c r="C239"/>
      <c r="D239"/>
      <c r="E239"/>
      <c r="F239"/>
      <c r="G239" s="1"/>
      <c r="H239"/>
    </row>
    <row r="240" spans="1:8" x14ac:dyDescent="0.25">
      <c r="A240"/>
      <c r="B240"/>
      <c r="C240"/>
      <c r="D240"/>
      <c r="E240"/>
      <c r="F240"/>
      <c r="G240" s="1"/>
      <c r="H240"/>
    </row>
    <row r="241" spans="1:8" x14ac:dyDescent="0.25">
      <c r="A241"/>
      <c r="B241"/>
      <c r="C241"/>
      <c r="D241"/>
      <c r="E241"/>
      <c r="F241"/>
      <c r="G241" s="1"/>
      <c r="H241"/>
    </row>
    <row r="242" spans="1:8" x14ac:dyDescent="0.25">
      <c r="A242"/>
      <c r="B242"/>
      <c r="C242"/>
      <c r="D242"/>
      <c r="E242"/>
      <c r="F242"/>
      <c r="G242" s="1"/>
      <c r="H242"/>
    </row>
    <row r="243" spans="1:8" x14ac:dyDescent="0.25">
      <c r="A243"/>
      <c r="B243"/>
      <c r="C243"/>
      <c r="D243"/>
      <c r="E243"/>
      <c r="F243"/>
      <c r="G243" s="1"/>
      <c r="H243"/>
    </row>
    <row r="244" spans="1:8" ht="10.199999999999999" x14ac:dyDescent="0.2">
      <c r="G244" s="1"/>
    </row>
    <row r="245" spans="1:8" ht="10.199999999999999" x14ac:dyDescent="0.2">
      <c r="G245" s="1"/>
    </row>
    <row r="246" spans="1:8" ht="10.199999999999999" x14ac:dyDescent="0.2">
      <c r="G246" s="1"/>
    </row>
    <row r="247" spans="1:8" ht="10.199999999999999" x14ac:dyDescent="0.2">
      <c r="G247" s="1"/>
    </row>
    <row r="248" spans="1:8" ht="10.199999999999999" x14ac:dyDescent="0.2">
      <c r="G248" s="1"/>
    </row>
    <row r="249" spans="1:8" ht="10.199999999999999" x14ac:dyDescent="0.2">
      <c r="G249" s="1"/>
    </row>
    <row r="250" spans="1:8" ht="10.199999999999999" x14ac:dyDescent="0.2">
      <c r="G250" s="1"/>
    </row>
    <row r="251" spans="1:8" ht="10.199999999999999" x14ac:dyDescent="0.2">
      <c r="G251" s="1"/>
    </row>
    <row r="252" spans="1:8" ht="10.199999999999999" x14ac:dyDescent="0.2">
      <c r="G252" s="1"/>
    </row>
    <row r="253" spans="1:8" ht="10.199999999999999" x14ac:dyDescent="0.2">
      <c r="G253" s="1"/>
    </row>
    <row r="254" spans="1:8" ht="10.199999999999999" x14ac:dyDescent="0.2">
      <c r="G254" s="1"/>
    </row>
    <row r="255" spans="1:8" ht="10.199999999999999" x14ac:dyDescent="0.2">
      <c r="G255" s="1"/>
    </row>
    <row r="256" spans="1:8" ht="10.199999999999999" x14ac:dyDescent="0.2">
      <c r="G256" s="1"/>
    </row>
    <row r="257" spans="7:7" ht="10.199999999999999" x14ac:dyDescent="0.2">
      <c r="G257" s="1"/>
    </row>
    <row r="258" spans="7:7" ht="10.199999999999999" x14ac:dyDescent="0.2">
      <c r="G258" s="1"/>
    </row>
    <row r="259" spans="7:7" ht="10.199999999999999" x14ac:dyDescent="0.2">
      <c r="G259" s="1"/>
    </row>
    <row r="260" spans="7:7" ht="10.199999999999999" x14ac:dyDescent="0.2">
      <c r="G260" s="1"/>
    </row>
    <row r="261" spans="7:7" ht="10.199999999999999" x14ac:dyDescent="0.2">
      <c r="G261" s="1"/>
    </row>
    <row r="262" spans="7:7" ht="10.199999999999999" x14ac:dyDescent="0.2">
      <c r="G262" s="1"/>
    </row>
    <row r="263" spans="7:7" ht="10.199999999999999" x14ac:dyDescent="0.2">
      <c r="G263" s="1"/>
    </row>
    <row r="264" spans="7:7" ht="10.199999999999999" x14ac:dyDescent="0.2">
      <c r="G264" s="1"/>
    </row>
    <row r="265" spans="7:7" ht="10.199999999999999" x14ac:dyDescent="0.2">
      <c r="G265" s="1"/>
    </row>
    <row r="266" spans="7:7" ht="10.199999999999999" x14ac:dyDescent="0.2">
      <c r="G266" s="1"/>
    </row>
    <row r="267" spans="7:7" ht="10.199999999999999" x14ac:dyDescent="0.2">
      <c r="G267" s="1"/>
    </row>
    <row r="268" spans="7:7" ht="10.199999999999999" x14ac:dyDescent="0.2">
      <c r="G268" s="1"/>
    </row>
    <row r="269" spans="7:7" ht="10.199999999999999" x14ac:dyDescent="0.2">
      <c r="G269" s="1"/>
    </row>
    <row r="270" spans="7:7" ht="10.199999999999999" x14ac:dyDescent="0.2">
      <c r="G270" s="1"/>
    </row>
    <row r="271" spans="7:7" ht="10.199999999999999" x14ac:dyDescent="0.2">
      <c r="G271" s="1"/>
    </row>
    <row r="272" spans="7:7" ht="10.199999999999999" x14ac:dyDescent="0.2">
      <c r="G272" s="1"/>
    </row>
    <row r="273" spans="7:7" ht="10.199999999999999" x14ac:dyDescent="0.2">
      <c r="G273" s="1"/>
    </row>
    <row r="274" spans="7:7" ht="10.199999999999999" x14ac:dyDescent="0.2">
      <c r="G274" s="1"/>
    </row>
    <row r="275" spans="7:7" ht="10.199999999999999" x14ac:dyDescent="0.2">
      <c r="G275" s="1"/>
    </row>
    <row r="276" spans="7:7" ht="10.199999999999999" x14ac:dyDescent="0.2">
      <c r="G276" s="1"/>
    </row>
    <row r="277" spans="7:7" ht="10.199999999999999" x14ac:dyDescent="0.2">
      <c r="G277" s="1"/>
    </row>
    <row r="278" spans="7:7" ht="10.199999999999999" x14ac:dyDescent="0.2">
      <c r="G278" s="1"/>
    </row>
    <row r="279" spans="7:7" ht="10.199999999999999" x14ac:dyDescent="0.2">
      <c r="G279" s="1"/>
    </row>
    <row r="280" spans="7:7" ht="10.199999999999999" x14ac:dyDescent="0.2">
      <c r="G280" s="1"/>
    </row>
    <row r="281" spans="7:7" ht="10.199999999999999" x14ac:dyDescent="0.2">
      <c r="G281" s="1"/>
    </row>
    <row r="282" spans="7:7" ht="10.199999999999999" x14ac:dyDescent="0.2">
      <c r="G282" s="1"/>
    </row>
    <row r="283" spans="7:7" ht="10.199999999999999" x14ac:dyDescent="0.2">
      <c r="G283" s="1"/>
    </row>
    <row r="284" spans="7:7" ht="10.199999999999999" x14ac:dyDescent="0.2">
      <c r="G284" s="1"/>
    </row>
    <row r="285" spans="7:7" ht="10.199999999999999" x14ac:dyDescent="0.2">
      <c r="G285" s="1"/>
    </row>
    <row r="286" spans="7:7" ht="10.199999999999999" x14ac:dyDescent="0.2">
      <c r="G286" s="1"/>
    </row>
    <row r="287" spans="7:7" ht="10.199999999999999" x14ac:dyDescent="0.2">
      <c r="G287" s="1"/>
    </row>
    <row r="288" spans="7:7" ht="10.199999999999999" x14ac:dyDescent="0.2">
      <c r="G288" s="1"/>
    </row>
    <row r="289" spans="7:7" ht="10.199999999999999" x14ac:dyDescent="0.2">
      <c r="G289" s="1"/>
    </row>
    <row r="290" spans="7:7" ht="10.199999999999999" x14ac:dyDescent="0.2">
      <c r="G290" s="1"/>
    </row>
    <row r="291" spans="7:7" ht="10.199999999999999" x14ac:dyDescent="0.2">
      <c r="G291" s="1"/>
    </row>
    <row r="292" spans="7:7" ht="10.199999999999999" x14ac:dyDescent="0.2">
      <c r="G292" s="1"/>
    </row>
    <row r="293" spans="7:7" ht="10.199999999999999" x14ac:dyDescent="0.2">
      <c r="G293" s="1"/>
    </row>
    <row r="294" spans="7:7" ht="10.199999999999999" x14ac:dyDescent="0.2">
      <c r="G294" s="1"/>
    </row>
    <row r="295" spans="7:7" ht="10.199999999999999" x14ac:dyDescent="0.2">
      <c r="G295" s="1"/>
    </row>
    <row r="296" spans="7:7" ht="10.199999999999999" x14ac:dyDescent="0.2">
      <c r="G296" s="1"/>
    </row>
    <row r="297" spans="7:7" ht="10.199999999999999" x14ac:dyDescent="0.2">
      <c r="G297" s="1"/>
    </row>
    <row r="298" spans="7:7" ht="10.199999999999999" x14ac:dyDescent="0.2">
      <c r="G298" s="1"/>
    </row>
    <row r="299" spans="7:7" ht="10.199999999999999" x14ac:dyDescent="0.2">
      <c r="G299" s="1"/>
    </row>
    <row r="300" spans="7:7" ht="10.199999999999999" x14ac:dyDescent="0.2">
      <c r="G300" s="1"/>
    </row>
    <row r="301" spans="7:7" ht="10.199999999999999" x14ac:dyDescent="0.2">
      <c r="G301" s="1"/>
    </row>
    <row r="302" spans="7:7" ht="10.199999999999999" x14ac:dyDescent="0.2">
      <c r="G302" s="1"/>
    </row>
    <row r="303" spans="7:7" ht="10.199999999999999" x14ac:dyDescent="0.2">
      <c r="G303" s="1"/>
    </row>
    <row r="304" spans="7:7" ht="10.199999999999999" x14ac:dyDescent="0.2">
      <c r="G304" s="1"/>
    </row>
    <row r="305" spans="7:7" ht="10.199999999999999" x14ac:dyDescent="0.2">
      <c r="G305" s="1"/>
    </row>
    <row r="306" spans="7:7" ht="10.199999999999999" x14ac:dyDescent="0.2">
      <c r="G306" s="1"/>
    </row>
    <row r="307" spans="7:7" ht="10.199999999999999" x14ac:dyDescent="0.2">
      <c r="G307" s="1"/>
    </row>
    <row r="308" spans="7:7" ht="10.199999999999999" x14ac:dyDescent="0.2">
      <c r="G308" s="1"/>
    </row>
    <row r="309" spans="7:7" ht="10.199999999999999" x14ac:dyDescent="0.2">
      <c r="G309" s="1"/>
    </row>
    <row r="310" spans="7:7" ht="10.199999999999999" x14ac:dyDescent="0.2">
      <c r="G310" s="1"/>
    </row>
    <row r="311" spans="7:7" ht="10.199999999999999" x14ac:dyDescent="0.2">
      <c r="G311" s="1"/>
    </row>
    <row r="312" spans="7:7" ht="10.199999999999999" x14ac:dyDescent="0.2">
      <c r="G312" s="1"/>
    </row>
    <row r="313" spans="7:7" ht="10.199999999999999" x14ac:dyDescent="0.2">
      <c r="G313" s="1"/>
    </row>
    <row r="314" spans="7:7" ht="10.199999999999999" x14ac:dyDescent="0.2">
      <c r="G314" s="1"/>
    </row>
    <row r="315" spans="7:7" ht="10.199999999999999" x14ac:dyDescent="0.2">
      <c r="G315" s="1"/>
    </row>
    <row r="316" spans="7:7" ht="10.199999999999999" x14ac:dyDescent="0.2">
      <c r="G316" s="1"/>
    </row>
    <row r="317" spans="7:7" ht="10.199999999999999" x14ac:dyDescent="0.2">
      <c r="G317" s="1"/>
    </row>
    <row r="318" spans="7:7" ht="10.199999999999999" x14ac:dyDescent="0.2">
      <c r="G318" s="1"/>
    </row>
    <row r="319" spans="7:7" ht="10.199999999999999" x14ac:dyDescent="0.2">
      <c r="G319" s="1"/>
    </row>
    <row r="320" spans="7:7" ht="10.199999999999999" x14ac:dyDescent="0.2">
      <c r="G320" s="1"/>
    </row>
    <row r="321" spans="7:7" ht="10.199999999999999" x14ac:dyDescent="0.2">
      <c r="G321" s="1"/>
    </row>
    <row r="322" spans="7:7" ht="10.199999999999999" x14ac:dyDescent="0.2">
      <c r="G322" s="1"/>
    </row>
    <row r="323" spans="7:7" ht="10.199999999999999" x14ac:dyDescent="0.2">
      <c r="G323" s="1"/>
    </row>
    <row r="324" spans="7:7" ht="10.199999999999999" x14ac:dyDescent="0.2">
      <c r="G324" s="1"/>
    </row>
    <row r="325" spans="7:7" ht="10.199999999999999" x14ac:dyDescent="0.2">
      <c r="G325" s="1"/>
    </row>
    <row r="326" spans="7:7" ht="10.199999999999999" x14ac:dyDescent="0.2">
      <c r="G326" s="1"/>
    </row>
    <row r="327" spans="7:7" ht="10.199999999999999" x14ac:dyDescent="0.2">
      <c r="G327" s="1"/>
    </row>
    <row r="328" spans="7:7" ht="10.199999999999999" x14ac:dyDescent="0.2">
      <c r="G328" s="1"/>
    </row>
    <row r="329" spans="7:7" ht="10.199999999999999" x14ac:dyDescent="0.2">
      <c r="G329" s="1"/>
    </row>
    <row r="330" spans="7:7" ht="10.199999999999999" x14ac:dyDescent="0.2">
      <c r="G330" s="1"/>
    </row>
    <row r="331" spans="7:7" ht="10.199999999999999" x14ac:dyDescent="0.2">
      <c r="G331" s="1"/>
    </row>
    <row r="332" spans="7:7" ht="10.199999999999999" x14ac:dyDescent="0.2">
      <c r="G332" s="1"/>
    </row>
    <row r="333" spans="7:7" ht="10.199999999999999" x14ac:dyDescent="0.2">
      <c r="G333" s="1"/>
    </row>
    <row r="334" spans="7:7" ht="10.199999999999999" x14ac:dyDescent="0.2">
      <c r="G334" s="1"/>
    </row>
    <row r="335" spans="7:7" ht="10.199999999999999" x14ac:dyDescent="0.2">
      <c r="G335" s="1"/>
    </row>
    <row r="336" spans="7:7" ht="10.199999999999999" x14ac:dyDescent="0.2">
      <c r="G336" s="1"/>
    </row>
    <row r="337" spans="7:7" ht="10.199999999999999" x14ac:dyDescent="0.2">
      <c r="G337" s="1"/>
    </row>
    <row r="338" spans="7:7" ht="10.199999999999999" x14ac:dyDescent="0.2">
      <c r="G338" s="1"/>
    </row>
    <row r="339" spans="7:7" ht="10.199999999999999" x14ac:dyDescent="0.2">
      <c r="G339" s="1"/>
    </row>
    <row r="340" spans="7:7" ht="10.199999999999999" x14ac:dyDescent="0.2">
      <c r="G340" s="1"/>
    </row>
    <row r="341" spans="7:7" ht="10.199999999999999" x14ac:dyDescent="0.2">
      <c r="G341" s="1"/>
    </row>
    <row r="342" spans="7:7" ht="10.199999999999999" x14ac:dyDescent="0.2">
      <c r="G342" s="1"/>
    </row>
    <row r="343" spans="7:7" ht="10.199999999999999" x14ac:dyDescent="0.2">
      <c r="G343" s="1"/>
    </row>
    <row r="344" spans="7:7" ht="10.199999999999999" x14ac:dyDescent="0.2">
      <c r="G344" s="1"/>
    </row>
    <row r="345" spans="7:7" ht="10.199999999999999" x14ac:dyDescent="0.2">
      <c r="G345" s="1"/>
    </row>
    <row r="346" spans="7:7" ht="10.199999999999999" x14ac:dyDescent="0.2">
      <c r="G346" s="1"/>
    </row>
    <row r="347" spans="7:7" ht="10.199999999999999" x14ac:dyDescent="0.2">
      <c r="G347" s="1"/>
    </row>
    <row r="348" spans="7:7" ht="10.199999999999999" x14ac:dyDescent="0.2">
      <c r="G348" s="1"/>
    </row>
    <row r="349" spans="7:7" ht="10.199999999999999" x14ac:dyDescent="0.2">
      <c r="G349" s="1"/>
    </row>
    <row r="350" spans="7:7" ht="10.199999999999999" x14ac:dyDescent="0.2">
      <c r="G350" s="1"/>
    </row>
    <row r="351" spans="7:7" ht="10.199999999999999" x14ac:dyDescent="0.2">
      <c r="G351" s="1"/>
    </row>
    <row r="352" spans="7:7" ht="10.199999999999999" x14ac:dyDescent="0.2">
      <c r="G352" s="1"/>
    </row>
    <row r="353" spans="7:7" ht="10.199999999999999" x14ac:dyDescent="0.2">
      <c r="G353" s="1"/>
    </row>
    <row r="354" spans="7:7" ht="10.199999999999999" x14ac:dyDescent="0.2">
      <c r="G354" s="1"/>
    </row>
    <row r="355" spans="7:7" ht="10.199999999999999" x14ac:dyDescent="0.2">
      <c r="G355" s="1"/>
    </row>
    <row r="356" spans="7:7" ht="10.199999999999999" x14ac:dyDescent="0.2">
      <c r="G356" s="1"/>
    </row>
    <row r="357" spans="7:7" ht="10.199999999999999" x14ac:dyDescent="0.2">
      <c r="G357" s="1"/>
    </row>
    <row r="358" spans="7:7" ht="10.199999999999999" x14ac:dyDescent="0.2">
      <c r="G358" s="1"/>
    </row>
    <row r="359" spans="7:7" ht="10.199999999999999" x14ac:dyDescent="0.2">
      <c r="G359" s="1"/>
    </row>
    <row r="360" spans="7:7" ht="10.199999999999999" x14ac:dyDescent="0.2">
      <c r="G360" s="1"/>
    </row>
    <row r="361" spans="7:7" ht="10.199999999999999" x14ac:dyDescent="0.2">
      <c r="G361" s="1"/>
    </row>
    <row r="362" spans="7:7" ht="10.199999999999999" x14ac:dyDescent="0.2">
      <c r="G362" s="1"/>
    </row>
    <row r="363" spans="7:7" ht="10.199999999999999" x14ac:dyDescent="0.2">
      <c r="G363" s="1"/>
    </row>
    <row r="364" spans="7:7" ht="10.199999999999999" x14ac:dyDescent="0.2">
      <c r="G364" s="1"/>
    </row>
    <row r="365" spans="7:7" ht="10.199999999999999" x14ac:dyDescent="0.2">
      <c r="G365" s="1"/>
    </row>
    <row r="366" spans="7:7" ht="10.199999999999999" x14ac:dyDescent="0.2">
      <c r="G366" s="1"/>
    </row>
    <row r="367" spans="7:7" ht="10.199999999999999" x14ac:dyDescent="0.2">
      <c r="G367" s="1"/>
    </row>
    <row r="368" spans="7:7" ht="10.199999999999999" x14ac:dyDescent="0.2">
      <c r="G368" s="1"/>
    </row>
    <row r="369" spans="7:7" ht="10.199999999999999" x14ac:dyDescent="0.2">
      <c r="G369" s="1"/>
    </row>
    <row r="370" spans="7:7" ht="10.199999999999999" x14ac:dyDescent="0.2">
      <c r="G370" s="1"/>
    </row>
    <row r="371" spans="7:7" ht="10.199999999999999" x14ac:dyDescent="0.2">
      <c r="G371" s="1"/>
    </row>
    <row r="372" spans="7:7" ht="10.199999999999999" x14ac:dyDescent="0.2">
      <c r="G372" s="1"/>
    </row>
    <row r="373" spans="7:7" ht="10.199999999999999" x14ac:dyDescent="0.2">
      <c r="G373" s="1"/>
    </row>
    <row r="374" spans="7:7" ht="10.199999999999999" x14ac:dyDescent="0.2">
      <c r="G374" s="1"/>
    </row>
    <row r="375" spans="7:7" ht="10.199999999999999" x14ac:dyDescent="0.2">
      <c r="G375" s="1"/>
    </row>
    <row r="376" spans="7:7" ht="10.199999999999999" x14ac:dyDescent="0.2">
      <c r="G376" s="1"/>
    </row>
    <row r="377" spans="7:7" ht="10.199999999999999" x14ac:dyDescent="0.2">
      <c r="G377" s="1"/>
    </row>
    <row r="378" spans="7:7" ht="10.199999999999999" x14ac:dyDescent="0.2">
      <c r="G378" s="1"/>
    </row>
    <row r="379" spans="7:7" ht="10.199999999999999" x14ac:dyDescent="0.2">
      <c r="G379" s="1"/>
    </row>
    <row r="380" spans="7:7" ht="10.199999999999999" x14ac:dyDescent="0.2">
      <c r="G380" s="1"/>
    </row>
    <row r="381" spans="7:7" ht="10.199999999999999" x14ac:dyDescent="0.2">
      <c r="G381" s="1"/>
    </row>
    <row r="382" spans="7:7" ht="10.199999999999999" x14ac:dyDescent="0.2">
      <c r="G382" s="1"/>
    </row>
    <row r="383" spans="7:7" ht="10.199999999999999" x14ac:dyDescent="0.2">
      <c r="G383" s="1"/>
    </row>
    <row r="384" spans="7:7" ht="10.199999999999999" x14ac:dyDescent="0.2">
      <c r="G384" s="1"/>
    </row>
    <row r="385" spans="7:7" ht="10.199999999999999" x14ac:dyDescent="0.2">
      <c r="G385" s="1"/>
    </row>
    <row r="386" spans="7:7" ht="10.199999999999999" x14ac:dyDescent="0.2">
      <c r="G386" s="1"/>
    </row>
    <row r="387" spans="7:7" ht="10.199999999999999" x14ac:dyDescent="0.2">
      <c r="G387" s="1"/>
    </row>
    <row r="388" spans="7:7" ht="10.199999999999999" x14ac:dyDescent="0.2">
      <c r="G388" s="1"/>
    </row>
    <row r="389" spans="7:7" ht="10.199999999999999" x14ac:dyDescent="0.2">
      <c r="G389" s="1"/>
    </row>
    <row r="390" spans="7:7" ht="10.199999999999999" x14ac:dyDescent="0.2">
      <c r="G390" s="1"/>
    </row>
    <row r="391" spans="7:7" ht="10.199999999999999" x14ac:dyDescent="0.2">
      <c r="G391" s="1"/>
    </row>
    <row r="392" spans="7:7" ht="10.199999999999999" x14ac:dyDescent="0.2">
      <c r="G392" s="1"/>
    </row>
    <row r="393" spans="7:7" ht="10.199999999999999" x14ac:dyDescent="0.2">
      <c r="G393" s="1"/>
    </row>
    <row r="394" spans="7:7" ht="10.199999999999999" x14ac:dyDescent="0.2">
      <c r="G394" s="1"/>
    </row>
    <row r="395" spans="7:7" ht="10.199999999999999" x14ac:dyDescent="0.2">
      <c r="G395" s="1"/>
    </row>
    <row r="396" spans="7:7" ht="10.199999999999999" x14ac:dyDescent="0.2">
      <c r="G396" s="1"/>
    </row>
    <row r="397" spans="7:7" ht="10.199999999999999" x14ac:dyDescent="0.2">
      <c r="G397" s="1"/>
    </row>
    <row r="398" spans="7:7" ht="10.199999999999999" x14ac:dyDescent="0.2">
      <c r="G398" s="1"/>
    </row>
    <row r="399" spans="7:7" ht="10.199999999999999" x14ac:dyDescent="0.2">
      <c r="G399" s="1"/>
    </row>
    <row r="400" spans="7:7" ht="10.199999999999999" x14ac:dyDescent="0.2">
      <c r="G400" s="1"/>
    </row>
    <row r="401" spans="7:7" ht="10.199999999999999" x14ac:dyDescent="0.2">
      <c r="G401" s="1"/>
    </row>
    <row r="402" spans="7:7" ht="10.199999999999999" x14ac:dyDescent="0.2">
      <c r="G402" s="1"/>
    </row>
    <row r="403" spans="7:7" ht="10.199999999999999" x14ac:dyDescent="0.2">
      <c r="G403" s="1"/>
    </row>
    <row r="404" spans="7:7" ht="10.199999999999999" x14ac:dyDescent="0.2">
      <c r="G404" s="1"/>
    </row>
    <row r="405" spans="7:7" ht="10.199999999999999" x14ac:dyDescent="0.2">
      <c r="G405" s="1"/>
    </row>
    <row r="406" spans="7:7" ht="10.199999999999999" x14ac:dyDescent="0.2">
      <c r="G406" s="1"/>
    </row>
    <row r="407" spans="7:7" ht="10.199999999999999" x14ac:dyDescent="0.2">
      <c r="G407" s="1"/>
    </row>
    <row r="408" spans="7:7" ht="10.199999999999999" x14ac:dyDescent="0.2">
      <c r="G408" s="1"/>
    </row>
    <row r="409" spans="7:7" ht="10.199999999999999" x14ac:dyDescent="0.2">
      <c r="G409" s="1"/>
    </row>
    <row r="410" spans="7:7" ht="10.199999999999999" x14ac:dyDescent="0.2">
      <c r="G410" s="1"/>
    </row>
    <row r="411" spans="7:7" ht="10.199999999999999" x14ac:dyDescent="0.2">
      <c r="G411" s="1"/>
    </row>
    <row r="412" spans="7:7" ht="10.199999999999999" x14ac:dyDescent="0.2">
      <c r="G412" s="1"/>
    </row>
    <row r="413" spans="7:7" ht="10.199999999999999" x14ac:dyDescent="0.2">
      <c r="G413" s="1"/>
    </row>
    <row r="414" spans="7:7" ht="10.199999999999999" x14ac:dyDescent="0.2">
      <c r="G414" s="1"/>
    </row>
    <row r="415" spans="7:7" ht="10.199999999999999" x14ac:dyDescent="0.2">
      <c r="G415" s="1"/>
    </row>
    <row r="416" spans="7:7" ht="10.199999999999999" x14ac:dyDescent="0.2">
      <c r="G416" s="1"/>
    </row>
    <row r="417" spans="7:7" ht="10.199999999999999" x14ac:dyDescent="0.2">
      <c r="G417" s="1"/>
    </row>
    <row r="418" spans="7:7" ht="10.199999999999999" x14ac:dyDescent="0.2">
      <c r="G418" s="1"/>
    </row>
    <row r="419" spans="7:7" ht="10.199999999999999" x14ac:dyDescent="0.2">
      <c r="G419" s="1"/>
    </row>
    <row r="420" spans="7:7" ht="10.199999999999999" x14ac:dyDescent="0.2">
      <c r="G420" s="1"/>
    </row>
    <row r="421" spans="7:7" ht="10.199999999999999" x14ac:dyDescent="0.2">
      <c r="G421" s="1"/>
    </row>
    <row r="422" spans="7:7" ht="10.199999999999999" x14ac:dyDescent="0.2">
      <c r="G422" s="1"/>
    </row>
    <row r="423" spans="7:7" ht="10.199999999999999" x14ac:dyDescent="0.2">
      <c r="G423" s="1"/>
    </row>
    <row r="424" spans="7:7" ht="10.199999999999999" x14ac:dyDescent="0.2">
      <c r="G424" s="1"/>
    </row>
    <row r="425" spans="7:7" ht="10.199999999999999" x14ac:dyDescent="0.2">
      <c r="G425" s="1"/>
    </row>
    <row r="426" spans="7:7" ht="10.199999999999999" x14ac:dyDescent="0.2">
      <c r="G426" s="1"/>
    </row>
    <row r="427" spans="7:7" ht="10.199999999999999" x14ac:dyDescent="0.2">
      <c r="G427" s="1"/>
    </row>
    <row r="428" spans="7:7" ht="10.199999999999999" x14ac:dyDescent="0.2">
      <c r="G428" s="1"/>
    </row>
    <row r="429" spans="7:7" ht="10.199999999999999" x14ac:dyDescent="0.2">
      <c r="G429" s="1"/>
    </row>
    <row r="430" spans="7:7" ht="10.199999999999999" x14ac:dyDescent="0.2">
      <c r="G430" s="1"/>
    </row>
    <row r="431" spans="7:7" ht="10.199999999999999" x14ac:dyDescent="0.2">
      <c r="G431" s="1"/>
    </row>
    <row r="432" spans="7:7" ht="10.199999999999999" x14ac:dyDescent="0.2">
      <c r="G432" s="1"/>
    </row>
  </sheetData>
  <mergeCells count="7">
    <mergeCell ref="A38:F38"/>
    <mergeCell ref="A1:F1"/>
    <mergeCell ref="A2:F2"/>
    <mergeCell ref="A3:F3"/>
    <mergeCell ref="A5:A6"/>
    <mergeCell ref="B5:F5"/>
    <mergeCell ref="A37:F37"/>
  </mergeCells>
  <printOptions horizontalCentered="1"/>
  <pageMargins left="0" right="0" top="0.74803149606299213" bottom="0.55118110236220474" header="0.31496062992125984" footer="0.31496062992125984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2"/>
  <sheetViews>
    <sheetView workbookViewId="0">
      <selection sqref="A1:F1"/>
    </sheetView>
  </sheetViews>
  <sheetFormatPr baseColWidth="10" defaultRowHeight="13.2" x14ac:dyDescent="0.25"/>
  <cols>
    <col min="1" max="1" width="27.77734375" style="1" customWidth="1"/>
    <col min="2" max="2" width="7.21875" style="1" customWidth="1"/>
    <col min="3" max="3" width="7.6640625" style="1" customWidth="1"/>
    <col min="4" max="4" width="8.21875" style="1" customWidth="1"/>
    <col min="5" max="5" width="8" style="1" customWidth="1"/>
    <col min="6" max="6" width="7.33203125" style="1" customWidth="1"/>
    <col min="8" max="8" width="9" style="1" bestFit="1" customWidth="1"/>
    <col min="9" max="16384" width="11.5546875" style="1"/>
  </cols>
  <sheetData>
    <row r="1" spans="1:8" x14ac:dyDescent="0.25">
      <c r="A1" s="100" t="s">
        <v>193</v>
      </c>
      <c r="B1" s="100"/>
      <c r="C1" s="100"/>
      <c r="D1" s="100"/>
      <c r="E1" s="100"/>
      <c r="F1" s="100"/>
      <c r="G1" s="1"/>
    </row>
    <row r="2" spans="1:8" x14ac:dyDescent="0.25">
      <c r="A2" s="100" t="s">
        <v>32</v>
      </c>
      <c r="B2" s="100"/>
      <c r="C2" s="100"/>
      <c r="D2" s="100"/>
      <c r="E2" s="100"/>
      <c r="F2" s="100"/>
      <c r="G2" s="1"/>
    </row>
    <row r="3" spans="1:8" ht="39.6" customHeight="1" x14ac:dyDescent="0.2">
      <c r="A3" s="77" t="s">
        <v>192</v>
      </c>
      <c r="B3" s="77"/>
      <c r="C3" s="77"/>
      <c r="D3" s="77"/>
      <c r="E3" s="77"/>
      <c r="F3" s="77"/>
      <c r="G3" s="1"/>
    </row>
    <row r="4" spans="1:8" ht="10.199999999999999" x14ac:dyDescent="0.2">
      <c r="G4" s="1"/>
    </row>
    <row r="5" spans="1:8" ht="20.399999999999999" customHeight="1" x14ac:dyDescent="0.2">
      <c r="A5" s="72" t="s">
        <v>122</v>
      </c>
      <c r="B5" s="88" t="s">
        <v>184</v>
      </c>
      <c r="C5" s="88"/>
      <c r="D5" s="88"/>
      <c r="E5" s="88"/>
      <c r="F5" s="88"/>
      <c r="G5" s="1"/>
    </row>
    <row r="6" spans="1:8" ht="26.4" customHeight="1" x14ac:dyDescent="0.2">
      <c r="A6" s="89"/>
      <c r="B6" s="67" t="s">
        <v>23</v>
      </c>
      <c r="C6" s="67" t="s">
        <v>175</v>
      </c>
      <c r="D6" s="67" t="s">
        <v>176</v>
      </c>
      <c r="E6" s="66" t="s">
        <v>178</v>
      </c>
      <c r="F6" s="66" t="s">
        <v>177</v>
      </c>
      <c r="G6" s="1"/>
    </row>
    <row r="7" spans="1:8" ht="9.6" customHeight="1" x14ac:dyDescent="0.25"/>
    <row r="8" spans="1:8" s="4" customFormat="1" ht="10.199999999999999" x14ac:dyDescent="0.2">
      <c r="A8" s="4" t="s">
        <v>23</v>
      </c>
      <c r="B8" s="6">
        <f>SUM(B10:B19)</f>
        <v>136118</v>
      </c>
      <c r="C8" s="6">
        <f t="shared" ref="C8:F8" si="0">SUM(C10:C19)</f>
        <v>75857</v>
      </c>
      <c r="D8" s="6">
        <f t="shared" si="0"/>
        <v>51960</v>
      </c>
      <c r="E8" s="6">
        <f t="shared" si="0"/>
        <v>8076</v>
      </c>
      <c r="F8" s="6">
        <f t="shared" si="0"/>
        <v>225</v>
      </c>
    </row>
    <row r="9" spans="1:8" ht="6.6" customHeight="1" x14ac:dyDescent="0.2">
      <c r="B9" s="7"/>
      <c r="C9" s="7"/>
      <c r="D9" s="7"/>
      <c r="E9" s="7"/>
      <c r="F9" s="7"/>
      <c r="G9" s="1"/>
    </row>
    <row r="10" spans="1:8" ht="10.199999999999999" x14ac:dyDescent="0.2">
      <c r="A10" s="28" t="s">
        <v>1</v>
      </c>
      <c r="B10" s="7">
        <f>SUM(C10:F10)</f>
        <v>20936</v>
      </c>
      <c r="C10" s="7">
        <v>9989</v>
      </c>
      <c r="D10" s="7">
        <v>10021</v>
      </c>
      <c r="E10" s="7">
        <v>923</v>
      </c>
      <c r="F10" s="7">
        <v>3</v>
      </c>
      <c r="G10" s="1"/>
      <c r="H10" s="11"/>
    </row>
    <row r="11" spans="1:8" ht="10.199999999999999" x14ac:dyDescent="0.2">
      <c r="A11" s="28" t="s">
        <v>5</v>
      </c>
      <c r="B11" s="7">
        <f t="shared" ref="B11:B19" si="1">SUM(C11:F11)</f>
        <v>21920</v>
      </c>
      <c r="C11" s="7">
        <v>15158</v>
      </c>
      <c r="D11" s="7">
        <v>6284</v>
      </c>
      <c r="E11" s="7">
        <v>478</v>
      </c>
      <c r="F11" s="7">
        <v>0</v>
      </c>
      <c r="G11" s="1"/>
      <c r="H11" s="11"/>
    </row>
    <row r="12" spans="1:8" ht="10.199999999999999" x14ac:dyDescent="0.2">
      <c r="A12" s="28" t="s">
        <v>6</v>
      </c>
      <c r="B12" s="7">
        <f t="shared" si="1"/>
        <v>14914</v>
      </c>
      <c r="C12" s="7">
        <v>7439</v>
      </c>
      <c r="D12" s="7">
        <v>6225</v>
      </c>
      <c r="E12" s="7">
        <v>1244</v>
      </c>
      <c r="F12" s="7">
        <v>6</v>
      </c>
      <c r="G12" s="1"/>
      <c r="H12" s="11"/>
    </row>
    <row r="13" spans="1:8" ht="10.199999999999999" x14ac:dyDescent="0.2">
      <c r="A13" s="28" t="s">
        <v>7</v>
      </c>
      <c r="B13" s="7">
        <f t="shared" si="1"/>
        <v>9757</v>
      </c>
      <c r="C13" s="7">
        <v>5503</v>
      </c>
      <c r="D13" s="7">
        <v>3617</v>
      </c>
      <c r="E13" s="7">
        <v>629</v>
      </c>
      <c r="F13" s="7">
        <v>8</v>
      </c>
      <c r="G13" s="1"/>
      <c r="H13" s="11"/>
    </row>
    <row r="14" spans="1:8" ht="10.199999999999999" x14ac:dyDescent="0.2">
      <c r="A14" s="28" t="s">
        <v>8</v>
      </c>
      <c r="B14" s="7">
        <f t="shared" si="1"/>
        <v>15546</v>
      </c>
      <c r="C14" s="7">
        <v>9636</v>
      </c>
      <c r="D14" s="7">
        <v>5539</v>
      </c>
      <c r="E14" s="7">
        <v>371</v>
      </c>
      <c r="F14" s="7">
        <v>0</v>
      </c>
      <c r="G14" s="1"/>
      <c r="H14" s="11"/>
    </row>
    <row r="15" spans="1:8" ht="10.199999999999999" x14ac:dyDescent="0.2">
      <c r="A15" s="28" t="s">
        <v>9</v>
      </c>
      <c r="B15" s="7">
        <f t="shared" si="1"/>
        <v>10277</v>
      </c>
      <c r="C15" s="7">
        <v>5223</v>
      </c>
      <c r="D15" s="7">
        <v>3635</v>
      </c>
      <c r="E15" s="7">
        <v>1410</v>
      </c>
      <c r="F15" s="7">
        <v>9</v>
      </c>
      <c r="G15" s="1"/>
      <c r="H15" s="11"/>
    </row>
    <row r="16" spans="1:8" ht="10.199999999999999" x14ac:dyDescent="0.2">
      <c r="A16" s="28" t="s">
        <v>10</v>
      </c>
      <c r="B16" s="7">
        <f t="shared" si="1"/>
        <v>10176</v>
      </c>
      <c r="C16" s="7">
        <v>5149</v>
      </c>
      <c r="D16" s="7">
        <v>3891</v>
      </c>
      <c r="E16" s="7">
        <v>1124</v>
      </c>
      <c r="F16" s="7">
        <v>12</v>
      </c>
      <c r="G16" s="1"/>
      <c r="H16" s="11"/>
    </row>
    <row r="17" spans="1:8" ht="10.199999999999999" x14ac:dyDescent="0.2">
      <c r="A17" s="28" t="s">
        <v>11</v>
      </c>
      <c r="B17" s="7">
        <f t="shared" si="1"/>
        <v>19085</v>
      </c>
      <c r="C17" s="7">
        <v>10994</v>
      </c>
      <c r="D17" s="7">
        <v>7024</v>
      </c>
      <c r="E17" s="7">
        <v>927</v>
      </c>
      <c r="F17" s="7">
        <v>140</v>
      </c>
      <c r="G17" s="1"/>
      <c r="H17" s="11"/>
    </row>
    <row r="18" spans="1:8" ht="10.199999999999999" x14ac:dyDescent="0.2">
      <c r="A18" s="28" t="s">
        <v>12</v>
      </c>
      <c r="B18" s="7">
        <f t="shared" si="1"/>
        <v>7139</v>
      </c>
      <c r="C18" s="7">
        <v>3546</v>
      </c>
      <c r="D18" s="7">
        <v>2997</v>
      </c>
      <c r="E18" s="7">
        <v>561</v>
      </c>
      <c r="F18" s="7">
        <v>35</v>
      </c>
      <c r="G18" s="1"/>
      <c r="H18" s="11"/>
    </row>
    <row r="19" spans="1:8" ht="10.199999999999999" x14ac:dyDescent="0.2">
      <c r="A19" s="70" t="s">
        <v>120</v>
      </c>
      <c r="B19" s="7">
        <f t="shared" si="1"/>
        <v>6368</v>
      </c>
      <c r="C19" s="7">
        <v>3220</v>
      </c>
      <c r="D19" s="7">
        <v>2727</v>
      </c>
      <c r="E19" s="7">
        <v>409</v>
      </c>
      <c r="F19" s="7">
        <v>12</v>
      </c>
      <c r="G19" s="1"/>
      <c r="H19" s="11"/>
    </row>
    <row r="20" spans="1:8" ht="10.199999999999999" x14ac:dyDescent="0.2">
      <c r="A20" s="28"/>
      <c r="G20" s="1"/>
    </row>
    <row r="21" spans="1:8" s="4" customFormat="1" ht="10.199999999999999" x14ac:dyDescent="0.2">
      <c r="A21" s="32" t="s">
        <v>24</v>
      </c>
      <c r="B21" s="64">
        <f>SUM(C21:F21)</f>
        <v>100.00000000000001</v>
      </c>
      <c r="C21" s="64">
        <f>ROUND(C8/$B$8*100,2)</f>
        <v>55.73</v>
      </c>
      <c r="D21" s="64">
        <f t="shared" ref="D21:F21" si="2">ROUND(D8/$B$8*100,2)</f>
        <v>38.17</v>
      </c>
      <c r="E21" s="64">
        <f t="shared" si="2"/>
        <v>5.93</v>
      </c>
      <c r="F21" s="64">
        <f t="shared" si="2"/>
        <v>0.17</v>
      </c>
    </row>
    <row r="22" spans="1:8" ht="6.6" customHeight="1" x14ac:dyDescent="0.2">
      <c r="A22" s="28"/>
      <c r="B22" s="64"/>
      <c r="C22" s="58"/>
      <c r="D22" s="58"/>
      <c r="E22" s="58"/>
      <c r="F22" s="58"/>
      <c r="G22" s="1"/>
    </row>
    <row r="23" spans="1:8" ht="10.199999999999999" x14ac:dyDescent="0.2">
      <c r="A23" s="28" t="s">
        <v>1</v>
      </c>
      <c r="B23" s="58">
        <f t="shared" ref="B23:B32" si="3">SUM(C23:F23)</f>
        <v>99.999999999999986</v>
      </c>
      <c r="C23" s="58">
        <f>ROUND(C10/$B$10*100,2)</f>
        <v>47.71</v>
      </c>
      <c r="D23" s="58">
        <f t="shared" ref="D23:E23" si="4">ROUND(D10/$B$10*100,2)</f>
        <v>47.86</v>
      </c>
      <c r="E23" s="58">
        <f t="shared" si="4"/>
        <v>4.41</v>
      </c>
      <c r="F23" s="58">
        <f>ROUND(F10/$B$10*100,2)+0.01</f>
        <v>0.02</v>
      </c>
      <c r="G23" s="1"/>
    </row>
    <row r="24" spans="1:8" ht="10.199999999999999" x14ac:dyDescent="0.2">
      <c r="A24" s="28" t="s">
        <v>5</v>
      </c>
      <c r="B24" s="58">
        <f t="shared" si="3"/>
        <v>100.00000000000001</v>
      </c>
      <c r="C24" s="58">
        <f>ROUND(C11/$B$11*100,2)</f>
        <v>69.150000000000006</v>
      </c>
      <c r="D24" s="58">
        <f t="shared" ref="D24:F24" si="5">ROUND(D11/$B$11*100,2)</f>
        <v>28.67</v>
      </c>
      <c r="E24" s="58">
        <f t="shared" si="5"/>
        <v>2.1800000000000002</v>
      </c>
      <c r="F24" s="58">
        <f t="shared" si="5"/>
        <v>0</v>
      </c>
      <c r="G24" s="1"/>
    </row>
    <row r="25" spans="1:8" ht="10.199999999999999" x14ac:dyDescent="0.2">
      <c r="A25" s="28" t="s">
        <v>6</v>
      </c>
      <c r="B25" s="58">
        <f t="shared" si="3"/>
        <v>100.00000000000001</v>
      </c>
      <c r="C25" s="58">
        <f>ROUND(C12/$B$12*100,2)</f>
        <v>49.88</v>
      </c>
      <c r="D25" s="58">
        <f t="shared" ref="D25:F25" si="6">ROUND(D12/$B$12*100,2)</f>
        <v>41.74</v>
      </c>
      <c r="E25" s="58">
        <f t="shared" si="6"/>
        <v>8.34</v>
      </c>
      <c r="F25" s="58">
        <f t="shared" si="6"/>
        <v>0.04</v>
      </c>
      <c r="G25" s="1"/>
    </row>
    <row r="26" spans="1:8" ht="10.199999999999999" x14ac:dyDescent="0.2">
      <c r="A26" s="28" t="s">
        <v>7</v>
      </c>
      <c r="B26" s="58">
        <f t="shared" si="3"/>
        <v>100</v>
      </c>
      <c r="C26" s="58">
        <f>ROUND(C13/$B$13*100,2)</f>
        <v>56.4</v>
      </c>
      <c r="D26" s="58">
        <f t="shared" ref="D26:F26" si="7">ROUND(D13/$B$13*100,2)</f>
        <v>37.07</v>
      </c>
      <c r="E26" s="58">
        <f t="shared" si="7"/>
        <v>6.45</v>
      </c>
      <c r="F26" s="58">
        <f t="shared" si="7"/>
        <v>0.08</v>
      </c>
      <c r="G26" s="1"/>
    </row>
    <row r="27" spans="1:8" ht="10.199999999999999" x14ac:dyDescent="0.2">
      <c r="A27" s="28" t="s">
        <v>8</v>
      </c>
      <c r="B27" s="58">
        <f t="shared" si="3"/>
        <v>100</v>
      </c>
      <c r="C27" s="58">
        <f>ROUND(C14/$B$14*100,2)</f>
        <v>61.98</v>
      </c>
      <c r="D27" s="58">
        <f t="shared" ref="D27:F27" si="8">ROUND(D14/$B$14*100,2)</f>
        <v>35.630000000000003</v>
      </c>
      <c r="E27" s="58">
        <f t="shared" si="8"/>
        <v>2.39</v>
      </c>
      <c r="F27" s="58">
        <f t="shared" si="8"/>
        <v>0</v>
      </c>
      <c r="G27" s="1"/>
    </row>
    <row r="28" spans="1:8" ht="10.199999999999999" x14ac:dyDescent="0.2">
      <c r="A28" s="28" t="s">
        <v>9</v>
      </c>
      <c r="B28" s="58">
        <f t="shared" si="3"/>
        <v>100</v>
      </c>
      <c r="C28" s="58">
        <f>ROUND(C15/$B$15*100,2)</f>
        <v>50.82</v>
      </c>
      <c r="D28" s="58">
        <f t="shared" ref="D28:F28" si="9">ROUND(D15/$B$15*100,2)</f>
        <v>35.369999999999997</v>
      </c>
      <c r="E28" s="58">
        <f t="shared" si="9"/>
        <v>13.72</v>
      </c>
      <c r="F28" s="58">
        <f t="shared" si="9"/>
        <v>0.09</v>
      </c>
      <c r="G28" s="1"/>
    </row>
    <row r="29" spans="1:8" ht="10.199999999999999" x14ac:dyDescent="0.2">
      <c r="A29" s="28" t="s">
        <v>10</v>
      </c>
      <c r="B29" s="58">
        <f t="shared" si="3"/>
        <v>100</v>
      </c>
      <c r="C29" s="58">
        <f>ROUND(C16/$B$16*100,2)</f>
        <v>50.6</v>
      </c>
      <c r="D29" s="58">
        <f t="shared" ref="D29:E29" si="10">ROUND(D16/$B$16*100,2)</f>
        <v>38.24</v>
      </c>
      <c r="E29" s="58">
        <f t="shared" si="10"/>
        <v>11.05</v>
      </c>
      <c r="F29" s="58">
        <f>ROUND(F16/$B$16*100,2)-0.01</f>
        <v>0.11</v>
      </c>
      <c r="G29" s="1"/>
    </row>
    <row r="30" spans="1:8" ht="10.199999999999999" x14ac:dyDescent="0.2">
      <c r="A30" s="28" t="s">
        <v>11</v>
      </c>
      <c r="B30" s="58">
        <f t="shared" si="3"/>
        <v>100</v>
      </c>
      <c r="C30" s="58">
        <f>ROUND(C17/$B$17*100,2)</f>
        <v>57.61</v>
      </c>
      <c r="D30" s="58">
        <f t="shared" ref="D30:F30" si="11">ROUND(D17/$B$17*100,2)</f>
        <v>36.799999999999997</v>
      </c>
      <c r="E30" s="58">
        <f t="shared" si="11"/>
        <v>4.8600000000000003</v>
      </c>
      <c r="F30" s="58">
        <f t="shared" si="11"/>
        <v>0.73</v>
      </c>
      <c r="G30" s="1"/>
    </row>
    <row r="31" spans="1:8" ht="10.199999999999999" x14ac:dyDescent="0.2">
      <c r="A31" s="28" t="s">
        <v>12</v>
      </c>
      <c r="B31" s="58">
        <f t="shared" si="3"/>
        <v>100</v>
      </c>
      <c r="C31" s="58">
        <f>ROUND(C18/$B$18*100,2)</f>
        <v>49.67</v>
      </c>
      <c r="D31" s="58">
        <f t="shared" ref="D31:F31" si="12">ROUND(D18/$B$18*100,2)</f>
        <v>41.98</v>
      </c>
      <c r="E31" s="58">
        <f t="shared" si="12"/>
        <v>7.86</v>
      </c>
      <c r="F31" s="58">
        <f t="shared" si="12"/>
        <v>0.49</v>
      </c>
      <c r="G31" s="1"/>
    </row>
    <row r="32" spans="1:8" ht="10.199999999999999" x14ac:dyDescent="0.2">
      <c r="A32" s="70" t="s">
        <v>120</v>
      </c>
      <c r="B32" s="58">
        <f t="shared" si="3"/>
        <v>100</v>
      </c>
      <c r="C32" s="58">
        <f>ROUND(C19/$B$19*100,2)</f>
        <v>50.57</v>
      </c>
      <c r="D32" s="58">
        <f t="shared" ref="D32:F32" si="13">ROUND(D19/$B$19*100,2)</f>
        <v>42.82</v>
      </c>
      <c r="E32" s="58">
        <f t="shared" si="13"/>
        <v>6.42</v>
      </c>
      <c r="F32" s="58">
        <f t="shared" si="13"/>
        <v>0.19</v>
      </c>
      <c r="G32" s="1"/>
    </row>
    <row r="33" spans="1:8" ht="10.8" thickBot="1" x14ac:dyDescent="0.25">
      <c r="A33" s="5"/>
      <c r="B33" s="5"/>
      <c r="C33" s="5"/>
      <c r="D33" s="5"/>
      <c r="E33" s="5"/>
      <c r="F33" s="5"/>
      <c r="G33" s="1"/>
    </row>
    <row r="34" spans="1:8" ht="10.199999999999999" x14ac:dyDescent="0.2">
      <c r="G34" s="1"/>
    </row>
    <row r="35" spans="1:8" ht="19.2" customHeight="1" x14ac:dyDescent="0.2">
      <c r="A35" s="85" t="s">
        <v>123</v>
      </c>
      <c r="B35" s="85"/>
      <c r="C35" s="85"/>
      <c r="D35" s="85"/>
      <c r="E35" s="85"/>
      <c r="F35" s="85"/>
      <c r="G35" s="1"/>
    </row>
    <row r="36" spans="1:8" ht="10.199999999999999" x14ac:dyDescent="0.2">
      <c r="A36" s="99" t="s">
        <v>121</v>
      </c>
      <c r="B36" s="99"/>
      <c r="C36" s="99"/>
      <c r="D36" s="99"/>
      <c r="E36" s="99"/>
      <c r="F36" s="99"/>
      <c r="G36" s="1"/>
    </row>
    <row r="37" spans="1:8" x14ac:dyDescent="0.25">
      <c r="A37"/>
      <c r="B37"/>
      <c r="C37"/>
      <c r="D37"/>
      <c r="E37"/>
      <c r="F37"/>
      <c r="G37" s="1"/>
      <c r="H37"/>
    </row>
    <row r="38" spans="1:8" x14ac:dyDescent="0.25">
      <c r="A38"/>
      <c r="B38"/>
      <c r="C38"/>
      <c r="D38"/>
      <c r="E38"/>
      <c r="F38"/>
      <c r="G38" s="1"/>
      <c r="H38"/>
    </row>
    <row r="39" spans="1:8" x14ac:dyDescent="0.25">
      <c r="A39"/>
      <c r="B39"/>
      <c r="C39"/>
      <c r="D39"/>
      <c r="E39"/>
      <c r="F39"/>
      <c r="G39" s="1"/>
      <c r="H39"/>
    </row>
    <row r="40" spans="1:8" x14ac:dyDescent="0.25">
      <c r="A40"/>
      <c r="B40"/>
      <c r="C40"/>
      <c r="D40"/>
      <c r="E40"/>
      <c r="F40"/>
      <c r="G40" s="1"/>
      <c r="H40"/>
    </row>
    <row r="41" spans="1:8" x14ac:dyDescent="0.25">
      <c r="A41"/>
      <c r="B41"/>
      <c r="C41"/>
      <c r="D41"/>
      <c r="E41"/>
      <c r="F41"/>
      <c r="G41" s="1"/>
      <c r="H41"/>
    </row>
    <row r="42" spans="1:8" x14ac:dyDescent="0.25">
      <c r="A42"/>
      <c r="B42"/>
      <c r="C42"/>
      <c r="D42"/>
      <c r="E42"/>
      <c r="F42"/>
      <c r="G42" s="1"/>
      <c r="H42"/>
    </row>
    <row r="43" spans="1:8" x14ac:dyDescent="0.25">
      <c r="A43"/>
      <c r="B43"/>
      <c r="C43"/>
      <c r="D43"/>
      <c r="E43"/>
      <c r="F43"/>
      <c r="G43" s="1"/>
      <c r="H43"/>
    </row>
    <row r="44" spans="1:8" x14ac:dyDescent="0.25">
      <c r="A44"/>
      <c r="B44"/>
      <c r="C44"/>
      <c r="D44"/>
      <c r="E44"/>
      <c r="F44"/>
      <c r="G44" s="1"/>
      <c r="H44"/>
    </row>
    <row r="45" spans="1:8" x14ac:dyDescent="0.25">
      <c r="A45"/>
      <c r="B45"/>
      <c r="C45"/>
      <c r="D45"/>
      <c r="E45"/>
      <c r="F45"/>
      <c r="G45" s="1"/>
      <c r="H45"/>
    </row>
    <row r="46" spans="1:8" x14ac:dyDescent="0.25">
      <c r="A46"/>
      <c r="B46"/>
      <c r="C46"/>
      <c r="D46"/>
      <c r="E46"/>
      <c r="F46"/>
      <c r="G46" s="1"/>
      <c r="H46"/>
    </row>
    <row r="47" spans="1:8" x14ac:dyDescent="0.25">
      <c r="A47"/>
      <c r="B47"/>
      <c r="C47"/>
      <c r="D47"/>
      <c r="E47"/>
      <c r="F47"/>
      <c r="G47" s="1"/>
      <c r="H47"/>
    </row>
    <row r="48" spans="1:8" x14ac:dyDescent="0.25">
      <c r="A48"/>
      <c r="B48"/>
      <c r="C48"/>
      <c r="D48"/>
      <c r="E48"/>
      <c r="F48"/>
      <c r="G48" s="1"/>
      <c r="H48"/>
    </row>
    <row r="49" spans="1:8" x14ac:dyDescent="0.25">
      <c r="A49"/>
      <c r="B49"/>
      <c r="C49"/>
      <c r="D49"/>
      <c r="E49"/>
      <c r="F49"/>
      <c r="G49" s="1"/>
      <c r="H49"/>
    </row>
    <row r="50" spans="1:8" x14ac:dyDescent="0.25">
      <c r="A50"/>
      <c r="B50"/>
      <c r="C50"/>
      <c r="D50"/>
      <c r="E50"/>
      <c r="F50"/>
      <c r="G50" s="1"/>
      <c r="H50"/>
    </row>
    <row r="51" spans="1:8" x14ac:dyDescent="0.25">
      <c r="A51"/>
      <c r="B51"/>
      <c r="C51"/>
      <c r="D51"/>
      <c r="E51"/>
      <c r="F51"/>
      <c r="G51" s="1"/>
      <c r="H51"/>
    </row>
    <row r="52" spans="1:8" x14ac:dyDescent="0.25">
      <c r="A52"/>
      <c r="B52"/>
      <c r="C52"/>
      <c r="D52"/>
      <c r="E52"/>
      <c r="F52"/>
      <c r="G52" s="1"/>
      <c r="H52"/>
    </row>
    <row r="53" spans="1:8" x14ac:dyDescent="0.25">
      <c r="A53"/>
      <c r="B53"/>
      <c r="C53"/>
      <c r="D53"/>
      <c r="E53"/>
      <c r="F53"/>
      <c r="G53" s="1"/>
      <c r="H53"/>
    </row>
    <row r="54" spans="1:8" x14ac:dyDescent="0.25">
      <c r="A54"/>
      <c r="B54"/>
      <c r="C54"/>
      <c r="D54"/>
      <c r="E54"/>
      <c r="F54"/>
      <c r="G54" s="1"/>
      <c r="H54"/>
    </row>
    <row r="55" spans="1:8" x14ac:dyDescent="0.25">
      <c r="A55"/>
      <c r="B55"/>
      <c r="C55"/>
      <c r="D55"/>
      <c r="E55"/>
      <c r="F55"/>
      <c r="G55" s="1"/>
      <c r="H55"/>
    </row>
    <row r="56" spans="1:8" x14ac:dyDescent="0.25">
      <c r="A56"/>
      <c r="B56"/>
      <c r="C56"/>
      <c r="D56"/>
      <c r="E56"/>
      <c r="F56"/>
      <c r="G56" s="1"/>
      <c r="H56"/>
    </row>
    <row r="57" spans="1:8" x14ac:dyDescent="0.25">
      <c r="A57"/>
      <c r="B57"/>
      <c r="C57"/>
      <c r="D57"/>
      <c r="E57"/>
      <c r="F57"/>
      <c r="G57" s="1"/>
      <c r="H57"/>
    </row>
    <row r="58" spans="1:8" x14ac:dyDescent="0.25">
      <c r="A58"/>
      <c r="B58"/>
      <c r="C58"/>
      <c r="D58"/>
      <c r="E58"/>
      <c r="F58"/>
      <c r="G58" s="1"/>
      <c r="H58"/>
    </row>
    <row r="59" spans="1:8" x14ac:dyDescent="0.25">
      <c r="A59"/>
      <c r="B59"/>
      <c r="C59"/>
      <c r="D59"/>
      <c r="E59"/>
      <c r="F59"/>
      <c r="G59" s="1"/>
      <c r="H59"/>
    </row>
    <row r="60" spans="1:8" x14ac:dyDescent="0.25">
      <c r="A60"/>
      <c r="B60"/>
      <c r="C60"/>
      <c r="D60"/>
      <c r="E60"/>
      <c r="F60"/>
      <c r="G60" s="1"/>
      <c r="H60"/>
    </row>
    <row r="61" spans="1:8" x14ac:dyDescent="0.25">
      <c r="A61"/>
      <c r="B61"/>
      <c r="C61"/>
      <c r="D61"/>
      <c r="E61"/>
      <c r="F61"/>
      <c r="G61" s="1"/>
      <c r="H61"/>
    </row>
    <row r="62" spans="1:8" x14ac:dyDescent="0.25">
      <c r="A62"/>
      <c r="B62"/>
      <c r="C62"/>
      <c r="D62"/>
      <c r="E62"/>
      <c r="F62"/>
      <c r="G62" s="1"/>
      <c r="H62"/>
    </row>
    <row r="63" spans="1:8" x14ac:dyDescent="0.25">
      <c r="A63"/>
      <c r="B63"/>
      <c r="C63"/>
      <c r="D63"/>
      <c r="E63"/>
      <c r="F63"/>
      <c r="G63" s="1"/>
      <c r="H63"/>
    </row>
    <row r="64" spans="1:8" x14ac:dyDescent="0.25">
      <c r="A64"/>
      <c r="B64"/>
      <c r="C64"/>
      <c r="D64"/>
      <c r="E64"/>
      <c r="F64"/>
      <c r="G64" s="1"/>
      <c r="H64"/>
    </row>
    <row r="65" spans="1:8" x14ac:dyDescent="0.25">
      <c r="A65"/>
      <c r="B65"/>
      <c r="C65"/>
      <c r="D65"/>
      <c r="E65"/>
      <c r="F65"/>
      <c r="G65" s="1"/>
      <c r="H65"/>
    </row>
    <row r="66" spans="1:8" x14ac:dyDescent="0.25">
      <c r="A66"/>
      <c r="B66"/>
      <c r="C66"/>
      <c r="D66"/>
      <c r="E66"/>
      <c r="F66"/>
      <c r="G66" s="1"/>
      <c r="H66"/>
    </row>
    <row r="67" spans="1:8" x14ac:dyDescent="0.25">
      <c r="A67"/>
      <c r="B67"/>
      <c r="C67"/>
      <c r="D67"/>
      <c r="E67"/>
      <c r="F67"/>
      <c r="G67" s="1"/>
      <c r="H67"/>
    </row>
    <row r="68" spans="1:8" x14ac:dyDescent="0.25">
      <c r="A68"/>
      <c r="B68"/>
      <c r="C68"/>
      <c r="D68"/>
      <c r="E68"/>
      <c r="F68"/>
      <c r="G68" s="1"/>
      <c r="H68"/>
    </row>
    <row r="69" spans="1:8" x14ac:dyDescent="0.25">
      <c r="A69"/>
      <c r="B69"/>
      <c r="C69"/>
      <c r="D69"/>
      <c r="E69"/>
      <c r="F69"/>
      <c r="G69" s="1"/>
      <c r="H69"/>
    </row>
    <row r="70" spans="1:8" x14ac:dyDescent="0.25">
      <c r="A70"/>
      <c r="B70"/>
      <c r="C70"/>
      <c r="D70"/>
      <c r="E70"/>
      <c r="F70"/>
      <c r="G70" s="1"/>
      <c r="H70"/>
    </row>
    <row r="71" spans="1:8" x14ac:dyDescent="0.25">
      <c r="A71"/>
      <c r="B71"/>
      <c r="C71"/>
      <c r="D71"/>
      <c r="E71"/>
      <c r="F71"/>
      <c r="G71" s="1"/>
      <c r="H71"/>
    </row>
    <row r="72" spans="1:8" x14ac:dyDescent="0.25">
      <c r="A72"/>
      <c r="B72"/>
      <c r="C72"/>
      <c r="D72"/>
      <c r="E72"/>
      <c r="F72"/>
      <c r="G72" s="1"/>
      <c r="H72"/>
    </row>
    <row r="73" spans="1:8" x14ac:dyDescent="0.25">
      <c r="A73"/>
      <c r="B73"/>
      <c r="C73"/>
      <c r="D73"/>
      <c r="E73"/>
      <c r="F73"/>
      <c r="G73" s="1"/>
      <c r="H73"/>
    </row>
    <row r="74" spans="1:8" x14ac:dyDescent="0.25">
      <c r="A74"/>
      <c r="B74"/>
      <c r="C74"/>
      <c r="D74"/>
      <c r="E74"/>
      <c r="F74"/>
      <c r="G74" s="1"/>
      <c r="H74"/>
    </row>
    <row r="75" spans="1:8" x14ac:dyDescent="0.25">
      <c r="A75"/>
      <c r="B75"/>
      <c r="C75"/>
      <c r="D75"/>
      <c r="E75"/>
      <c r="F75"/>
      <c r="G75" s="1"/>
      <c r="H75"/>
    </row>
    <row r="76" spans="1:8" x14ac:dyDescent="0.25">
      <c r="A76"/>
      <c r="B76"/>
      <c r="C76"/>
      <c r="D76"/>
      <c r="E76"/>
      <c r="F76"/>
      <c r="G76" s="1"/>
      <c r="H76"/>
    </row>
    <row r="77" spans="1:8" x14ac:dyDescent="0.25">
      <c r="A77"/>
      <c r="B77"/>
      <c r="C77"/>
      <c r="D77"/>
      <c r="E77"/>
      <c r="F77"/>
      <c r="G77" s="1"/>
      <c r="H77"/>
    </row>
    <row r="78" spans="1:8" x14ac:dyDescent="0.25">
      <c r="A78"/>
      <c r="B78"/>
      <c r="C78"/>
      <c r="D78"/>
      <c r="E78"/>
      <c r="F78"/>
      <c r="G78" s="1"/>
      <c r="H78"/>
    </row>
    <row r="79" spans="1:8" x14ac:dyDescent="0.25">
      <c r="A79"/>
      <c r="B79"/>
      <c r="C79"/>
      <c r="D79"/>
      <c r="E79"/>
      <c r="F79"/>
      <c r="G79" s="1"/>
      <c r="H79"/>
    </row>
    <row r="80" spans="1:8" x14ac:dyDescent="0.25">
      <c r="A80"/>
      <c r="B80"/>
      <c r="C80"/>
      <c r="D80"/>
      <c r="E80"/>
      <c r="F80"/>
      <c r="G80" s="1"/>
      <c r="H80"/>
    </row>
    <row r="81" spans="1:8" x14ac:dyDescent="0.25">
      <c r="A81"/>
      <c r="B81"/>
      <c r="C81"/>
      <c r="D81"/>
      <c r="E81"/>
      <c r="F81"/>
      <c r="G81" s="1"/>
      <c r="H81"/>
    </row>
    <row r="82" spans="1:8" x14ac:dyDescent="0.25">
      <c r="A82"/>
      <c r="B82"/>
      <c r="C82"/>
      <c r="D82"/>
      <c r="E82"/>
      <c r="F82"/>
      <c r="G82" s="1"/>
      <c r="H82"/>
    </row>
    <row r="83" spans="1:8" x14ac:dyDescent="0.25">
      <c r="A83"/>
      <c r="B83"/>
      <c r="C83"/>
      <c r="D83"/>
      <c r="E83"/>
      <c r="F83"/>
      <c r="G83" s="1"/>
      <c r="H83"/>
    </row>
    <row r="84" spans="1:8" x14ac:dyDescent="0.25">
      <c r="A84"/>
      <c r="B84"/>
      <c r="C84"/>
      <c r="D84"/>
      <c r="E84"/>
      <c r="F84"/>
      <c r="G84" s="1"/>
      <c r="H84"/>
    </row>
    <row r="85" spans="1:8" x14ac:dyDescent="0.25">
      <c r="A85"/>
      <c r="B85"/>
      <c r="C85"/>
      <c r="D85"/>
      <c r="E85"/>
      <c r="F85"/>
      <c r="G85" s="1"/>
      <c r="H85"/>
    </row>
    <row r="86" spans="1:8" x14ac:dyDescent="0.25">
      <c r="A86"/>
      <c r="B86"/>
      <c r="C86"/>
      <c r="D86"/>
      <c r="E86"/>
      <c r="F86"/>
      <c r="G86" s="1"/>
      <c r="H86"/>
    </row>
    <row r="87" spans="1:8" x14ac:dyDescent="0.25">
      <c r="A87"/>
      <c r="B87"/>
      <c r="C87"/>
      <c r="D87"/>
      <c r="E87"/>
      <c r="F87"/>
      <c r="G87" s="1"/>
      <c r="H87"/>
    </row>
    <row r="88" spans="1:8" x14ac:dyDescent="0.25">
      <c r="A88"/>
      <c r="B88"/>
      <c r="C88"/>
      <c r="D88"/>
      <c r="E88"/>
      <c r="F88"/>
      <c r="G88" s="1"/>
      <c r="H88"/>
    </row>
    <row r="89" spans="1:8" x14ac:dyDescent="0.25">
      <c r="A89"/>
      <c r="B89"/>
      <c r="C89"/>
      <c r="D89"/>
      <c r="E89"/>
      <c r="F89"/>
      <c r="G89" s="1"/>
      <c r="H89"/>
    </row>
    <row r="90" spans="1:8" x14ac:dyDescent="0.25">
      <c r="A90"/>
      <c r="B90"/>
      <c r="C90"/>
      <c r="D90"/>
      <c r="E90"/>
      <c r="F90"/>
      <c r="G90" s="1"/>
      <c r="H90"/>
    </row>
    <row r="91" spans="1:8" x14ac:dyDescent="0.25">
      <c r="A91"/>
      <c r="B91"/>
      <c r="C91"/>
      <c r="D91"/>
      <c r="E91"/>
      <c r="F91"/>
      <c r="G91" s="1"/>
      <c r="H91"/>
    </row>
    <row r="92" spans="1:8" x14ac:dyDescent="0.25">
      <c r="A92"/>
      <c r="B92"/>
      <c r="C92"/>
      <c r="D92"/>
      <c r="E92"/>
      <c r="F92"/>
      <c r="G92" s="1"/>
      <c r="H92"/>
    </row>
    <row r="93" spans="1:8" x14ac:dyDescent="0.25">
      <c r="A93"/>
      <c r="B93"/>
      <c r="C93"/>
      <c r="D93"/>
      <c r="E93"/>
      <c r="F93"/>
      <c r="G93" s="1"/>
      <c r="H93"/>
    </row>
    <row r="94" spans="1:8" x14ac:dyDescent="0.25">
      <c r="A94"/>
      <c r="B94"/>
      <c r="C94"/>
      <c r="D94"/>
      <c r="E94"/>
      <c r="F94"/>
      <c r="G94" s="1"/>
      <c r="H94"/>
    </row>
    <row r="95" spans="1:8" x14ac:dyDescent="0.25">
      <c r="A95"/>
      <c r="B95"/>
      <c r="C95"/>
      <c r="D95"/>
      <c r="E95"/>
      <c r="F95"/>
      <c r="G95" s="1"/>
      <c r="H95"/>
    </row>
    <row r="96" spans="1:8" x14ac:dyDescent="0.25">
      <c r="A96"/>
      <c r="B96"/>
      <c r="C96"/>
      <c r="D96"/>
      <c r="E96"/>
      <c r="F96"/>
      <c r="G96" s="1"/>
      <c r="H96"/>
    </row>
    <row r="97" spans="1:8" x14ac:dyDescent="0.25">
      <c r="A97"/>
      <c r="B97"/>
      <c r="C97"/>
      <c r="D97"/>
      <c r="E97"/>
      <c r="F97"/>
      <c r="G97" s="1"/>
      <c r="H97"/>
    </row>
    <row r="98" spans="1:8" x14ac:dyDescent="0.25">
      <c r="A98"/>
      <c r="B98"/>
      <c r="C98"/>
      <c r="D98"/>
      <c r="E98"/>
      <c r="F98"/>
      <c r="G98" s="1"/>
      <c r="H98"/>
    </row>
    <row r="99" spans="1:8" x14ac:dyDescent="0.25">
      <c r="A99"/>
      <c r="B99"/>
      <c r="C99"/>
      <c r="D99"/>
      <c r="E99"/>
      <c r="F99"/>
      <c r="G99" s="1"/>
      <c r="H99"/>
    </row>
    <row r="100" spans="1:8" x14ac:dyDescent="0.25">
      <c r="A100"/>
      <c r="B100"/>
      <c r="C100"/>
      <c r="D100"/>
      <c r="E100"/>
      <c r="F100"/>
      <c r="G100" s="1"/>
      <c r="H100"/>
    </row>
    <row r="101" spans="1:8" x14ac:dyDescent="0.25">
      <c r="A101"/>
      <c r="B101"/>
      <c r="C101"/>
      <c r="D101"/>
      <c r="E101"/>
      <c r="F101"/>
      <c r="G101" s="1"/>
      <c r="H101"/>
    </row>
    <row r="102" spans="1:8" x14ac:dyDescent="0.25">
      <c r="A102"/>
      <c r="B102"/>
      <c r="C102"/>
      <c r="D102"/>
      <c r="E102"/>
      <c r="F102"/>
      <c r="G102" s="1"/>
      <c r="H102"/>
    </row>
    <row r="103" spans="1:8" x14ac:dyDescent="0.25">
      <c r="A103"/>
      <c r="B103"/>
      <c r="C103"/>
      <c r="D103"/>
      <c r="E103"/>
      <c r="F103"/>
      <c r="G103" s="1"/>
      <c r="H103"/>
    </row>
    <row r="104" spans="1:8" x14ac:dyDescent="0.25">
      <c r="A104"/>
      <c r="B104"/>
      <c r="C104"/>
      <c r="D104"/>
      <c r="E104"/>
      <c r="F104"/>
      <c r="G104" s="1"/>
      <c r="H104"/>
    </row>
    <row r="105" spans="1:8" x14ac:dyDescent="0.25">
      <c r="A105"/>
      <c r="B105"/>
      <c r="C105"/>
      <c r="D105"/>
      <c r="E105"/>
      <c r="F105"/>
      <c r="G105" s="1"/>
      <c r="H105"/>
    </row>
    <row r="106" spans="1:8" x14ac:dyDescent="0.25">
      <c r="A106"/>
      <c r="B106"/>
      <c r="C106"/>
      <c r="D106"/>
      <c r="E106"/>
      <c r="F106"/>
      <c r="G106" s="1"/>
      <c r="H106"/>
    </row>
    <row r="107" spans="1:8" x14ac:dyDescent="0.25">
      <c r="A107"/>
      <c r="B107"/>
      <c r="C107"/>
      <c r="D107"/>
      <c r="E107"/>
      <c r="F107"/>
      <c r="G107" s="1"/>
      <c r="H107"/>
    </row>
    <row r="108" spans="1:8" x14ac:dyDescent="0.25">
      <c r="A108"/>
      <c r="B108"/>
      <c r="C108"/>
      <c r="D108"/>
      <c r="E108"/>
      <c r="F108"/>
      <c r="G108" s="1"/>
      <c r="H108"/>
    </row>
    <row r="109" spans="1:8" x14ac:dyDescent="0.25">
      <c r="A109"/>
      <c r="B109"/>
      <c r="C109"/>
      <c r="D109"/>
      <c r="E109"/>
      <c r="F109"/>
      <c r="G109" s="1"/>
      <c r="H109"/>
    </row>
    <row r="110" spans="1:8" x14ac:dyDescent="0.25">
      <c r="A110"/>
      <c r="B110"/>
      <c r="C110"/>
      <c r="D110"/>
      <c r="E110"/>
      <c r="F110"/>
      <c r="G110" s="1"/>
      <c r="H110"/>
    </row>
    <row r="111" spans="1:8" x14ac:dyDescent="0.25">
      <c r="A111"/>
      <c r="B111"/>
      <c r="C111"/>
      <c r="D111"/>
      <c r="E111"/>
      <c r="F111"/>
      <c r="G111" s="1"/>
      <c r="H111"/>
    </row>
    <row r="112" spans="1:8" x14ac:dyDescent="0.25">
      <c r="A112"/>
      <c r="B112"/>
      <c r="C112"/>
      <c r="D112"/>
      <c r="E112"/>
      <c r="F112"/>
      <c r="G112" s="1"/>
      <c r="H112"/>
    </row>
    <row r="113" spans="1:8" x14ac:dyDescent="0.25">
      <c r="A113"/>
      <c r="B113"/>
      <c r="C113"/>
      <c r="D113"/>
      <c r="E113"/>
      <c r="F113"/>
      <c r="G113" s="1"/>
      <c r="H113"/>
    </row>
    <row r="114" spans="1:8" x14ac:dyDescent="0.25">
      <c r="A114"/>
      <c r="B114"/>
      <c r="C114"/>
      <c r="D114"/>
      <c r="E114"/>
      <c r="F114"/>
      <c r="G114" s="1"/>
      <c r="H114"/>
    </row>
    <row r="115" spans="1:8" x14ac:dyDescent="0.25">
      <c r="A115"/>
      <c r="B115"/>
      <c r="C115"/>
      <c r="D115"/>
      <c r="E115"/>
      <c r="F115"/>
      <c r="G115" s="1"/>
      <c r="H115"/>
    </row>
    <row r="116" spans="1:8" x14ac:dyDescent="0.25">
      <c r="A116"/>
      <c r="B116"/>
      <c r="C116"/>
      <c r="D116"/>
      <c r="E116"/>
      <c r="F116"/>
      <c r="G116" s="1"/>
      <c r="H116"/>
    </row>
    <row r="117" spans="1:8" x14ac:dyDescent="0.25">
      <c r="A117"/>
      <c r="B117"/>
      <c r="C117"/>
      <c r="D117"/>
      <c r="E117"/>
      <c r="F117"/>
      <c r="G117" s="1"/>
      <c r="H117"/>
    </row>
    <row r="118" spans="1:8" x14ac:dyDescent="0.25">
      <c r="A118"/>
      <c r="B118"/>
      <c r="C118"/>
      <c r="D118"/>
      <c r="E118"/>
      <c r="F118"/>
      <c r="G118" s="1"/>
      <c r="H118"/>
    </row>
    <row r="119" spans="1:8" x14ac:dyDescent="0.25">
      <c r="A119"/>
      <c r="B119"/>
      <c r="C119"/>
      <c r="D119"/>
      <c r="E119"/>
      <c r="F119"/>
      <c r="G119" s="1"/>
      <c r="H119"/>
    </row>
    <row r="120" spans="1:8" x14ac:dyDescent="0.25">
      <c r="A120"/>
      <c r="B120"/>
      <c r="C120"/>
      <c r="D120"/>
      <c r="E120"/>
      <c r="F120"/>
      <c r="G120" s="1"/>
      <c r="H120"/>
    </row>
    <row r="121" spans="1:8" x14ac:dyDescent="0.25">
      <c r="A121"/>
      <c r="B121"/>
      <c r="C121"/>
      <c r="D121"/>
      <c r="E121"/>
      <c r="F121"/>
      <c r="G121" s="1"/>
      <c r="H121"/>
    </row>
    <row r="122" spans="1:8" x14ac:dyDescent="0.25">
      <c r="A122"/>
      <c r="B122"/>
      <c r="C122"/>
      <c r="D122"/>
      <c r="E122"/>
      <c r="F122"/>
      <c r="G122" s="1"/>
      <c r="H122"/>
    </row>
    <row r="123" spans="1:8" x14ac:dyDescent="0.25">
      <c r="A123"/>
      <c r="B123"/>
      <c r="C123"/>
      <c r="D123"/>
      <c r="E123"/>
      <c r="F123"/>
      <c r="G123" s="1"/>
      <c r="H123"/>
    </row>
    <row r="124" spans="1:8" x14ac:dyDescent="0.25">
      <c r="A124"/>
      <c r="B124"/>
      <c r="C124"/>
      <c r="D124"/>
      <c r="E124"/>
      <c r="F124"/>
      <c r="G124" s="1"/>
      <c r="H124"/>
    </row>
    <row r="125" spans="1:8" x14ac:dyDescent="0.25">
      <c r="A125"/>
      <c r="B125"/>
      <c r="C125"/>
      <c r="D125"/>
      <c r="E125"/>
      <c r="F125"/>
      <c r="G125" s="1"/>
      <c r="H125"/>
    </row>
    <row r="126" spans="1:8" x14ac:dyDescent="0.25">
      <c r="A126"/>
      <c r="B126"/>
      <c r="C126"/>
      <c r="D126"/>
      <c r="E126"/>
      <c r="F126"/>
      <c r="G126" s="1"/>
      <c r="H126"/>
    </row>
    <row r="127" spans="1:8" x14ac:dyDescent="0.25">
      <c r="A127"/>
      <c r="B127"/>
      <c r="C127"/>
      <c r="D127"/>
      <c r="E127"/>
      <c r="F127"/>
      <c r="G127" s="1"/>
      <c r="H127"/>
    </row>
    <row r="128" spans="1:8" x14ac:dyDescent="0.25">
      <c r="A128"/>
      <c r="B128"/>
      <c r="C128"/>
      <c r="D128"/>
      <c r="E128"/>
      <c r="F128"/>
      <c r="G128" s="1"/>
      <c r="H128"/>
    </row>
    <row r="129" spans="1:8" x14ac:dyDescent="0.25">
      <c r="A129"/>
      <c r="B129"/>
      <c r="C129"/>
      <c r="D129"/>
      <c r="E129"/>
      <c r="F129"/>
      <c r="G129" s="1"/>
      <c r="H129"/>
    </row>
    <row r="130" spans="1:8" x14ac:dyDescent="0.25">
      <c r="A130"/>
      <c r="B130"/>
      <c r="C130"/>
      <c r="D130"/>
      <c r="E130"/>
      <c r="F130"/>
      <c r="G130" s="1"/>
      <c r="H130"/>
    </row>
    <row r="131" spans="1:8" x14ac:dyDescent="0.25">
      <c r="A131"/>
      <c r="B131"/>
      <c r="C131"/>
      <c r="D131"/>
      <c r="E131"/>
      <c r="F131"/>
      <c r="G131" s="1"/>
      <c r="H131"/>
    </row>
    <row r="132" spans="1:8" x14ac:dyDescent="0.25">
      <c r="A132"/>
      <c r="B132"/>
      <c r="C132"/>
      <c r="D132"/>
      <c r="E132"/>
      <c r="F132"/>
      <c r="G132" s="1"/>
      <c r="H132"/>
    </row>
    <row r="133" spans="1:8" x14ac:dyDescent="0.25">
      <c r="A133"/>
      <c r="B133"/>
      <c r="C133"/>
      <c r="D133"/>
      <c r="E133"/>
      <c r="F133"/>
      <c r="G133" s="1"/>
      <c r="H133"/>
    </row>
    <row r="134" spans="1:8" x14ac:dyDescent="0.25">
      <c r="A134"/>
      <c r="B134"/>
      <c r="C134"/>
      <c r="D134"/>
      <c r="E134"/>
      <c r="F134"/>
      <c r="G134" s="1"/>
      <c r="H134"/>
    </row>
    <row r="135" spans="1:8" x14ac:dyDescent="0.25">
      <c r="A135"/>
      <c r="B135"/>
      <c r="C135"/>
      <c r="D135"/>
      <c r="E135"/>
      <c r="F135"/>
      <c r="G135" s="1"/>
      <c r="H135"/>
    </row>
    <row r="136" spans="1:8" x14ac:dyDescent="0.25">
      <c r="A136"/>
      <c r="B136"/>
      <c r="C136"/>
      <c r="D136"/>
      <c r="E136"/>
      <c r="F136"/>
      <c r="G136" s="1"/>
      <c r="H136"/>
    </row>
    <row r="137" spans="1:8" x14ac:dyDescent="0.25">
      <c r="A137"/>
      <c r="B137"/>
      <c r="C137"/>
      <c r="D137"/>
      <c r="E137"/>
      <c r="F137"/>
      <c r="G137" s="1"/>
      <c r="H137"/>
    </row>
    <row r="138" spans="1:8" x14ac:dyDescent="0.25">
      <c r="A138"/>
      <c r="B138"/>
      <c r="C138"/>
      <c r="D138"/>
      <c r="E138"/>
      <c r="F138"/>
      <c r="G138" s="1"/>
      <c r="H138"/>
    </row>
    <row r="139" spans="1:8" x14ac:dyDescent="0.25">
      <c r="A139"/>
      <c r="B139"/>
      <c r="C139"/>
      <c r="D139"/>
      <c r="E139"/>
      <c r="F139"/>
      <c r="G139" s="1"/>
      <c r="H139"/>
    </row>
    <row r="140" spans="1:8" x14ac:dyDescent="0.25">
      <c r="A140"/>
      <c r="B140"/>
      <c r="C140"/>
      <c r="D140"/>
      <c r="E140"/>
      <c r="F140"/>
      <c r="G140" s="1"/>
      <c r="H140"/>
    </row>
    <row r="141" spans="1:8" x14ac:dyDescent="0.25">
      <c r="A141"/>
      <c r="B141"/>
      <c r="C141"/>
      <c r="D141"/>
      <c r="E141"/>
      <c r="F141"/>
      <c r="G141" s="1"/>
      <c r="H141"/>
    </row>
    <row r="142" spans="1:8" x14ac:dyDescent="0.25">
      <c r="A142"/>
      <c r="B142"/>
      <c r="C142"/>
      <c r="D142"/>
      <c r="E142"/>
      <c r="F142"/>
      <c r="G142" s="1"/>
      <c r="H142"/>
    </row>
    <row r="143" spans="1:8" x14ac:dyDescent="0.25">
      <c r="A143"/>
      <c r="B143"/>
      <c r="C143"/>
      <c r="D143"/>
      <c r="E143"/>
      <c r="F143"/>
      <c r="G143" s="1"/>
      <c r="H143"/>
    </row>
    <row r="144" spans="1:8" x14ac:dyDescent="0.25">
      <c r="A144"/>
      <c r="B144"/>
      <c r="C144"/>
      <c r="D144"/>
      <c r="E144"/>
      <c r="F144"/>
      <c r="G144" s="1"/>
      <c r="H144"/>
    </row>
    <row r="145" spans="1:8" x14ac:dyDescent="0.25">
      <c r="A145"/>
      <c r="B145"/>
      <c r="C145"/>
      <c r="D145"/>
      <c r="E145"/>
      <c r="F145"/>
      <c r="G145" s="1"/>
      <c r="H145"/>
    </row>
    <row r="146" spans="1:8" x14ac:dyDescent="0.25">
      <c r="A146"/>
      <c r="B146"/>
      <c r="C146"/>
      <c r="D146"/>
      <c r="E146"/>
      <c r="F146"/>
      <c r="G146" s="1"/>
      <c r="H146"/>
    </row>
    <row r="147" spans="1:8" x14ac:dyDescent="0.25">
      <c r="A147"/>
      <c r="B147"/>
      <c r="C147"/>
      <c r="D147"/>
      <c r="E147"/>
      <c r="F147"/>
      <c r="G147" s="1"/>
      <c r="H147"/>
    </row>
    <row r="148" spans="1:8" x14ac:dyDescent="0.25">
      <c r="A148"/>
      <c r="B148"/>
      <c r="C148"/>
      <c r="D148"/>
      <c r="E148"/>
      <c r="F148"/>
      <c r="G148" s="1"/>
      <c r="H148"/>
    </row>
    <row r="149" spans="1:8" x14ac:dyDescent="0.25">
      <c r="A149"/>
      <c r="B149"/>
      <c r="C149"/>
      <c r="D149"/>
      <c r="E149"/>
      <c r="F149"/>
      <c r="G149" s="1"/>
      <c r="H149"/>
    </row>
    <row r="150" spans="1:8" x14ac:dyDescent="0.25">
      <c r="A150"/>
      <c r="B150"/>
      <c r="C150"/>
      <c r="D150"/>
      <c r="E150"/>
      <c r="F150"/>
      <c r="G150" s="1"/>
      <c r="H150"/>
    </row>
    <row r="151" spans="1:8" x14ac:dyDescent="0.25">
      <c r="A151"/>
      <c r="B151"/>
      <c r="C151"/>
      <c r="D151"/>
      <c r="E151"/>
      <c r="F151"/>
      <c r="G151" s="1"/>
      <c r="H151"/>
    </row>
    <row r="152" spans="1:8" x14ac:dyDescent="0.25">
      <c r="A152"/>
      <c r="B152"/>
      <c r="C152"/>
      <c r="D152"/>
      <c r="E152"/>
      <c r="F152"/>
      <c r="G152" s="1"/>
      <c r="H152"/>
    </row>
    <row r="153" spans="1:8" x14ac:dyDescent="0.25">
      <c r="A153"/>
      <c r="B153"/>
      <c r="C153"/>
      <c r="D153"/>
      <c r="E153"/>
      <c r="F153"/>
      <c r="G153" s="1"/>
      <c r="H153"/>
    </row>
    <row r="154" spans="1:8" x14ac:dyDescent="0.25">
      <c r="A154"/>
      <c r="B154"/>
      <c r="C154"/>
      <c r="D154"/>
      <c r="E154"/>
      <c r="F154"/>
      <c r="G154" s="1"/>
      <c r="H154"/>
    </row>
    <row r="155" spans="1:8" x14ac:dyDescent="0.25">
      <c r="A155"/>
      <c r="B155"/>
      <c r="C155"/>
      <c r="D155"/>
      <c r="E155"/>
      <c r="F155"/>
      <c r="G155" s="1"/>
      <c r="H155"/>
    </row>
    <row r="156" spans="1:8" x14ac:dyDescent="0.25">
      <c r="A156"/>
      <c r="B156"/>
      <c r="C156"/>
      <c r="D156"/>
      <c r="E156"/>
      <c r="F156"/>
      <c r="G156" s="1"/>
      <c r="H156"/>
    </row>
    <row r="157" spans="1:8" x14ac:dyDescent="0.25">
      <c r="A157"/>
      <c r="B157"/>
      <c r="C157"/>
      <c r="D157"/>
      <c r="E157"/>
      <c r="F157"/>
      <c r="G157" s="1"/>
      <c r="H157"/>
    </row>
    <row r="158" spans="1:8" x14ac:dyDescent="0.25">
      <c r="A158"/>
      <c r="B158"/>
      <c r="C158"/>
      <c r="D158"/>
      <c r="E158"/>
      <c r="F158"/>
      <c r="G158" s="1"/>
      <c r="H158"/>
    </row>
    <row r="159" spans="1:8" x14ac:dyDescent="0.25">
      <c r="A159"/>
      <c r="B159"/>
      <c r="C159"/>
      <c r="D159"/>
      <c r="E159"/>
      <c r="F159"/>
      <c r="G159" s="1"/>
      <c r="H159"/>
    </row>
    <row r="160" spans="1:8" x14ac:dyDescent="0.25">
      <c r="A160"/>
      <c r="B160"/>
      <c r="C160"/>
      <c r="D160"/>
      <c r="E160"/>
      <c r="F160"/>
      <c r="G160" s="1"/>
      <c r="H160"/>
    </row>
    <row r="161" spans="1:8" x14ac:dyDescent="0.25">
      <c r="A161"/>
      <c r="B161"/>
      <c r="C161"/>
      <c r="D161"/>
      <c r="E161"/>
      <c r="F161"/>
      <c r="G161" s="1"/>
      <c r="H161"/>
    </row>
    <row r="162" spans="1:8" x14ac:dyDescent="0.25">
      <c r="A162"/>
      <c r="B162"/>
      <c r="C162"/>
      <c r="D162"/>
      <c r="E162"/>
      <c r="F162"/>
      <c r="G162" s="1"/>
      <c r="H162"/>
    </row>
    <row r="163" spans="1:8" x14ac:dyDescent="0.25">
      <c r="A163"/>
      <c r="B163"/>
      <c r="C163"/>
      <c r="D163"/>
      <c r="E163"/>
      <c r="F163"/>
      <c r="G163" s="1"/>
      <c r="H163"/>
    </row>
    <row r="164" spans="1:8" x14ac:dyDescent="0.25">
      <c r="A164"/>
      <c r="B164"/>
      <c r="C164"/>
      <c r="D164"/>
      <c r="E164"/>
      <c r="F164"/>
      <c r="G164" s="1"/>
      <c r="H164"/>
    </row>
    <row r="165" spans="1:8" x14ac:dyDescent="0.25">
      <c r="A165"/>
      <c r="B165"/>
      <c r="C165"/>
      <c r="D165"/>
      <c r="E165"/>
      <c r="F165"/>
      <c r="G165" s="1"/>
      <c r="H165"/>
    </row>
    <row r="166" spans="1:8" x14ac:dyDescent="0.25">
      <c r="A166"/>
      <c r="B166"/>
      <c r="C166"/>
      <c r="D166"/>
      <c r="E166"/>
      <c r="F166"/>
      <c r="G166" s="1"/>
      <c r="H166"/>
    </row>
    <row r="167" spans="1:8" x14ac:dyDescent="0.25">
      <c r="A167"/>
      <c r="B167"/>
      <c r="C167"/>
      <c r="D167"/>
      <c r="E167"/>
      <c r="F167"/>
      <c r="G167" s="1"/>
      <c r="H167"/>
    </row>
    <row r="168" spans="1:8" x14ac:dyDescent="0.25">
      <c r="A168"/>
      <c r="B168"/>
      <c r="C168"/>
      <c r="D168"/>
      <c r="E168"/>
      <c r="F168"/>
      <c r="G168" s="1"/>
      <c r="H168"/>
    </row>
    <row r="169" spans="1:8" x14ac:dyDescent="0.25">
      <c r="A169"/>
      <c r="B169"/>
      <c r="C169"/>
      <c r="D169"/>
      <c r="E169"/>
      <c r="F169"/>
      <c r="G169" s="1"/>
      <c r="H169"/>
    </row>
    <row r="170" spans="1:8" x14ac:dyDescent="0.25">
      <c r="A170"/>
      <c r="B170"/>
      <c r="C170"/>
      <c r="D170"/>
      <c r="E170"/>
      <c r="F170"/>
      <c r="G170" s="1"/>
      <c r="H170"/>
    </row>
    <row r="171" spans="1:8" x14ac:dyDescent="0.25">
      <c r="A171"/>
      <c r="B171"/>
      <c r="C171"/>
      <c r="D171"/>
      <c r="E171"/>
      <c r="F171"/>
      <c r="G171" s="1"/>
      <c r="H171"/>
    </row>
    <row r="172" spans="1:8" x14ac:dyDescent="0.25">
      <c r="A172"/>
      <c r="B172"/>
      <c r="C172"/>
      <c r="D172"/>
      <c r="E172"/>
      <c r="F172"/>
      <c r="G172" s="1"/>
      <c r="H172"/>
    </row>
    <row r="173" spans="1:8" x14ac:dyDescent="0.25">
      <c r="A173"/>
      <c r="B173"/>
      <c r="C173"/>
      <c r="D173"/>
      <c r="E173"/>
      <c r="F173"/>
      <c r="G173" s="1"/>
      <c r="H173"/>
    </row>
    <row r="174" spans="1:8" x14ac:dyDescent="0.25">
      <c r="A174"/>
      <c r="B174"/>
      <c r="C174"/>
      <c r="D174"/>
      <c r="E174"/>
      <c r="F174"/>
      <c r="G174" s="1"/>
      <c r="H174"/>
    </row>
    <row r="175" spans="1:8" x14ac:dyDescent="0.25">
      <c r="A175"/>
      <c r="B175"/>
      <c r="C175"/>
      <c r="D175"/>
      <c r="E175"/>
      <c r="F175"/>
      <c r="G175" s="1"/>
      <c r="H175"/>
    </row>
    <row r="176" spans="1:8" x14ac:dyDescent="0.25">
      <c r="A176"/>
      <c r="B176"/>
      <c r="C176"/>
      <c r="D176"/>
      <c r="E176"/>
      <c r="F176"/>
      <c r="G176" s="1"/>
      <c r="H176"/>
    </row>
    <row r="177" spans="1:8" x14ac:dyDescent="0.25">
      <c r="A177"/>
      <c r="B177"/>
      <c r="C177"/>
      <c r="D177"/>
      <c r="E177"/>
      <c r="F177"/>
      <c r="G177" s="1"/>
      <c r="H177"/>
    </row>
    <row r="178" spans="1:8" x14ac:dyDescent="0.25">
      <c r="A178"/>
      <c r="B178"/>
      <c r="C178"/>
      <c r="D178"/>
      <c r="E178"/>
      <c r="F178"/>
      <c r="G178" s="1"/>
      <c r="H178"/>
    </row>
    <row r="179" spans="1:8" x14ac:dyDescent="0.25">
      <c r="A179"/>
      <c r="B179"/>
      <c r="C179"/>
      <c r="D179"/>
      <c r="E179"/>
      <c r="F179"/>
      <c r="G179" s="1"/>
      <c r="H179"/>
    </row>
    <row r="180" spans="1:8" x14ac:dyDescent="0.25">
      <c r="A180"/>
      <c r="B180"/>
      <c r="C180"/>
      <c r="D180"/>
      <c r="E180"/>
      <c r="F180"/>
      <c r="G180" s="1"/>
      <c r="H180"/>
    </row>
    <row r="181" spans="1:8" x14ac:dyDescent="0.25">
      <c r="A181"/>
      <c r="B181"/>
      <c r="C181"/>
      <c r="D181"/>
      <c r="E181"/>
      <c r="F181"/>
      <c r="G181" s="1"/>
      <c r="H181"/>
    </row>
    <row r="182" spans="1:8" x14ac:dyDescent="0.25">
      <c r="A182"/>
      <c r="B182"/>
      <c r="C182"/>
      <c r="D182"/>
      <c r="E182"/>
      <c r="F182"/>
      <c r="G182" s="1"/>
      <c r="H182"/>
    </row>
    <row r="183" spans="1:8" x14ac:dyDescent="0.25">
      <c r="A183"/>
      <c r="B183"/>
      <c r="C183"/>
      <c r="D183"/>
      <c r="E183"/>
      <c r="F183"/>
      <c r="G183" s="1"/>
      <c r="H183"/>
    </row>
    <row r="184" spans="1:8" x14ac:dyDescent="0.25">
      <c r="A184"/>
      <c r="B184"/>
      <c r="C184"/>
      <c r="D184"/>
      <c r="E184"/>
      <c r="F184"/>
      <c r="G184" s="1"/>
      <c r="H184"/>
    </row>
    <row r="185" spans="1:8" x14ac:dyDescent="0.25">
      <c r="A185"/>
      <c r="B185"/>
      <c r="C185"/>
      <c r="D185"/>
      <c r="E185"/>
      <c r="F185"/>
      <c r="G185" s="1"/>
      <c r="H185"/>
    </row>
    <row r="186" spans="1:8" x14ac:dyDescent="0.25">
      <c r="A186"/>
      <c r="B186"/>
      <c r="C186"/>
      <c r="D186"/>
      <c r="E186"/>
      <c r="F186"/>
      <c r="G186" s="1"/>
      <c r="H186"/>
    </row>
    <row r="187" spans="1:8" x14ac:dyDescent="0.25">
      <c r="A187"/>
      <c r="B187"/>
      <c r="C187"/>
      <c r="D187"/>
      <c r="E187"/>
      <c r="F187"/>
      <c r="G187" s="1"/>
      <c r="H187"/>
    </row>
    <row r="188" spans="1:8" x14ac:dyDescent="0.25">
      <c r="A188"/>
      <c r="B188"/>
      <c r="C188"/>
      <c r="D188"/>
      <c r="E188"/>
      <c r="F188"/>
      <c r="G188" s="1"/>
      <c r="H188"/>
    </row>
    <row r="189" spans="1:8" x14ac:dyDescent="0.25">
      <c r="A189"/>
      <c r="B189"/>
      <c r="C189"/>
      <c r="D189"/>
      <c r="E189"/>
      <c r="F189"/>
      <c r="G189" s="1"/>
      <c r="H189"/>
    </row>
    <row r="190" spans="1:8" x14ac:dyDescent="0.25">
      <c r="A190"/>
      <c r="B190"/>
      <c r="C190"/>
      <c r="D190"/>
      <c r="E190"/>
      <c r="F190"/>
      <c r="G190" s="1"/>
      <c r="H190"/>
    </row>
    <row r="191" spans="1:8" x14ac:dyDescent="0.25">
      <c r="A191"/>
      <c r="B191"/>
      <c r="C191"/>
      <c r="D191"/>
      <c r="E191"/>
      <c r="F191"/>
      <c r="G191" s="1"/>
      <c r="H191"/>
    </row>
    <row r="192" spans="1:8" x14ac:dyDescent="0.25">
      <c r="A192"/>
      <c r="B192"/>
      <c r="C192"/>
      <c r="D192"/>
      <c r="E192"/>
      <c r="F192"/>
      <c r="G192" s="1"/>
      <c r="H192"/>
    </row>
    <row r="193" spans="1:8" x14ac:dyDescent="0.25">
      <c r="A193"/>
      <c r="B193"/>
      <c r="C193"/>
      <c r="D193"/>
      <c r="E193"/>
      <c r="F193"/>
      <c r="G193" s="1"/>
      <c r="H193"/>
    </row>
    <row r="194" spans="1:8" x14ac:dyDescent="0.25">
      <c r="A194"/>
      <c r="B194"/>
      <c r="C194"/>
      <c r="D194"/>
      <c r="E194"/>
      <c r="F194"/>
      <c r="G194" s="1"/>
      <c r="H194"/>
    </row>
    <row r="195" spans="1:8" x14ac:dyDescent="0.25">
      <c r="A195"/>
      <c r="B195"/>
      <c r="C195"/>
      <c r="D195"/>
      <c r="E195"/>
      <c r="F195"/>
      <c r="G195" s="1"/>
      <c r="H195"/>
    </row>
    <row r="196" spans="1:8" x14ac:dyDescent="0.25">
      <c r="A196"/>
      <c r="B196"/>
      <c r="C196"/>
      <c r="D196"/>
      <c r="E196"/>
      <c r="F196"/>
      <c r="G196" s="1"/>
      <c r="H196"/>
    </row>
    <row r="197" spans="1:8" x14ac:dyDescent="0.25">
      <c r="A197"/>
      <c r="B197"/>
      <c r="C197"/>
      <c r="D197"/>
      <c r="E197"/>
      <c r="F197"/>
      <c r="G197" s="1"/>
      <c r="H197"/>
    </row>
    <row r="198" spans="1:8" x14ac:dyDescent="0.25">
      <c r="A198"/>
      <c r="B198"/>
      <c r="C198"/>
      <c r="D198"/>
      <c r="E198"/>
      <c r="F198"/>
      <c r="G198" s="1"/>
      <c r="H198"/>
    </row>
    <row r="199" spans="1:8" x14ac:dyDescent="0.25">
      <c r="A199"/>
      <c r="B199"/>
      <c r="C199"/>
      <c r="D199"/>
      <c r="E199"/>
      <c r="F199"/>
      <c r="G199" s="1"/>
      <c r="H199"/>
    </row>
    <row r="200" spans="1:8" x14ac:dyDescent="0.25">
      <c r="A200"/>
      <c r="B200"/>
      <c r="C200"/>
      <c r="D200"/>
      <c r="E200"/>
      <c r="F200"/>
      <c r="G200" s="1"/>
      <c r="H200"/>
    </row>
    <row r="201" spans="1:8" x14ac:dyDescent="0.25">
      <c r="A201"/>
      <c r="B201"/>
      <c r="C201"/>
      <c r="D201"/>
      <c r="E201"/>
      <c r="F201"/>
      <c r="G201" s="1"/>
      <c r="H201"/>
    </row>
    <row r="202" spans="1:8" x14ac:dyDescent="0.25">
      <c r="A202"/>
      <c r="B202"/>
      <c r="C202"/>
      <c r="D202"/>
      <c r="E202"/>
      <c r="F202"/>
      <c r="G202" s="1"/>
      <c r="H202"/>
    </row>
    <row r="203" spans="1:8" x14ac:dyDescent="0.25">
      <c r="A203"/>
      <c r="B203"/>
      <c r="C203"/>
      <c r="D203"/>
      <c r="E203"/>
      <c r="F203"/>
      <c r="G203" s="1"/>
      <c r="H203"/>
    </row>
    <row r="204" spans="1:8" x14ac:dyDescent="0.25">
      <c r="A204"/>
      <c r="B204"/>
      <c r="C204"/>
      <c r="D204"/>
      <c r="E204"/>
      <c r="F204"/>
      <c r="G204" s="1"/>
      <c r="H204"/>
    </row>
    <row r="205" spans="1:8" x14ac:dyDescent="0.25">
      <c r="A205"/>
      <c r="B205"/>
      <c r="C205"/>
      <c r="D205"/>
      <c r="E205"/>
      <c r="F205"/>
      <c r="G205" s="1"/>
      <c r="H205"/>
    </row>
    <row r="206" spans="1:8" x14ac:dyDescent="0.25">
      <c r="A206"/>
      <c r="B206"/>
      <c r="C206"/>
      <c r="D206"/>
      <c r="E206"/>
      <c r="F206"/>
      <c r="G206" s="1"/>
      <c r="H206"/>
    </row>
    <row r="207" spans="1:8" x14ac:dyDescent="0.25">
      <c r="A207"/>
      <c r="B207"/>
      <c r="C207"/>
      <c r="D207"/>
      <c r="E207"/>
      <c r="F207"/>
      <c r="G207" s="1"/>
      <c r="H207"/>
    </row>
    <row r="208" spans="1:8" x14ac:dyDescent="0.25">
      <c r="A208"/>
      <c r="B208"/>
      <c r="C208"/>
      <c r="D208"/>
      <c r="E208"/>
      <c r="F208"/>
      <c r="G208" s="1"/>
      <c r="H208"/>
    </row>
    <row r="209" spans="1:8" x14ac:dyDescent="0.25">
      <c r="A209"/>
      <c r="B209"/>
      <c r="C209"/>
      <c r="D209"/>
      <c r="E209"/>
      <c r="F209"/>
      <c r="G209" s="1"/>
      <c r="H209"/>
    </row>
    <row r="210" spans="1:8" x14ac:dyDescent="0.25">
      <c r="A210"/>
      <c r="B210"/>
      <c r="C210"/>
      <c r="D210"/>
      <c r="E210"/>
      <c r="F210"/>
      <c r="G210" s="1"/>
      <c r="H210"/>
    </row>
    <row r="211" spans="1:8" x14ac:dyDescent="0.25">
      <c r="A211"/>
      <c r="B211"/>
      <c r="C211"/>
      <c r="D211"/>
      <c r="E211"/>
      <c r="F211"/>
      <c r="G211" s="1"/>
      <c r="H211"/>
    </row>
    <row r="212" spans="1:8" x14ac:dyDescent="0.25">
      <c r="A212"/>
      <c r="B212"/>
      <c r="C212"/>
      <c r="D212"/>
      <c r="E212"/>
      <c r="F212"/>
      <c r="G212" s="1"/>
      <c r="H212"/>
    </row>
    <row r="213" spans="1:8" x14ac:dyDescent="0.25">
      <c r="A213"/>
      <c r="B213"/>
      <c r="C213"/>
      <c r="D213"/>
      <c r="E213"/>
      <c r="F213"/>
      <c r="G213" s="1"/>
      <c r="H213"/>
    </row>
    <row r="214" spans="1:8" x14ac:dyDescent="0.25">
      <c r="A214"/>
      <c r="B214"/>
      <c r="C214"/>
      <c r="D214"/>
      <c r="E214"/>
      <c r="F214"/>
      <c r="G214" s="1"/>
      <c r="H214"/>
    </row>
    <row r="215" spans="1:8" x14ac:dyDescent="0.25">
      <c r="A215"/>
      <c r="B215"/>
      <c r="C215"/>
      <c r="D215"/>
      <c r="E215"/>
      <c r="F215"/>
      <c r="G215" s="1"/>
      <c r="H215"/>
    </row>
    <row r="216" spans="1:8" x14ac:dyDescent="0.25">
      <c r="A216"/>
      <c r="B216"/>
      <c r="C216"/>
      <c r="D216"/>
      <c r="E216"/>
      <c r="F216"/>
      <c r="G216" s="1"/>
      <c r="H216"/>
    </row>
    <row r="217" spans="1:8" x14ac:dyDescent="0.25">
      <c r="A217"/>
      <c r="B217"/>
      <c r="C217"/>
      <c r="D217"/>
      <c r="E217"/>
      <c r="F217"/>
      <c r="G217" s="1"/>
      <c r="H217"/>
    </row>
    <row r="218" spans="1:8" x14ac:dyDescent="0.25">
      <c r="A218"/>
      <c r="B218"/>
      <c r="C218"/>
      <c r="D218"/>
      <c r="E218"/>
      <c r="F218"/>
      <c r="G218" s="1"/>
      <c r="H218"/>
    </row>
    <row r="219" spans="1:8" x14ac:dyDescent="0.25">
      <c r="A219"/>
      <c r="B219"/>
      <c r="C219"/>
      <c r="D219"/>
      <c r="E219"/>
      <c r="F219"/>
      <c r="G219" s="1"/>
      <c r="H219"/>
    </row>
    <row r="220" spans="1:8" x14ac:dyDescent="0.25">
      <c r="A220"/>
      <c r="B220"/>
      <c r="C220"/>
      <c r="D220"/>
      <c r="E220"/>
      <c r="F220"/>
      <c r="G220" s="1"/>
      <c r="H220"/>
    </row>
    <row r="221" spans="1:8" x14ac:dyDescent="0.25">
      <c r="A221"/>
      <c r="B221"/>
      <c r="C221"/>
      <c r="D221"/>
      <c r="E221"/>
      <c r="F221"/>
      <c r="G221" s="1"/>
      <c r="H221"/>
    </row>
    <row r="222" spans="1:8" x14ac:dyDescent="0.25">
      <c r="A222"/>
      <c r="B222"/>
      <c r="C222"/>
      <c r="D222"/>
      <c r="E222"/>
      <c r="F222"/>
      <c r="G222" s="1"/>
      <c r="H222"/>
    </row>
    <row r="223" spans="1:8" x14ac:dyDescent="0.25">
      <c r="A223"/>
      <c r="B223"/>
      <c r="C223"/>
      <c r="D223"/>
      <c r="E223"/>
      <c r="F223"/>
      <c r="G223" s="1"/>
      <c r="H223"/>
    </row>
    <row r="224" spans="1:8" x14ac:dyDescent="0.25">
      <c r="A224"/>
      <c r="B224"/>
      <c r="C224"/>
      <c r="D224"/>
      <c r="E224"/>
      <c r="F224"/>
      <c r="G224" s="1"/>
      <c r="H224"/>
    </row>
    <row r="225" spans="1:8" x14ac:dyDescent="0.25">
      <c r="A225"/>
      <c r="B225"/>
      <c r="C225"/>
      <c r="D225"/>
      <c r="E225"/>
      <c r="F225"/>
      <c r="G225" s="1"/>
      <c r="H225"/>
    </row>
    <row r="226" spans="1:8" x14ac:dyDescent="0.25">
      <c r="A226"/>
      <c r="B226"/>
      <c r="C226"/>
      <c r="D226"/>
      <c r="E226"/>
      <c r="F226"/>
      <c r="G226" s="1"/>
      <c r="H226"/>
    </row>
    <row r="227" spans="1:8" x14ac:dyDescent="0.25">
      <c r="A227"/>
      <c r="B227"/>
      <c r="C227"/>
      <c r="D227"/>
      <c r="E227"/>
      <c r="F227"/>
      <c r="G227" s="1"/>
      <c r="H227"/>
    </row>
    <row r="228" spans="1:8" x14ac:dyDescent="0.25">
      <c r="A228"/>
      <c r="B228"/>
      <c r="C228"/>
      <c r="D228"/>
      <c r="E228"/>
      <c r="F228"/>
      <c r="G228" s="1"/>
      <c r="H228"/>
    </row>
    <row r="229" spans="1:8" x14ac:dyDescent="0.25">
      <c r="A229"/>
      <c r="B229"/>
      <c r="C229"/>
      <c r="D229"/>
      <c r="E229"/>
      <c r="F229"/>
      <c r="G229" s="1"/>
      <c r="H229"/>
    </row>
    <row r="230" spans="1:8" x14ac:dyDescent="0.25">
      <c r="A230"/>
      <c r="B230"/>
      <c r="C230"/>
      <c r="D230"/>
      <c r="E230"/>
      <c r="F230"/>
      <c r="G230" s="1"/>
      <c r="H230"/>
    </row>
    <row r="231" spans="1:8" x14ac:dyDescent="0.25">
      <c r="A231"/>
      <c r="B231"/>
      <c r="C231"/>
      <c r="D231"/>
      <c r="E231"/>
      <c r="F231"/>
      <c r="G231" s="1"/>
      <c r="H231"/>
    </row>
    <row r="232" spans="1:8" x14ac:dyDescent="0.25">
      <c r="A232"/>
      <c r="B232"/>
      <c r="C232"/>
      <c r="D232"/>
      <c r="E232"/>
      <c r="F232"/>
      <c r="G232" s="1"/>
      <c r="H232"/>
    </row>
    <row r="233" spans="1:8" x14ac:dyDescent="0.25">
      <c r="A233"/>
      <c r="B233"/>
      <c r="C233"/>
      <c r="D233"/>
      <c r="E233"/>
      <c r="F233"/>
      <c r="G233" s="1"/>
      <c r="H233"/>
    </row>
    <row r="234" spans="1:8" x14ac:dyDescent="0.25">
      <c r="A234"/>
      <c r="B234"/>
      <c r="C234"/>
      <c r="D234"/>
      <c r="E234"/>
      <c r="F234"/>
      <c r="G234" s="1"/>
      <c r="H234"/>
    </row>
    <row r="235" spans="1:8" x14ac:dyDescent="0.25">
      <c r="A235"/>
      <c r="B235"/>
      <c r="C235"/>
      <c r="D235"/>
      <c r="E235"/>
      <c r="F235"/>
      <c r="G235" s="1"/>
      <c r="H235"/>
    </row>
    <row r="236" spans="1:8" x14ac:dyDescent="0.25">
      <c r="A236"/>
      <c r="B236"/>
      <c r="C236"/>
      <c r="D236"/>
      <c r="E236"/>
      <c r="F236"/>
      <c r="G236" s="1"/>
      <c r="H236"/>
    </row>
    <row r="237" spans="1:8" x14ac:dyDescent="0.25">
      <c r="A237"/>
      <c r="B237"/>
      <c r="C237"/>
      <c r="D237"/>
      <c r="E237"/>
      <c r="F237"/>
      <c r="G237" s="1"/>
      <c r="H237"/>
    </row>
    <row r="238" spans="1:8" x14ac:dyDescent="0.25">
      <c r="A238"/>
      <c r="B238"/>
      <c r="C238"/>
      <c r="D238"/>
      <c r="E238"/>
      <c r="F238"/>
      <c r="G238" s="1"/>
      <c r="H238"/>
    </row>
    <row r="239" spans="1:8" x14ac:dyDescent="0.25">
      <c r="A239"/>
      <c r="B239"/>
      <c r="C239"/>
      <c r="D239"/>
      <c r="E239"/>
      <c r="F239"/>
      <c r="G239" s="1"/>
      <c r="H239"/>
    </row>
    <row r="240" spans="1:8" x14ac:dyDescent="0.25">
      <c r="A240"/>
      <c r="B240"/>
      <c r="C240"/>
      <c r="D240"/>
      <c r="E240"/>
      <c r="F240"/>
      <c r="G240" s="1"/>
      <c r="H240"/>
    </row>
    <row r="241" spans="1:8" x14ac:dyDescent="0.25">
      <c r="A241"/>
      <c r="B241"/>
      <c r="C241"/>
      <c r="D241"/>
      <c r="E241"/>
      <c r="F241"/>
      <c r="G241" s="1"/>
      <c r="H241"/>
    </row>
    <row r="242" spans="1:8" x14ac:dyDescent="0.25">
      <c r="A242"/>
      <c r="B242"/>
      <c r="C242"/>
      <c r="D242"/>
      <c r="E242"/>
      <c r="F242"/>
      <c r="G242" s="1"/>
      <c r="H242"/>
    </row>
    <row r="243" spans="1:8" x14ac:dyDescent="0.25">
      <c r="A243"/>
      <c r="B243"/>
      <c r="C243"/>
      <c r="D243"/>
      <c r="E243"/>
      <c r="F243"/>
      <c r="G243" s="1"/>
      <c r="H243"/>
    </row>
    <row r="244" spans="1:8" x14ac:dyDescent="0.25">
      <c r="A244"/>
      <c r="B244"/>
      <c r="C244"/>
      <c r="D244"/>
      <c r="E244"/>
      <c r="F244"/>
      <c r="G244" s="1"/>
      <c r="H244"/>
    </row>
    <row r="245" spans="1:8" ht="10.199999999999999" x14ac:dyDescent="0.2">
      <c r="G245" s="1"/>
    </row>
    <row r="246" spans="1:8" ht="10.199999999999999" x14ac:dyDescent="0.2">
      <c r="G246" s="1"/>
    </row>
    <row r="247" spans="1:8" ht="10.199999999999999" x14ac:dyDescent="0.2">
      <c r="G247" s="1"/>
    </row>
    <row r="248" spans="1:8" ht="10.199999999999999" x14ac:dyDescent="0.2">
      <c r="G248" s="1"/>
    </row>
    <row r="249" spans="1:8" ht="10.199999999999999" x14ac:dyDescent="0.2">
      <c r="G249" s="1"/>
    </row>
    <row r="250" spans="1:8" ht="10.199999999999999" x14ac:dyDescent="0.2">
      <c r="G250" s="1"/>
    </row>
    <row r="251" spans="1:8" ht="10.199999999999999" x14ac:dyDescent="0.2">
      <c r="G251" s="1"/>
    </row>
    <row r="252" spans="1:8" ht="10.199999999999999" x14ac:dyDescent="0.2">
      <c r="G252" s="1"/>
    </row>
    <row r="253" spans="1:8" ht="10.199999999999999" x14ac:dyDescent="0.2">
      <c r="G253" s="1"/>
    </row>
    <row r="254" spans="1:8" ht="10.199999999999999" x14ac:dyDescent="0.2">
      <c r="G254" s="1"/>
    </row>
    <row r="255" spans="1:8" ht="10.199999999999999" x14ac:dyDescent="0.2">
      <c r="G255" s="1"/>
    </row>
    <row r="256" spans="1:8" ht="10.199999999999999" x14ac:dyDescent="0.2">
      <c r="G256" s="1"/>
    </row>
    <row r="257" spans="7:7" ht="10.199999999999999" x14ac:dyDescent="0.2">
      <c r="G257" s="1"/>
    </row>
    <row r="258" spans="7:7" ht="10.199999999999999" x14ac:dyDescent="0.2">
      <c r="G258" s="1"/>
    </row>
    <row r="259" spans="7:7" ht="10.199999999999999" x14ac:dyDescent="0.2">
      <c r="G259" s="1"/>
    </row>
    <row r="260" spans="7:7" ht="10.199999999999999" x14ac:dyDescent="0.2">
      <c r="G260" s="1"/>
    </row>
    <row r="261" spans="7:7" ht="10.199999999999999" x14ac:dyDescent="0.2">
      <c r="G261" s="1"/>
    </row>
    <row r="262" spans="7:7" ht="10.199999999999999" x14ac:dyDescent="0.2">
      <c r="G262" s="1"/>
    </row>
    <row r="263" spans="7:7" ht="10.199999999999999" x14ac:dyDescent="0.2">
      <c r="G263" s="1"/>
    </row>
    <row r="264" spans="7:7" ht="10.199999999999999" x14ac:dyDescent="0.2">
      <c r="G264" s="1"/>
    </row>
    <row r="265" spans="7:7" ht="10.199999999999999" x14ac:dyDescent="0.2">
      <c r="G265" s="1"/>
    </row>
    <row r="266" spans="7:7" ht="10.199999999999999" x14ac:dyDescent="0.2">
      <c r="G266" s="1"/>
    </row>
    <row r="267" spans="7:7" ht="10.199999999999999" x14ac:dyDescent="0.2">
      <c r="G267" s="1"/>
    </row>
    <row r="268" spans="7:7" ht="10.199999999999999" x14ac:dyDescent="0.2">
      <c r="G268" s="1"/>
    </row>
    <row r="269" spans="7:7" ht="10.199999999999999" x14ac:dyDescent="0.2">
      <c r="G269" s="1"/>
    </row>
    <row r="270" spans="7:7" ht="10.199999999999999" x14ac:dyDescent="0.2">
      <c r="G270" s="1"/>
    </row>
    <row r="271" spans="7:7" ht="10.199999999999999" x14ac:dyDescent="0.2">
      <c r="G271" s="1"/>
    </row>
    <row r="272" spans="7:7" ht="10.199999999999999" x14ac:dyDescent="0.2">
      <c r="G272" s="1"/>
    </row>
    <row r="273" spans="7:7" ht="10.199999999999999" x14ac:dyDescent="0.2">
      <c r="G273" s="1"/>
    </row>
    <row r="274" spans="7:7" ht="10.199999999999999" x14ac:dyDescent="0.2">
      <c r="G274" s="1"/>
    </row>
    <row r="275" spans="7:7" ht="10.199999999999999" x14ac:dyDescent="0.2">
      <c r="G275" s="1"/>
    </row>
    <row r="276" spans="7:7" ht="10.199999999999999" x14ac:dyDescent="0.2">
      <c r="G276" s="1"/>
    </row>
    <row r="277" spans="7:7" ht="10.199999999999999" x14ac:dyDescent="0.2">
      <c r="G277" s="1"/>
    </row>
    <row r="278" spans="7:7" ht="10.199999999999999" x14ac:dyDescent="0.2">
      <c r="G278" s="1"/>
    </row>
    <row r="279" spans="7:7" ht="10.199999999999999" x14ac:dyDescent="0.2">
      <c r="G279" s="1"/>
    </row>
    <row r="280" spans="7:7" ht="10.199999999999999" x14ac:dyDescent="0.2">
      <c r="G280" s="1"/>
    </row>
    <row r="281" spans="7:7" ht="10.199999999999999" x14ac:dyDescent="0.2">
      <c r="G281" s="1"/>
    </row>
    <row r="282" spans="7:7" ht="10.199999999999999" x14ac:dyDescent="0.2">
      <c r="G282" s="1"/>
    </row>
    <row r="283" spans="7:7" ht="10.199999999999999" x14ac:dyDescent="0.2">
      <c r="G283" s="1"/>
    </row>
    <row r="284" spans="7:7" ht="10.199999999999999" x14ac:dyDescent="0.2">
      <c r="G284" s="1"/>
    </row>
    <row r="285" spans="7:7" ht="10.199999999999999" x14ac:dyDescent="0.2">
      <c r="G285" s="1"/>
    </row>
    <row r="286" spans="7:7" ht="10.199999999999999" x14ac:dyDescent="0.2">
      <c r="G286" s="1"/>
    </row>
    <row r="287" spans="7:7" ht="10.199999999999999" x14ac:dyDescent="0.2">
      <c r="G287" s="1"/>
    </row>
    <row r="288" spans="7:7" ht="10.199999999999999" x14ac:dyDescent="0.2">
      <c r="G288" s="1"/>
    </row>
    <row r="289" spans="7:7" ht="10.199999999999999" x14ac:dyDescent="0.2">
      <c r="G289" s="1"/>
    </row>
    <row r="290" spans="7:7" ht="10.199999999999999" x14ac:dyDescent="0.2">
      <c r="G290" s="1"/>
    </row>
    <row r="291" spans="7:7" ht="10.199999999999999" x14ac:dyDescent="0.2">
      <c r="G291" s="1"/>
    </row>
    <row r="292" spans="7:7" ht="10.199999999999999" x14ac:dyDescent="0.2">
      <c r="G292" s="1"/>
    </row>
    <row r="293" spans="7:7" ht="10.199999999999999" x14ac:dyDescent="0.2">
      <c r="G293" s="1"/>
    </row>
    <row r="294" spans="7:7" ht="10.199999999999999" x14ac:dyDescent="0.2">
      <c r="G294" s="1"/>
    </row>
    <row r="295" spans="7:7" ht="10.199999999999999" x14ac:dyDescent="0.2">
      <c r="G295" s="1"/>
    </row>
    <row r="296" spans="7:7" ht="10.199999999999999" x14ac:dyDescent="0.2">
      <c r="G296" s="1"/>
    </row>
    <row r="297" spans="7:7" ht="10.199999999999999" x14ac:dyDescent="0.2">
      <c r="G297" s="1"/>
    </row>
    <row r="298" spans="7:7" ht="10.199999999999999" x14ac:dyDescent="0.2">
      <c r="G298" s="1"/>
    </row>
    <row r="299" spans="7:7" ht="10.199999999999999" x14ac:dyDescent="0.2">
      <c r="G299" s="1"/>
    </row>
    <row r="300" spans="7:7" ht="10.199999999999999" x14ac:dyDescent="0.2">
      <c r="G300" s="1"/>
    </row>
    <row r="301" spans="7:7" ht="10.199999999999999" x14ac:dyDescent="0.2">
      <c r="G301" s="1"/>
    </row>
    <row r="302" spans="7:7" ht="10.199999999999999" x14ac:dyDescent="0.2">
      <c r="G302" s="1"/>
    </row>
    <row r="303" spans="7:7" ht="10.199999999999999" x14ac:dyDescent="0.2">
      <c r="G303" s="1"/>
    </row>
    <row r="304" spans="7:7" ht="10.199999999999999" x14ac:dyDescent="0.2">
      <c r="G304" s="1"/>
    </row>
    <row r="305" spans="7:7" ht="10.199999999999999" x14ac:dyDescent="0.2">
      <c r="G305" s="1"/>
    </row>
    <row r="306" spans="7:7" ht="10.199999999999999" x14ac:dyDescent="0.2">
      <c r="G306" s="1"/>
    </row>
    <row r="307" spans="7:7" ht="10.199999999999999" x14ac:dyDescent="0.2">
      <c r="G307" s="1"/>
    </row>
    <row r="308" spans="7:7" ht="10.199999999999999" x14ac:dyDescent="0.2">
      <c r="G308" s="1"/>
    </row>
    <row r="309" spans="7:7" ht="10.199999999999999" x14ac:dyDescent="0.2">
      <c r="G309" s="1"/>
    </row>
    <row r="310" spans="7:7" ht="10.199999999999999" x14ac:dyDescent="0.2">
      <c r="G310" s="1"/>
    </row>
    <row r="311" spans="7:7" ht="10.199999999999999" x14ac:dyDescent="0.2">
      <c r="G311" s="1"/>
    </row>
    <row r="312" spans="7:7" ht="10.199999999999999" x14ac:dyDescent="0.2">
      <c r="G312" s="1"/>
    </row>
    <row r="313" spans="7:7" ht="10.199999999999999" x14ac:dyDescent="0.2">
      <c r="G313" s="1"/>
    </row>
    <row r="314" spans="7:7" ht="10.199999999999999" x14ac:dyDescent="0.2">
      <c r="G314" s="1"/>
    </row>
    <row r="315" spans="7:7" ht="10.199999999999999" x14ac:dyDescent="0.2">
      <c r="G315" s="1"/>
    </row>
    <row r="316" spans="7:7" ht="10.199999999999999" x14ac:dyDescent="0.2">
      <c r="G316" s="1"/>
    </row>
    <row r="317" spans="7:7" ht="10.199999999999999" x14ac:dyDescent="0.2">
      <c r="G317" s="1"/>
    </row>
    <row r="318" spans="7:7" ht="10.199999999999999" x14ac:dyDescent="0.2">
      <c r="G318" s="1"/>
    </row>
    <row r="319" spans="7:7" ht="10.199999999999999" x14ac:dyDescent="0.2">
      <c r="G319" s="1"/>
    </row>
    <row r="320" spans="7:7" ht="10.199999999999999" x14ac:dyDescent="0.2">
      <c r="G320" s="1"/>
    </row>
    <row r="321" spans="7:7" ht="10.199999999999999" x14ac:dyDescent="0.2">
      <c r="G321" s="1"/>
    </row>
    <row r="322" spans="7:7" ht="10.199999999999999" x14ac:dyDescent="0.2">
      <c r="G322" s="1"/>
    </row>
    <row r="323" spans="7:7" ht="10.199999999999999" x14ac:dyDescent="0.2">
      <c r="G323" s="1"/>
    </row>
    <row r="324" spans="7:7" ht="10.199999999999999" x14ac:dyDescent="0.2">
      <c r="G324" s="1"/>
    </row>
    <row r="325" spans="7:7" ht="10.199999999999999" x14ac:dyDescent="0.2">
      <c r="G325" s="1"/>
    </row>
    <row r="326" spans="7:7" ht="10.199999999999999" x14ac:dyDescent="0.2">
      <c r="G326" s="1"/>
    </row>
    <row r="327" spans="7:7" ht="10.199999999999999" x14ac:dyDescent="0.2">
      <c r="G327" s="1"/>
    </row>
    <row r="328" spans="7:7" ht="10.199999999999999" x14ac:dyDescent="0.2">
      <c r="G328" s="1"/>
    </row>
    <row r="329" spans="7:7" ht="10.199999999999999" x14ac:dyDescent="0.2">
      <c r="G329" s="1"/>
    </row>
    <row r="330" spans="7:7" ht="10.199999999999999" x14ac:dyDescent="0.2">
      <c r="G330" s="1"/>
    </row>
    <row r="331" spans="7:7" ht="10.199999999999999" x14ac:dyDescent="0.2">
      <c r="G331" s="1"/>
    </row>
    <row r="332" spans="7:7" ht="10.199999999999999" x14ac:dyDescent="0.2">
      <c r="G332" s="1"/>
    </row>
    <row r="333" spans="7:7" ht="10.199999999999999" x14ac:dyDescent="0.2">
      <c r="G333" s="1"/>
    </row>
    <row r="334" spans="7:7" ht="10.199999999999999" x14ac:dyDescent="0.2">
      <c r="G334" s="1"/>
    </row>
    <row r="335" spans="7:7" ht="10.199999999999999" x14ac:dyDescent="0.2">
      <c r="G335" s="1"/>
    </row>
    <row r="336" spans="7:7" ht="10.199999999999999" x14ac:dyDescent="0.2">
      <c r="G336" s="1"/>
    </row>
    <row r="337" spans="7:7" ht="10.199999999999999" x14ac:dyDescent="0.2">
      <c r="G337" s="1"/>
    </row>
    <row r="338" spans="7:7" ht="10.199999999999999" x14ac:dyDescent="0.2">
      <c r="G338" s="1"/>
    </row>
    <row r="339" spans="7:7" ht="10.199999999999999" x14ac:dyDescent="0.2">
      <c r="G339" s="1"/>
    </row>
    <row r="340" spans="7:7" ht="10.199999999999999" x14ac:dyDescent="0.2">
      <c r="G340" s="1"/>
    </row>
    <row r="341" spans="7:7" ht="10.199999999999999" x14ac:dyDescent="0.2">
      <c r="G341" s="1"/>
    </row>
    <row r="342" spans="7:7" ht="10.199999999999999" x14ac:dyDescent="0.2">
      <c r="G342" s="1"/>
    </row>
    <row r="343" spans="7:7" ht="10.199999999999999" x14ac:dyDescent="0.2">
      <c r="G343" s="1"/>
    </row>
    <row r="344" spans="7:7" ht="10.199999999999999" x14ac:dyDescent="0.2">
      <c r="G344" s="1"/>
    </row>
    <row r="345" spans="7:7" ht="10.199999999999999" x14ac:dyDescent="0.2">
      <c r="G345" s="1"/>
    </row>
    <row r="346" spans="7:7" ht="10.199999999999999" x14ac:dyDescent="0.2">
      <c r="G346" s="1"/>
    </row>
    <row r="347" spans="7:7" ht="10.199999999999999" x14ac:dyDescent="0.2">
      <c r="G347" s="1"/>
    </row>
    <row r="348" spans="7:7" ht="10.199999999999999" x14ac:dyDescent="0.2">
      <c r="G348" s="1"/>
    </row>
    <row r="349" spans="7:7" ht="10.199999999999999" x14ac:dyDescent="0.2">
      <c r="G349" s="1"/>
    </row>
    <row r="350" spans="7:7" ht="10.199999999999999" x14ac:dyDescent="0.2">
      <c r="G350" s="1"/>
    </row>
    <row r="351" spans="7:7" ht="10.199999999999999" x14ac:dyDescent="0.2">
      <c r="G351" s="1"/>
    </row>
    <row r="352" spans="7:7" ht="10.199999999999999" x14ac:dyDescent="0.2">
      <c r="G352" s="1"/>
    </row>
    <row r="353" spans="7:7" ht="10.199999999999999" x14ac:dyDescent="0.2">
      <c r="G353" s="1"/>
    </row>
    <row r="354" spans="7:7" ht="10.199999999999999" x14ac:dyDescent="0.2">
      <c r="G354" s="1"/>
    </row>
    <row r="355" spans="7:7" ht="10.199999999999999" x14ac:dyDescent="0.2">
      <c r="G355" s="1"/>
    </row>
    <row r="356" spans="7:7" ht="10.199999999999999" x14ac:dyDescent="0.2">
      <c r="G356" s="1"/>
    </row>
    <row r="357" spans="7:7" ht="10.199999999999999" x14ac:dyDescent="0.2">
      <c r="G357" s="1"/>
    </row>
    <row r="358" spans="7:7" ht="10.199999999999999" x14ac:dyDescent="0.2">
      <c r="G358" s="1"/>
    </row>
    <row r="359" spans="7:7" ht="10.199999999999999" x14ac:dyDescent="0.2">
      <c r="G359" s="1"/>
    </row>
    <row r="360" spans="7:7" ht="10.199999999999999" x14ac:dyDescent="0.2">
      <c r="G360" s="1"/>
    </row>
    <row r="361" spans="7:7" ht="10.199999999999999" x14ac:dyDescent="0.2">
      <c r="G361" s="1"/>
    </row>
    <row r="362" spans="7:7" ht="10.199999999999999" x14ac:dyDescent="0.2">
      <c r="G362" s="1"/>
    </row>
    <row r="363" spans="7:7" ht="10.199999999999999" x14ac:dyDescent="0.2">
      <c r="G363" s="1"/>
    </row>
    <row r="364" spans="7:7" ht="10.199999999999999" x14ac:dyDescent="0.2">
      <c r="G364" s="1"/>
    </row>
    <row r="365" spans="7:7" ht="10.199999999999999" x14ac:dyDescent="0.2">
      <c r="G365" s="1"/>
    </row>
    <row r="366" spans="7:7" ht="10.199999999999999" x14ac:dyDescent="0.2">
      <c r="G366" s="1"/>
    </row>
    <row r="367" spans="7:7" ht="10.199999999999999" x14ac:dyDescent="0.2">
      <c r="G367" s="1"/>
    </row>
    <row r="368" spans="7:7" ht="10.199999999999999" x14ac:dyDescent="0.2">
      <c r="G368" s="1"/>
    </row>
    <row r="369" spans="7:7" ht="10.199999999999999" x14ac:dyDescent="0.2">
      <c r="G369" s="1"/>
    </row>
    <row r="370" spans="7:7" ht="10.199999999999999" x14ac:dyDescent="0.2">
      <c r="G370" s="1"/>
    </row>
    <row r="371" spans="7:7" ht="10.199999999999999" x14ac:dyDescent="0.2">
      <c r="G371" s="1"/>
    </row>
    <row r="372" spans="7:7" ht="10.199999999999999" x14ac:dyDescent="0.2">
      <c r="G372" s="1"/>
    </row>
    <row r="373" spans="7:7" ht="10.199999999999999" x14ac:dyDescent="0.2">
      <c r="G373" s="1"/>
    </row>
    <row r="374" spans="7:7" ht="10.199999999999999" x14ac:dyDescent="0.2">
      <c r="G374" s="1"/>
    </row>
    <row r="375" spans="7:7" ht="10.199999999999999" x14ac:dyDescent="0.2">
      <c r="G375" s="1"/>
    </row>
    <row r="376" spans="7:7" ht="10.199999999999999" x14ac:dyDescent="0.2">
      <c r="G376" s="1"/>
    </row>
    <row r="377" spans="7:7" ht="10.199999999999999" x14ac:dyDescent="0.2">
      <c r="G377" s="1"/>
    </row>
    <row r="378" spans="7:7" ht="10.199999999999999" x14ac:dyDescent="0.2">
      <c r="G378" s="1"/>
    </row>
    <row r="379" spans="7:7" ht="10.199999999999999" x14ac:dyDescent="0.2">
      <c r="G379" s="1"/>
    </row>
    <row r="380" spans="7:7" ht="10.199999999999999" x14ac:dyDescent="0.2">
      <c r="G380" s="1"/>
    </row>
    <row r="381" spans="7:7" ht="10.199999999999999" x14ac:dyDescent="0.2">
      <c r="G381" s="1"/>
    </row>
    <row r="382" spans="7:7" ht="10.199999999999999" x14ac:dyDescent="0.2">
      <c r="G382" s="1"/>
    </row>
    <row r="383" spans="7:7" ht="10.199999999999999" x14ac:dyDescent="0.2">
      <c r="G383" s="1"/>
    </row>
    <row r="384" spans="7:7" ht="10.199999999999999" x14ac:dyDescent="0.2">
      <c r="G384" s="1"/>
    </row>
    <row r="385" spans="7:7" ht="10.199999999999999" x14ac:dyDescent="0.2">
      <c r="G385" s="1"/>
    </row>
    <row r="386" spans="7:7" ht="10.199999999999999" x14ac:dyDescent="0.2">
      <c r="G386" s="1"/>
    </row>
    <row r="387" spans="7:7" ht="10.199999999999999" x14ac:dyDescent="0.2">
      <c r="G387" s="1"/>
    </row>
    <row r="388" spans="7:7" ht="10.199999999999999" x14ac:dyDescent="0.2">
      <c r="G388" s="1"/>
    </row>
    <row r="389" spans="7:7" ht="10.199999999999999" x14ac:dyDescent="0.2">
      <c r="G389" s="1"/>
    </row>
    <row r="390" spans="7:7" ht="10.199999999999999" x14ac:dyDescent="0.2">
      <c r="G390" s="1"/>
    </row>
    <row r="391" spans="7:7" ht="10.199999999999999" x14ac:dyDescent="0.2">
      <c r="G391" s="1"/>
    </row>
    <row r="392" spans="7:7" ht="10.199999999999999" x14ac:dyDescent="0.2">
      <c r="G392" s="1"/>
    </row>
    <row r="393" spans="7:7" ht="10.199999999999999" x14ac:dyDescent="0.2">
      <c r="G393" s="1"/>
    </row>
    <row r="394" spans="7:7" ht="10.199999999999999" x14ac:dyDescent="0.2">
      <c r="G394" s="1"/>
    </row>
    <row r="395" spans="7:7" ht="10.199999999999999" x14ac:dyDescent="0.2">
      <c r="G395" s="1"/>
    </row>
    <row r="396" spans="7:7" ht="10.199999999999999" x14ac:dyDescent="0.2">
      <c r="G396" s="1"/>
    </row>
    <row r="397" spans="7:7" ht="10.199999999999999" x14ac:dyDescent="0.2">
      <c r="G397" s="1"/>
    </row>
    <row r="398" spans="7:7" ht="10.199999999999999" x14ac:dyDescent="0.2">
      <c r="G398" s="1"/>
    </row>
    <row r="399" spans="7:7" ht="10.199999999999999" x14ac:dyDescent="0.2">
      <c r="G399" s="1"/>
    </row>
    <row r="400" spans="7:7" ht="10.199999999999999" x14ac:dyDescent="0.2">
      <c r="G400" s="1"/>
    </row>
    <row r="401" spans="7:7" ht="10.199999999999999" x14ac:dyDescent="0.2">
      <c r="G401" s="1"/>
    </row>
    <row r="402" spans="7:7" ht="10.199999999999999" x14ac:dyDescent="0.2">
      <c r="G402" s="1"/>
    </row>
    <row r="403" spans="7:7" ht="10.199999999999999" x14ac:dyDescent="0.2">
      <c r="G403" s="1"/>
    </row>
    <row r="404" spans="7:7" ht="10.199999999999999" x14ac:dyDescent="0.2">
      <c r="G404" s="1"/>
    </row>
    <row r="405" spans="7:7" ht="10.199999999999999" x14ac:dyDescent="0.2">
      <c r="G405" s="1"/>
    </row>
    <row r="406" spans="7:7" ht="10.199999999999999" x14ac:dyDescent="0.2">
      <c r="G406" s="1"/>
    </row>
    <row r="407" spans="7:7" ht="10.199999999999999" x14ac:dyDescent="0.2">
      <c r="G407" s="1"/>
    </row>
    <row r="408" spans="7:7" ht="10.199999999999999" x14ac:dyDescent="0.2">
      <c r="G408" s="1"/>
    </row>
    <row r="409" spans="7:7" ht="10.199999999999999" x14ac:dyDescent="0.2">
      <c r="G409" s="1"/>
    </row>
    <row r="410" spans="7:7" ht="10.199999999999999" x14ac:dyDescent="0.2">
      <c r="G410" s="1"/>
    </row>
    <row r="411" spans="7:7" ht="10.199999999999999" x14ac:dyDescent="0.2">
      <c r="G411" s="1"/>
    </row>
    <row r="412" spans="7:7" ht="10.199999999999999" x14ac:dyDescent="0.2">
      <c r="G412" s="1"/>
    </row>
    <row r="413" spans="7:7" ht="10.199999999999999" x14ac:dyDescent="0.2">
      <c r="G413" s="1"/>
    </row>
    <row r="414" spans="7:7" ht="10.199999999999999" x14ac:dyDescent="0.2">
      <c r="G414" s="1"/>
    </row>
    <row r="415" spans="7:7" ht="10.199999999999999" x14ac:dyDescent="0.2">
      <c r="G415" s="1"/>
    </row>
    <row r="416" spans="7:7" ht="10.199999999999999" x14ac:dyDescent="0.2">
      <c r="G416" s="1"/>
    </row>
    <row r="417" spans="7:7" ht="10.199999999999999" x14ac:dyDescent="0.2">
      <c r="G417" s="1"/>
    </row>
    <row r="418" spans="7:7" ht="10.199999999999999" x14ac:dyDescent="0.2">
      <c r="G418" s="1"/>
    </row>
    <row r="419" spans="7:7" ht="10.199999999999999" x14ac:dyDescent="0.2">
      <c r="G419" s="1"/>
    </row>
    <row r="420" spans="7:7" ht="10.199999999999999" x14ac:dyDescent="0.2">
      <c r="G420" s="1"/>
    </row>
    <row r="421" spans="7:7" ht="10.199999999999999" x14ac:dyDescent="0.2">
      <c r="G421" s="1"/>
    </row>
    <row r="422" spans="7:7" ht="10.199999999999999" x14ac:dyDescent="0.2">
      <c r="G422" s="1"/>
    </row>
    <row r="423" spans="7:7" ht="10.199999999999999" x14ac:dyDescent="0.2">
      <c r="G423" s="1"/>
    </row>
    <row r="424" spans="7:7" ht="10.199999999999999" x14ac:dyDescent="0.2">
      <c r="G424" s="1"/>
    </row>
    <row r="425" spans="7:7" ht="10.199999999999999" x14ac:dyDescent="0.2">
      <c r="G425" s="1"/>
    </row>
    <row r="426" spans="7:7" ht="10.199999999999999" x14ac:dyDescent="0.2">
      <c r="G426" s="1"/>
    </row>
    <row r="427" spans="7:7" ht="10.199999999999999" x14ac:dyDescent="0.2">
      <c r="G427" s="1"/>
    </row>
    <row r="428" spans="7:7" ht="10.199999999999999" x14ac:dyDescent="0.2">
      <c r="G428" s="1"/>
    </row>
    <row r="429" spans="7:7" ht="10.199999999999999" x14ac:dyDescent="0.2">
      <c r="G429" s="1"/>
    </row>
    <row r="430" spans="7:7" ht="10.199999999999999" x14ac:dyDescent="0.2">
      <c r="G430" s="1"/>
    </row>
    <row r="431" spans="7:7" ht="10.199999999999999" x14ac:dyDescent="0.2">
      <c r="G431" s="1"/>
    </row>
    <row r="432" spans="7:7" ht="10.199999999999999" x14ac:dyDescent="0.2">
      <c r="G432" s="1"/>
    </row>
  </sheetData>
  <mergeCells count="7">
    <mergeCell ref="A36:F36"/>
    <mergeCell ref="A1:F1"/>
    <mergeCell ref="A2:F2"/>
    <mergeCell ref="A3:F3"/>
    <mergeCell ref="A5:A6"/>
    <mergeCell ref="B5:F5"/>
    <mergeCell ref="A35:F35"/>
  </mergeCells>
  <printOptions horizontalCentered="1"/>
  <pageMargins left="0" right="0" top="0.74803149606299213" bottom="0.55118110236220474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sqref="A1:E1"/>
    </sheetView>
  </sheetViews>
  <sheetFormatPr baseColWidth="10" defaultRowHeight="10.199999999999999" x14ac:dyDescent="0.2"/>
  <cols>
    <col min="1" max="1" width="13.88671875" style="1" customWidth="1"/>
    <col min="2" max="2" width="7.109375" style="1" customWidth="1"/>
    <col min="3" max="3" width="12.77734375" style="1" customWidth="1"/>
    <col min="4" max="5" width="13.5546875" style="1" customWidth="1"/>
    <col min="6" max="10" width="12.33203125" style="1" customWidth="1"/>
    <col min="11" max="12" width="12.33203125" style="1" bestFit="1" customWidth="1"/>
    <col min="13" max="16384" width="11.5546875" style="1"/>
  </cols>
  <sheetData>
    <row r="1" spans="1:6" ht="13.2" x14ac:dyDescent="0.2">
      <c r="A1" s="82"/>
      <c r="B1" s="82"/>
      <c r="C1" s="82"/>
      <c r="D1" s="82"/>
      <c r="E1" s="82"/>
    </row>
    <row r="2" spans="1:6" ht="13.2" x14ac:dyDescent="0.2">
      <c r="A2" s="83" t="s">
        <v>32</v>
      </c>
      <c r="B2" s="83"/>
      <c r="C2" s="83"/>
      <c r="D2" s="83"/>
      <c r="E2" s="83"/>
    </row>
    <row r="3" spans="1:6" ht="43.2" customHeight="1" x14ac:dyDescent="0.2">
      <c r="A3" s="83" t="s">
        <v>33</v>
      </c>
      <c r="B3" s="83"/>
      <c r="C3" s="83"/>
      <c r="D3" s="83"/>
      <c r="E3" s="83"/>
    </row>
    <row r="4" spans="1:6" x14ac:dyDescent="0.2">
      <c r="B4" s="2"/>
    </row>
    <row r="5" spans="1:6" s="12" customFormat="1" ht="16.2" customHeight="1" x14ac:dyDescent="0.2">
      <c r="A5" s="80" t="s">
        <v>30</v>
      </c>
      <c r="B5" s="79" t="s">
        <v>26</v>
      </c>
      <c r="C5" s="79"/>
      <c r="D5" s="79"/>
      <c r="E5" s="79"/>
    </row>
    <row r="6" spans="1:6" s="13" customFormat="1" ht="31.8" customHeight="1" x14ac:dyDescent="0.25">
      <c r="A6" s="81"/>
      <c r="B6" s="14" t="s">
        <v>23</v>
      </c>
      <c r="C6" s="14" t="s">
        <v>29</v>
      </c>
      <c r="D6" s="14" t="s">
        <v>28</v>
      </c>
      <c r="E6" s="14" t="s">
        <v>27</v>
      </c>
    </row>
    <row r="7" spans="1:6" x14ac:dyDescent="0.2">
      <c r="A7" s="2"/>
      <c r="B7" s="2"/>
    </row>
    <row r="8" spans="1:6" s="4" customFormat="1" x14ac:dyDescent="0.2">
      <c r="A8" s="3" t="s">
        <v>23</v>
      </c>
      <c r="B8" s="8">
        <f>SUM(B10:B13)</f>
        <v>439506</v>
      </c>
      <c r="C8" s="6">
        <f>SUM(C10:C13)</f>
        <v>403429</v>
      </c>
      <c r="D8" s="6">
        <f>SUM(D10:D13)</f>
        <v>16626</v>
      </c>
      <c r="E8" s="6">
        <f>SUM(E10:E13)</f>
        <v>19451</v>
      </c>
    </row>
    <row r="9" spans="1:6" ht="5.4" customHeight="1" x14ac:dyDescent="0.2"/>
    <row r="10" spans="1:6" ht="13.2" customHeight="1" x14ac:dyDescent="0.2">
      <c r="A10" s="28" t="s">
        <v>0</v>
      </c>
      <c r="B10" s="7">
        <f>SUM(C10:E10)</f>
        <v>56470</v>
      </c>
      <c r="C10" s="7">
        <v>35188</v>
      </c>
      <c r="D10" s="7">
        <v>14620</v>
      </c>
      <c r="E10" s="7">
        <v>6662</v>
      </c>
      <c r="F10" s="11"/>
    </row>
    <row r="11" spans="1:6" ht="13.2" customHeight="1" x14ac:dyDescent="0.2">
      <c r="A11" s="28" t="s">
        <v>20</v>
      </c>
      <c r="B11" s="7">
        <f>SUM(C11:E11)</f>
        <v>218299</v>
      </c>
      <c r="C11" s="7">
        <v>218299</v>
      </c>
      <c r="D11" s="7">
        <v>0</v>
      </c>
      <c r="E11" s="7">
        <v>0</v>
      </c>
      <c r="F11" s="11"/>
    </row>
    <row r="12" spans="1:6" ht="13.2" customHeight="1" x14ac:dyDescent="0.2">
      <c r="A12" s="28" t="s">
        <v>19</v>
      </c>
      <c r="B12" s="7">
        <f>SUM(C12:E12)</f>
        <v>28619</v>
      </c>
      <c r="C12" s="7">
        <v>20192</v>
      </c>
      <c r="D12" s="7">
        <v>2006</v>
      </c>
      <c r="E12" s="7">
        <v>6421</v>
      </c>
      <c r="F12" s="11"/>
    </row>
    <row r="13" spans="1:6" ht="13.2" customHeight="1" x14ac:dyDescent="0.2">
      <c r="A13" s="28" t="s">
        <v>18</v>
      </c>
      <c r="B13" s="7">
        <f>SUM(C13:E13)</f>
        <v>136118</v>
      </c>
      <c r="C13" s="7">
        <v>129750</v>
      </c>
      <c r="D13" s="7">
        <v>0</v>
      </c>
      <c r="E13" s="7">
        <v>6368</v>
      </c>
      <c r="F13" s="11"/>
    </row>
    <row r="14" spans="1:6" s="17" customFormat="1" x14ac:dyDescent="0.2"/>
    <row r="15" spans="1:6" s="4" customFormat="1" x14ac:dyDescent="0.2">
      <c r="A15" s="3" t="s">
        <v>24</v>
      </c>
      <c r="B15" s="9">
        <f>SUM(C15:E15)</f>
        <v>100</v>
      </c>
      <c r="C15" s="4">
        <f>ROUND(C8/$B$8*100,1)</f>
        <v>91.8</v>
      </c>
      <c r="D15" s="4">
        <f>ROUND(D8/$B$8*100,1)</f>
        <v>3.8</v>
      </c>
      <c r="E15" s="4">
        <f>ROUND(E8/$B$8*100,1)</f>
        <v>4.4000000000000004</v>
      </c>
    </row>
    <row r="16" spans="1:6" ht="4.8" customHeight="1" x14ac:dyDescent="0.2"/>
    <row r="17" spans="1:6" ht="12" customHeight="1" x14ac:dyDescent="0.2">
      <c r="A17" s="28" t="s">
        <v>0</v>
      </c>
      <c r="B17" s="16">
        <f>SUM(C17:E17)</f>
        <v>99.999999999999986</v>
      </c>
      <c r="C17" s="16">
        <f>ROUND(C10/$B$10*100,1)</f>
        <v>62.3</v>
      </c>
      <c r="D17" s="16">
        <f>ROUND(D10/$B$10*100,1)</f>
        <v>25.9</v>
      </c>
      <c r="E17" s="16">
        <f>ROUND(E10/$B$10*100,1)</f>
        <v>11.8</v>
      </c>
      <c r="F17" s="11"/>
    </row>
    <row r="18" spans="1:6" ht="12" customHeight="1" x14ac:dyDescent="0.2">
      <c r="A18" s="28" t="s">
        <v>20</v>
      </c>
      <c r="B18" s="16">
        <f>SUM(C18:E18)</f>
        <v>100</v>
      </c>
      <c r="C18" s="16">
        <f>ROUND(C11/$B$11*100,1)</f>
        <v>100</v>
      </c>
      <c r="D18" s="16">
        <f>ROUND(D11/$B$11*100,1)</f>
        <v>0</v>
      </c>
      <c r="E18" s="16">
        <f>ROUND(E11/$B$11*100,1)</f>
        <v>0</v>
      </c>
    </row>
    <row r="19" spans="1:6" ht="12" customHeight="1" x14ac:dyDescent="0.2">
      <c r="A19" s="28" t="s">
        <v>19</v>
      </c>
      <c r="B19" s="16">
        <f>SUM(C19:E19)</f>
        <v>100</v>
      </c>
      <c r="C19" s="16">
        <f>ROUND(C12/$B$12*100,1)</f>
        <v>70.599999999999994</v>
      </c>
      <c r="D19" s="16">
        <f>ROUND(D12/$B$12*100,1)</f>
        <v>7</v>
      </c>
      <c r="E19" s="16">
        <f>ROUND(E12/$B$12*100,1)</f>
        <v>22.4</v>
      </c>
    </row>
    <row r="20" spans="1:6" ht="12" customHeight="1" x14ac:dyDescent="0.2">
      <c r="A20" s="28" t="s">
        <v>18</v>
      </c>
      <c r="B20" s="16">
        <f>SUM(C20:E20)</f>
        <v>100</v>
      </c>
      <c r="C20" s="16">
        <f>ROUND(C13/$B$13*100,1)</f>
        <v>95.3</v>
      </c>
      <c r="D20" s="16">
        <f>ROUND(D13/$B$13*100,1)</f>
        <v>0</v>
      </c>
      <c r="E20" s="16">
        <f>ROUND(E13/$B$13*100,1)</f>
        <v>4.7</v>
      </c>
    </row>
    <row r="21" spans="1:6" ht="10.8" thickBot="1" x14ac:dyDescent="0.25">
      <c r="A21" s="5"/>
      <c r="B21" s="5"/>
      <c r="C21" s="5"/>
      <c r="D21" s="5"/>
      <c r="E21" s="5"/>
    </row>
    <row r="23" spans="1:6" ht="14.4" customHeight="1" x14ac:dyDescent="0.2">
      <c r="A23" s="84" t="s">
        <v>43</v>
      </c>
      <c r="B23" s="84"/>
      <c r="C23" s="84"/>
      <c r="D23" s="84"/>
      <c r="E23" s="84"/>
    </row>
    <row r="24" spans="1:6" ht="31.2" customHeight="1" x14ac:dyDescent="0.2">
      <c r="A24" s="78" t="s">
        <v>37</v>
      </c>
      <c r="B24" s="78"/>
      <c r="C24" s="78"/>
      <c r="D24" s="78"/>
      <c r="E24" s="78"/>
    </row>
  </sheetData>
  <mergeCells count="7">
    <mergeCell ref="A24:E24"/>
    <mergeCell ref="B5:E5"/>
    <mergeCell ref="A5:A6"/>
    <mergeCell ref="A1:E1"/>
    <mergeCell ref="A2:E2"/>
    <mergeCell ref="A3:E3"/>
    <mergeCell ref="A23:E23"/>
  </mergeCells>
  <printOptions horizontalCentered="1"/>
  <pageMargins left="0" right="0" top="0.74803149606299213" bottom="0.74803149606299213" header="0.31496062992125984" footer="0.31496062992125984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workbookViewId="0">
      <selection sqref="A1:F1"/>
    </sheetView>
  </sheetViews>
  <sheetFormatPr baseColWidth="10" defaultRowHeight="10.199999999999999" x14ac:dyDescent="0.2"/>
  <cols>
    <col min="1" max="1" width="32.5546875" style="1" bestFit="1" customWidth="1"/>
    <col min="2" max="2" width="6.77734375" style="1" customWidth="1"/>
    <col min="3" max="3" width="8" style="1" customWidth="1"/>
    <col min="4" max="4" width="10.109375" style="1" customWidth="1"/>
    <col min="5" max="5" width="8.77734375" style="1" customWidth="1"/>
    <col min="6" max="6" width="8.5546875" style="1" customWidth="1"/>
    <col min="7" max="7" width="12.33203125" style="1" customWidth="1"/>
    <col min="8" max="8" width="12.6640625" style="1" customWidth="1"/>
    <col min="9" max="9" width="12.33203125" style="1" customWidth="1"/>
    <col min="10" max="185" width="26.109375" style="1" bestFit="1" customWidth="1"/>
    <col min="186" max="186" width="12.33203125" style="1" bestFit="1" customWidth="1"/>
    <col min="187" max="16384" width="11.5546875" style="1"/>
  </cols>
  <sheetData>
    <row r="1" spans="1:6" ht="13.2" x14ac:dyDescent="0.2">
      <c r="A1" s="77" t="s">
        <v>38</v>
      </c>
      <c r="B1" s="77"/>
      <c r="C1" s="77"/>
      <c r="D1" s="77"/>
      <c r="E1" s="77"/>
      <c r="F1" s="77"/>
    </row>
    <row r="2" spans="1:6" ht="16.8" customHeight="1" x14ac:dyDescent="0.2">
      <c r="A2" s="77" t="s">
        <v>32</v>
      </c>
      <c r="B2" s="77"/>
      <c r="C2" s="77"/>
      <c r="D2" s="77"/>
      <c r="E2" s="77"/>
      <c r="F2" s="77"/>
    </row>
    <row r="3" spans="1:6" ht="24.6" customHeight="1" x14ac:dyDescent="0.2">
      <c r="A3" s="77" t="s">
        <v>162</v>
      </c>
      <c r="B3" s="77"/>
      <c r="C3" s="77"/>
      <c r="D3" s="77"/>
      <c r="E3" s="77"/>
      <c r="F3" s="77"/>
    </row>
    <row r="4" spans="1:6" x14ac:dyDescent="0.2">
      <c r="D4" s="39" t="s">
        <v>39</v>
      </c>
      <c r="E4" s="39" t="s">
        <v>3</v>
      </c>
      <c r="F4" s="38" t="s">
        <v>4</v>
      </c>
    </row>
    <row r="5" spans="1:6" ht="16.8" customHeight="1" x14ac:dyDescent="0.2">
      <c r="A5" s="72" t="s">
        <v>122</v>
      </c>
      <c r="B5" s="86" t="s">
        <v>23</v>
      </c>
      <c r="C5" s="88" t="s">
        <v>2</v>
      </c>
      <c r="D5" s="88"/>
      <c r="E5" s="88"/>
      <c r="F5" s="86" t="s">
        <v>4</v>
      </c>
    </row>
    <row r="6" spans="1:6" ht="19.8" customHeight="1" x14ac:dyDescent="0.2">
      <c r="A6" s="89"/>
      <c r="B6" s="87"/>
      <c r="C6" s="40" t="s">
        <v>23</v>
      </c>
      <c r="D6" s="40" t="s">
        <v>39</v>
      </c>
      <c r="E6" s="40" t="s">
        <v>3</v>
      </c>
      <c r="F6" s="87"/>
    </row>
    <row r="7" spans="1:6" ht="8.4" customHeight="1" x14ac:dyDescent="0.2">
      <c r="A7" s="2"/>
      <c r="B7" s="2"/>
      <c r="C7" s="2"/>
    </row>
    <row r="8" spans="1:6" s="4" customFormat="1" ht="11.55" customHeight="1" x14ac:dyDescent="0.2">
      <c r="A8" s="3" t="s">
        <v>23</v>
      </c>
      <c r="B8" s="8">
        <f>B11+B31+B43+B58</f>
        <v>439506</v>
      </c>
      <c r="C8" s="6">
        <f>C11+C31+C43+C58</f>
        <v>404298</v>
      </c>
      <c r="D8" s="6">
        <f>D11+D31+D43+D58</f>
        <v>244167</v>
      </c>
      <c r="E8" s="6">
        <f>E11+E31+E43+E58</f>
        <v>160131</v>
      </c>
      <c r="F8" s="6">
        <f>F11+F31+F43+F58</f>
        <v>35208</v>
      </c>
    </row>
    <row r="9" spans="1:6" s="4" customFormat="1" ht="11.55" customHeight="1" x14ac:dyDescent="0.2">
      <c r="A9" s="3" t="s">
        <v>24</v>
      </c>
      <c r="B9" s="9">
        <f>C9+F9</f>
        <v>100</v>
      </c>
      <c r="C9" s="9">
        <f>SUM(D9:E9)</f>
        <v>92</v>
      </c>
      <c r="D9" s="10">
        <f>ROUND(D8/$B$8*100,1)</f>
        <v>55.6</v>
      </c>
      <c r="E9" s="10">
        <f>ROUND(E8/$B$8*100,1)</f>
        <v>36.4</v>
      </c>
      <c r="F9" s="10">
        <f>ROUND(F8/$B$8*100,1)</f>
        <v>8</v>
      </c>
    </row>
    <row r="10" spans="1:6" x14ac:dyDescent="0.2">
      <c r="A10" s="2"/>
      <c r="B10" s="2"/>
      <c r="C10" s="2"/>
    </row>
    <row r="11" spans="1:6" s="4" customFormat="1" x14ac:dyDescent="0.2">
      <c r="A11" s="4" t="s">
        <v>130</v>
      </c>
      <c r="B11" s="6">
        <f>SUM(B14:B29)</f>
        <v>56470</v>
      </c>
      <c r="C11" s="6">
        <f>SUM(C14:C29)</f>
        <v>51284</v>
      </c>
      <c r="D11" s="6">
        <f>SUM(D14:D29)</f>
        <v>38577</v>
      </c>
      <c r="E11" s="6">
        <f>SUM(E14:E29)</f>
        <v>12707</v>
      </c>
      <c r="F11" s="6">
        <f>SUM(F14:F29)</f>
        <v>5186</v>
      </c>
    </row>
    <row r="12" spans="1:6" s="4" customFormat="1" x14ac:dyDescent="0.2">
      <c r="A12" s="4" t="s">
        <v>24</v>
      </c>
      <c r="B12" s="10">
        <f>C12+F12</f>
        <v>100</v>
      </c>
      <c r="C12" s="10">
        <f>SUM(D12:E12)</f>
        <v>90.8</v>
      </c>
      <c r="D12" s="10">
        <f>ROUND(D11/$B$11*100,1)</f>
        <v>68.3</v>
      </c>
      <c r="E12" s="10">
        <f>ROUND(E11/$B$11*100,1)</f>
        <v>22.5</v>
      </c>
      <c r="F12" s="10">
        <f>ROUND(F11/$B$11*100,1)</f>
        <v>9.1999999999999993</v>
      </c>
    </row>
    <row r="13" spans="1:6" s="4" customFormat="1" ht="4.2" customHeight="1" x14ac:dyDescent="0.2">
      <c r="B13" s="6"/>
      <c r="C13" s="6"/>
      <c r="D13" s="6"/>
      <c r="E13" s="6"/>
      <c r="F13" s="6"/>
    </row>
    <row r="14" spans="1:6" ht="11.55" customHeight="1" x14ac:dyDescent="0.2">
      <c r="A14" s="35" t="s">
        <v>1</v>
      </c>
      <c r="B14" s="7">
        <f>C14+F14</f>
        <v>4356</v>
      </c>
      <c r="C14" s="7">
        <f>SUM(D14:E14)</f>
        <v>3941</v>
      </c>
      <c r="D14" s="7">
        <v>3520</v>
      </c>
      <c r="E14" s="7">
        <v>421</v>
      </c>
      <c r="F14" s="7">
        <v>415</v>
      </c>
    </row>
    <row r="15" spans="1:6" ht="11.55" customHeight="1" x14ac:dyDescent="0.2">
      <c r="A15" s="35" t="s">
        <v>5</v>
      </c>
      <c r="B15" s="7">
        <f t="shared" ref="B15:B72" si="0">C15+F15</f>
        <v>7530</v>
      </c>
      <c r="C15" s="7">
        <f t="shared" ref="C15:C72" si="1">SUM(D15:E15)</f>
        <v>7081</v>
      </c>
      <c r="D15" s="7">
        <v>3554</v>
      </c>
      <c r="E15" s="7">
        <v>3527</v>
      </c>
      <c r="F15" s="7">
        <v>449</v>
      </c>
    </row>
    <row r="16" spans="1:6" ht="11.55" customHeight="1" x14ac:dyDescent="0.2">
      <c r="A16" s="35" t="s">
        <v>6</v>
      </c>
      <c r="B16" s="7">
        <f t="shared" si="0"/>
        <v>3028</v>
      </c>
      <c r="C16" s="7">
        <f t="shared" si="1"/>
        <v>2658</v>
      </c>
      <c r="D16" s="7">
        <v>1830</v>
      </c>
      <c r="E16" s="7">
        <v>828</v>
      </c>
      <c r="F16" s="7">
        <v>370</v>
      </c>
    </row>
    <row r="17" spans="1:6" ht="11.55" customHeight="1" x14ac:dyDescent="0.2">
      <c r="A17" s="35" t="s">
        <v>7</v>
      </c>
      <c r="B17" s="7">
        <f t="shared" si="0"/>
        <v>3354</v>
      </c>
      <c r="C17" s="7">
        <f t="shared" si="1"/>
        <v>2999</v>
      </c>
      <c r="D17" s="7">
        <v>2406</v>
      </c>
      <c r="E17" s="7">
        <v>593</v>
      </c>
      <c r="F17" s="7">
        <v>355</v>
      </c>
    </row>
    <row r="18" spans="1:6" ht="11.55" customHeight="1" x14ac:dyDescent="0.2">
      <c r="A18" s="35" t="s">
        <v>8</v>
      </c>
      <c r="B18" s="7">
        <f t="shared" si="0"/>
        <v>3411</v>
      </c>
      <c r="C18" s="7">
        <f t="shared" si="1"/>
        <v>2974</v>
      </c>
      <c r="D18" s="7">
        <v>2872</v>
      </c>
      <c r="E18" s="7">
        <v>102</v>
      </c>
      <c r="F18" s="7">
        <v>437</v>
      </c>
    </row>
    <row r="19" spans="1:6" ht="11.55" customHeight="1" x14ac:dyDescent="0.2">
      <c r="A19" s="35" t="s">
        <v>9</v>
      </c>
      <c r="B19" s="7">
        <f t="shared" si="0"/>
        <v>1524</v>
      </c>
      <c r="C19" s="7">
        <f t="shared" si="1"/>
        <v>1296</v>
      </c>
      <c r="D19" s="7">
        <v>1053</v>
      </c>
      <c r="E19" s="7">
        <v>243</v>
      </c>
      <c r="F19" s="7">
        <v>228</v>
      </c>
    </row>
    <row r="20" spans="1:6" ht="11.55" customHeight="1" x14ac:dyDescent="0.2">
      <c r="A20" s="35" t="s">
        <v>10</v>
      </c>
      <c r="B20" s="7">
        <f t="shared" si="0"/>
        <v>2826</v>
      </c>
      <c r="C20" s="7">
        <f t="shared" si="1"/>
        <v>2455</v>
      </c>
      <c r="D20" s="7">
        <v>2255</v>
      </c>
      <c r="E20" s="7">
        <v>200</v>
      </c>
      <c r="F20" s="7">
        <v>371</v>
      </c>
    </row>
    <row r="21" spans="1:6" ht="11.55" customHeight="1" x14ac:dyDescent="0.2">
      <c r="A21" s="35" t="s">
        <v>11</v>
      </c>
      <c r="B21" s="7">
        <f t="shared" si="0"/>
        <v>6263</v>
      </c>
      <c r="C21" s="7">
        <f t="shared" si="1"/>
        <v>5808</v>
      </c>
      <c r="D21" s="7">
        <v>3370</v>
      </c>
      <c r="E21" s="7">
        <v>2438</v>
      </c>
      <c r="F21" s="7">
        <v>455</v>
      </c>
    </row>
    <row r="22" spans="1:6" ht="11.55" customHeight="1" x14ac:dyDescent="0.2">
      <c r="A22" s="35" t="s">
        <v>12</v>
      </c>
      <c r="B22" s="7">
        <f t="shared" si="0"/>
        <v>2896</v>
      </c>
      <c r="C22" s="7">
        <f t="shared" si="1"/>
        <v>2602</v>
      </c>
      <c r="D22" s="7">
        <v>2541</v>
      </c>
      <c r="E22" s="7">
        <v>61</v>
      </c>
      <c r="F22" s="7">
        <v>294</v>
      </c>
    </row>
    <row r="23" spans="1:6" ht="11.55" customHeight="1" x14ac:dyDescent="0.2">
      <c r="A23" s="35" t="s">
        <v>13</v>
      </c>
      <c r="B23" s="7">
        <f t="shared" si="0"/>
        <v>4062</v>
      </c>
      <c r="C23" s="7">
        <f t="shared" si="1"/>
        <v>3719</v>
      </c>
      <c r="D23" s="7">
        <v>3254</v>
      </c>
      <c r="E23" s="7">
        <v>465</v>
      </c>
      <c r="F23" s="7">
        <v>343</v>
      </c>
    </row>
    <row r="24" spans="1:6" ht="11.55" customHeight="1" x14ac:dyDescent="0.2">
      <c r="A24" s="35" t="s">
        <v>14</v>
      </c>
      <c r="B24" s="7">
        <f t="shared" si="0"/>
        <v>3679</v>
      </c>
      <c r="C24" s="7">
        <f t="shared" si="1"/>
        <v>3375</v>
      </c>
      <c r="D24" s="7">
        <v>2332</v>
      </c>
      <c r="E24" s="7">
        <v>1043</v>
      </c>
      <c r="F24" s="7">
        <v>304</v>
      </c>
    </row>
    <row r="25" spans="1:6" ht="11.55" customHeight="1" x14ac:dyDescent="0.2">
      <c r="A25" s="35" t="s">
        <v>15</v>
      </c>
      <c r="B25" s="7">
        <f t="shared" si="0"/>
        <v>822</v>
      </c>
      <c r="C25" s="7">
        <f t="shared" si="1"/>
        <v>796</v>
      </c>
      <c r="D25" s="7">
        <v>734</v>
      </c>
      <c r="E25" s="7">
        <v>62</v>
      </c>
      <c r="F25" s="7">
        <v>26</v>
      </c>
    </row>
    <row r="26" spans="1:6" ht="11.55" customHeight="1" x14ac:dyDescent="0.2">
      <c r="A26" s="35" t="s">
        <v>17</v>
      </c>
      <c r="B26" s="7">
        <f t="shared" si="0"/>
        <v>849</v>
      </c>
      <c r="C26" s="7">
        <f t="shared" si="1"/>
        <v>717</v>
      </c>
      <c r="D26" s="7">
        <v>572</v>
      </c>
      <c r="E26" s="7">
        <v>145</v>
      </c>
      <c r="F26" s="7">
        <v>132</v>
      </c>
    </row>
    <row r="27" spans="1:6" ht="11.55" customHeight="1" x14ac:dyDescent="0.2">
      <c r="A27" s="35" t="s">
        <v>16</v>
      </c>
      <c r="B27" s="7">
        <f t="shared" si="0"/>
        <v>3334</v>
      </c>
      <c r="C27" s="7">
        <f t="shared" si="1"/>
        <v>3095</v>
      </c>
      <c r="D27" s="7">
        <v>2704</v>
      </c>
      <c r="E27" s="7">
        <v>391</v>
      </c>
      <c r="F27" s="7">
        <v>239</v>
      </c>
    </row>
    <row r="28" spans="1:6" ht="11.55" customHeight="1" x14ac:dyDescent="0.2">
      <c r="A28" s="35" t="s">
        <v>117</v>
      </c>
      <c r="B28" s="7">
        <f t="shared" si="0"/>
        <v>1874</v>
      </c>
      <c r="C28" s="7">
        <f t="shared" si="1"/>
        <v>1720</v>
      </c>
      <c r="D28" s="7">
        <v>1479</v>
      </c>
      <c r="E28" s="7">
        <v>241</v>
      </c>
      <c r="F28" s="7">
        <v>154</v>
      </c>
    </row>
    <row r="29" spans="1:6" ht="11.55" customHeight="1" x14ac:dyDescent="0.2">
      <c r="A29" s="35" t="s">
        <v>118</v>
      </c>
      <c r="B29" s="7">
        <f t="shared" si="0"/>
        <v>6662</v>
      </c>
      <c r="C29" s="7">
        <f t="shared" si="1"/>
        <v>6048</v>
      </c>
      <c r="D29" s="7">
        <v>4101</v>
      </c>
      <c r="E29" s="7">
        <v>1947</v>
      </c>
      <c r="F29" s="7">
        <v>614</v>
      </c>
    </row>
    <row r="30" spans="1:6" x14ac:dyDescent="0.2">
      <c r="B30" s="7"/>
      <c r="C30" s="7"/>
      <c r="D30" s="7"/>
      <c r="E30" s="7"/>
      <c r="F30" s="7"/>
    </row>
    <row r="31" spans="1:6" s="4" customFormat="1" ht="11.55" customHeight="1" x14ac:dyDescent="0.2">
      <c r="A31" s="4" t="s">
        <v>131</v>
      </c>
      <c r="B31" s="6">
        <f>SUM(B34:B41)</f>
        <v>218299</v>
      </c>
      <c r="C31" s="6">
        <f>SUM(C34:C41)</f>
        <v>202750</v>
      </c>
      <c r="D31" s="6">
        <f>SUM(D34:D41)</f>
        <v>115807</v>
      </c>
      <c r="E31" s="6">
        <f>SUM(E34:E41)</f>
        <v>86943</v>
      </c>
      <c r="F31" s="6">
        <f>SUM(F34:F41)</f>
        <v>15549</v>
      </c>
    </row>
    <row r="32" spans="1:6" s="4" customFormat="1" ht="11.55" customHeight="1" x14ac:dyDescent="0.2">
      <c r="A32" s="4" t="s">
        <v>24</v>
      </c>
      <c r="B32" s="10">
        <f>C32+F32</f>
        <v>100</v>
      </c>
      <c r="C32" s="10">
        <f>SUM(D32:E32)</f>
        <v>92.8</v>
      </c>
      <c r="D32" s="10">
        <f>ROUND(D31/$B$31*100,1)</f>
        <v>53</v>
      </c>
      <c r="E32" s="10">
        <f>ROUND(E31/$B$31*100,1)</f>
        <v>39.799999999999997</v>
      </c>
      <c r="F32" s="10">
        <f>ROUND(F31/$B$31*100,1)+0.1</f>
        <v>7.1999999999999993</v>
      </c>
    </row>
    <row r="33" spans="1:6" s="4" customFormat="1" ht="5.4" customHeight="1" x14ac:dyDescent="0.2">
      <c r="B33" s="6"/>
      <c r="C33" s="6"/>
      <c r="D33" s="6"/>
      <c r="E33" s="6"/>
      <c r="F33" s="6"/>
    </row>
    <row r="34" spans="1:6" ht="11.55" customHeight="1" x14ac:dyDescent="0.2">
      <c r="A34" s="35" t="s">
        <v>1</v>
      </c>
      <c r="B34" s="7">
        <f t="shared" si="0"/>
        <v>36636</v>
      </c>
      <c r="C34" s="7">
        <f t="shared" si="1"/>
        <v>34229</v>
      </c>
      <c r="D34" s="7">
        <v>18335</v>
      </c>
      <c r="E34" s="7">
        <v>15894</v>
      </c>
      <c r="F34" s="7">
        <v>2407</v>
      </c>
    </row>
    <row r="35" spans="1:6" ht="11.55" customHeight="1" x14ac:dyDescent="0.2">
      <c r="A35" s="35" t="s">
        <v>5</v>
      </c>
      <c r="B35" s="7">
        <f t="shared" si="0"/>
        <v>39484</v>
      </c>
      <c r="C35" s="7">
        <f t="shared" si="1"/>
        <v>37107</v>
      </c>
      <c r="D35" s="7">
        <v>18555</v>
      </c>
      <c r="E35" s="7">
        <v>18552</v>
      </c>
      <c r="F35" s="7">
        <v>2377</v>
      </c>
    </row>
    <row r="36" spans="1:6" ht="11.55" customHeight="1" x14ac:dyDescent="0.2">
      <c r="A36" s="35" t="s">
        <v>6</v>
      </c>
      <c r="B36" s="7">
        <f t="shared" si="0"/>
        <v>29165</v>
      </c>
      <c r="C36" s="7">
        <f t="shared" si="1"/>
        <v>27149</v>
      </c>
      <c r="D36" s="7">
        <v>15137</v>
      </c>
      <c r="E36" s="7">
        <v>12012</v>
      </c>
      <c r="F36" s="7">
        <v>2016</v>
      </c>
    </row>
    <row r="37" spans="1:6" ht="11.55" customHeight="1" x14ac:dyDescent="0.2">
      <c r="A37" s="35" t="s">
        <v>7</v>
      </c>
      <c r="B37" s="7">
        <f t="shared" si="0"/>
        <v>10975</v>
      </c>
      <c r="C37" s="7">
        <f t="shared" si="1"/>
        <v>9338</v>
      </c>
      <c r="D37" s="7">
        <v>8289</v>
      </c>
      <c r="E37" s="7">
        <v>1049</v>
      </c>
      <c r="F37" s="7">
        <v>1637</v>
      </c>
    </row>
    <row r="38" spans="1:6" ht="11.55" customHeight="1" x14ac:dyDescent="0.2">
      <c r="A38" s="35" t="s">
        <v>8</v>
      </c>
      <c r="B38" s="7">
        <f t="shared" si="0"/>
        <v>15986</v>
      </c>
      <c r="C38" s="7">
        <f t="shared" si="1"/>
        <v>14614</v>
      </c>
      <c r="D38" s="7">
        <v>9979</v>
      </c>
      <c r="E38" s="7">
        <v>4635</v>
      </c>
      <c r="F38" s="7">
        <v>1372</v>
      </c>
    </row>
    <row r="39" spans="1:6" ht="11.55" customHeight="1" x14ac:dyDescent="0.2">
      <c r="A39" s="35" t="s">
        <v>10</v>
      </c>
      <c r="B39" s="7">
        <f t="shared" si="0"/>
        <v>33364</v>
      </c>
      <c r="C39" s="7">
        <f t="shared" si="1"/>
        <v>31102</v>
      </c>
      <c r="D39" s="7">
        <v>16143</v>
      </c>
      <c r="E39" s="7">
        <v>14959</v>
      </c>
      <c r="F39" s="7">
        <v>2262</v>
      </c>
    </row>
    <row r="40" spans="1:6" ht="11.55" customHeight="1" x14ac:dyDescent="0.2">
      <c r="A40" s="35" t="s">
        <v>11</v>
      </c>
      <c r="B40" s="7">
        <f t="shared" si="0"/>
        <v>37232</v>
      </c>
      <c r="C40" s="7">
        <f t="shared" si="1"/>
        <v>34869</v>
      </c>
      <c r="D40" s="7">
        <v>17886</v>
      </c>
      <c r="E40" s="7">
        <v>16983</v>
      </c>
      <c r="F40" s="7">
        <v>2363</v>
      </c>
    </row>
    <row r="41" spans="1:6" ht="11.55" customHeight="1" x14ac:dyDescent="0.2">
      <c r="A41" s="35" t="s">
        <v>12</v>
      </c>
      <c r="B41" s="7">
        <f t="shared" si="0"/>
        <v>15457</v>
      </c>
      <c r="C41" s="7">
        <f t="shared" si="1"/>
        <v>14342</v>
      </c>
      <c r="D41" s="7">
        <v>11483</v>
      </c>
      <c r="E41" s="7">
        <v>2859</v>
      </c>
      <c r="F41" s="7">
        <v>1115</v>
      </c>
    </row>
    <row r="42" spans="1:6" x14ac:dyDescent="0.2">
      <c r="B42" s="7"/>
      <c r="C42" s="7"/>
      <c r="D42" s="7"/>
      <c r="E42" s="7"/>
      <c r="F42" s="7"/>
    </row>
    <row r="43" spans="1:6" s="4" customFormat="1" ht="11.55" customHeight="1" x14ac:dyDescent="0.2">
      <c r="A43" s="4" t="s">
        <v>132</v>
      </c>
      <c r="B43" s="6">
        <f>SUM(B46:B56)</f>
        <v>28619</v>
      </c>
      <c r="C43" s="6">
        <f>SUM(C46:C56)</f>
        <v>26188</v>
      </c>
      <c r="D43" s="6">
        <f>SUM(D46:D56)</f>
        <v>16755</v>
      </c>
      <c r="E43" s="6">
        <f>SUM(E46:E56)</f>
        <v>9433</v>
      </c>
      <c r="F43" s="6">
        <f>SUM(F46:F56)</f>
        <v>2431</v>
      </c>
    </row>
    <row r="44" spans="1:6" s="4" customFormat="1" ht="11.55" customHeight="1" x14ac:dyDescent="0.2">
      <c r="A44" s="4" t="s">
        <v>24</v>
      </c>
      <c r="B44" s="10">
        <f>C44+F44</f>
        <v>100</v>
      </c>
      <c r="C44" s="10">
        <f>SUM(D44:E44)</f>
        <v>91.5</v>
      </c>
      <c r="D44" s="10">
        <f>ROUND(D43/$B$43*100,1)</f>
        <v>58.5</v>
      </c>
      <c r="E44" s="10">
        <f>ROUND(E43/$B$43*100,1)</f>
        <v>33</v>
      </c>
      <c r="F44" s="10">
        <f>ROUND(F43/$B$43*100,1)</f>
        <v>8.5</v>
      </c>
    </row>
    <row r="45" spans="1:6" s="4" customFormat="1" ht="4.8" customHeight="1" x14ac:dyDescent="0.2">
      <c r="B45" s="6"/>
      <c r="C45" s="6"/>
      <c r="D45" s="6"/>
      <c r="E45" s="6"/>
      <c r="F45" s="6"/>
    </row>
    <row r="46" spans="1:6" ht="11.55" customHeight="1" x14ac:dyDescent="0.2">
      <c r="A46" s="35" t="s">
        <v>1</v>
      </c>
      <c r="B46" s="7">
        <f t="shared" si="0"/>
        <v>3356</v>
      </c>
      <c r="C46" s="7">
        <f t="shared" si="1"/>
        <v>3135</v>
      </c>
      <c r="D46" s="7">
        <v>1576</v>
      </c>
      <c r="E46" s="7">
        <v>1559</v>
      </c>
      <c r="F46" s="7">
        <v>221</v>
      </c>
    </row>
    <row r="47" spans="1:6" ht="11.55" customHeight="1" x14ac:dyDescent="0.2">
      <c r="A47" s="35" t="s">
        <v>5</v>
      </c>
      <c r="B47" s="7">
        <f t="shared" si="0"/>
        <v>3454</v>
      </c>
      <c r="C47" s="7">
        <f t="shared" si="1"/>
        <v>3217</v>
      </c>
      <c r="D47" s="7">
        <v>1611</v>
      </c>
      <c r="E47" s="7">
        <v>1606</v>
      </c>
      <c r="F47" s="7">
        <v>237</v>
      </c>
    </row>
    <row r="48" spans="1:6" ht="11.55" customHeight="1" x14ac:dyDescent="0.2">
      <c r="A48" s="35" t="s">
        <v>6</v>
      </c>
      <c r="B48" s="7">
        <f t="shared" si="0"/>
        <v>2545</v>
      </c>
      <c r="C48" s="7">
        <f t="shared" si="1"/>
        <v>2333</v>
      </c>
      <c r="D48" s="7">
        <v>1430</v>
      </c>
      <c r="E48" s="7">
        <v>903</v>
      </c>
      <c r="F48" s="7">
        <v>212</v>
      </c>
    </row>
    <row r="49" spans="1:6" ht="11.55" customHeight="1" x14ac:dyDescent="0.2">
      <c r="A49" s="35" t="s">
        <v>7</v>
      </c>
      <c r="B49" s="7">
        <f t="shared" si="0"/>
        <v>2015</v>
      </c>
      <c r="C49" s="7">
        <f t="shared" si="1"/>
        <v>1850</v>
      </c>
      <c r="D49" s="7">
        <v>1151</v>
      </c>
      <c r="E49" s="7">
        <v>699</v>
      </c>
      <c r="F49" s="7">
        <v>165</v>
      </c>
    </row>
    <row r="50" spans="1:6" ht="11.55" customHeight="1" x14ac:dyDescent="0.2">
      <c r="A50" s="35" t="s">
        <v>8</v>
      </c>
      <c r="B50" s="7">
        <f t="shared" si="0"/>
        <v>1513</v>
      </c>
      <c r="C50" s="7">
        <f t="shared" si="1"/>
        <v>1331</v>
      </c>
      <c r="D50" s="7">
        <v>1281</v>
      </c>
      <c r="E50" s="7">
        <v>50</v>
      </c>
      <c r="F50" s="7">
        <v>182</v>
      </c>
    </row>
    <row r="51" spans="1:6" ht="11.55" customHeight="1" x14ac:dyDescent="0.2">
      <c r="A51" s="35" t="s">
        <v>9</v>
      </c>
      <c r="B51" s="7">
        <f t="shared" si="0"/>
        <v>2093</v>
      </c>
      <c r="C51" s="7">
        <f t="shared" si="1"/>
        <v>1930</v>
      </c>
      <c r="D51" s="7">
        <v>1205</v>
      </c>
      <c r="E51" s="7">
        <v>725</v>
      </c>
      <c r="F51" s="7">
        <v>163</v>
      </c>
    </row>
    <row r="52" spans="1:6" ht="11.55" customHeight="1" x14ac:dyDescent="0.2">
      <c r="A52" s="35" t="s">
        <v>10</v>
      </c>
      <c r="B52" s="7">
        <f t="shared" si="0"/>
        <v>1729</v>
      </c>
      <c r="C52" s="7">
        <f t="shared" si="1"/>
        <v>1552</v>
      </c>
      <c r="D52" s="7">
        <v>1005</v>
      </c>
      <c r="E52" s="7">
        <v>547</v>
      </c>
      <c r="F52" s="7">
        <v>177</v>
      </c>
    </row>
    <row r="53" spans="1:6" ht="11.55" customHeight="1" x14ac:dyDescent="0.2">
      <c r="A53" s="35" t="s">
        <v>11</v>
      </c>
      <c r="B53" s="7">
        <f t="shared" si="0"/>
        <v>3459</v>
      </c>
      <c r="C53" s="7">
        <f t="shared" si="1"/>
        <v>3221</v>
      </c>
      <c r="D53" s="7">
        <v>1610</v>
      </c>
      <c r="E53" s="7">
        <v>1611</v>
      </c>
      <c r="F53" s="7">
        <v>238</v>
      </c>
    </row>
    <row r="54" spans="1:6" ht="11.55" customHeight="1" x14ac:dyDescent="0.2">
      <c r="A54" s="35" t="s">
        <v>12</v>
      </c>
      <c r="B54" s="7">
        <f t="shared" si="0"/>
        <v>28</v>
      </c>
      <c r="C54" s="7">
        <f t="shared" si="1"/>
        <v>20</v>
      </c>
      <c r="D54" s="7">
        <v>20</v>
      </c>
      <c r="E54" s="7">
        <v>0</v>
      </c>
      <c r="F54" s="7">
        <v>8</v>
      </c>
    </row>
    <row r="55" spans="1:6" ht="11.55" customHeight="1" x14ac:dyDescent="0.2">
      <c r="A55" s="35" t="s">
        <v>21</v>
      </c>
      <c r="B55" s="7">
        <f t="shared" si="0"/>
        <v>2006</v>
      </c>
      <c r="C55" s="7">
        <f t="shared" si="1"/>
        <v>1823</v>
      </c>
      <c r="D55" s="7">
        <v>1070</v>
      </c>
      <c r="E55" s="7">
        <v>753</v>
      </c>
      <c r="F55" s="7">
        <v>183</v>
      </c>
    </row>
    <row r="56" spans="1:6" ht="11.55" customHeight="1" x14ac:dyDescent="0.2">
      <c r="A56" s="35" t="s">
        <v>119</v>
      </c>
      <c r="B56" s="7">
        <f t="shared" si="0"/>
        <v>6421</v>
      </c>
      <c r="C56" s="7">
        <f t="shared" si="1"/>
        <v>5776</v>
      </c>
      <c r="D56" s="7">
        <v>4796</v>
      </c>
      <c r="E56" s="7">
        <v>980</v>
      </c>
      <c r="F56" s="7">
        <v>645</v>
      </c>
    </row>
    <row r="57" spans="1:6" x14ac:dyDescent="0.2">
      <c r="B57" s="7"/>
      <c r="C57" s="7"/>
      <c r="D57" s="7"/>
      <c r="E57" s="7"/>
      <c r="F57" s="7"/>
    </row>
    <row r="58" spans="1:6" s="4" customFormat="1" ht="11.55" customHeight="1" x14ac:dyDescent="0.2">
      <c r="A58" s="4" t="s">
        <v>133</v>
      </c>
      <c r="B58" s="6">
        <f>SUM(B61:B72)</f>
        <v>136118</v>
      </c>
      <c r="C58" s="6">
        <f>SUM(C61:C72)</f>
        <v>124076</v>
      </c>
      <c r="D58" s="6">
        <f>SUM(D61:D72)</f>
        <v>73028</v>
      </c>
      <c r="E58" s="6">
        <f>SUM(E61:E72)</f>
        <v>51048</v>
      </c>
      <c r="F58" s="6">
        <f>SUM(F61:F72)</f>
        <v>12042</v>
      </c>
    </row>
    <row r="59" spans="1:6" s="4" customFormat="1" ht="11.55" customHeight="1" x14ac:dyDescent="0.2">
      <c r="A59" s="4" t="s">
        <v>24</v>
      </c>
      <c r="B59" s="10">
        <f>C59+F59</f>
        <v>100</v>
      </c>
      <c r="C59" s="10">
        <f>SUM(D59:E59)</f>
        <v>91.2</v>
      </c>
      <c r="D59" s="10">
        <f>ROUND(D58/$B$58*100,1)</f>
        <v>53.7</v>
      </c>
      <c r="E59" s="10">
        <f>ROUND(E58/$B$58*100,1)</f>
        <v>37.5</v>
      </c>
      <c r="F59" s="10">
        <f>ROUND(F58/$B$58*100,1)</f>
        <v>8.8000000000000007</v>
      </c>
    </row>
    <row r="60" spans="1:6" s="4" customFormat="1" ht="6" customHeight="1" x14ac:dyDescent="0.2">
      <c r="B60" s="6"/>
      <c r="C60" s="6"/>
      <c r="D60" s="6"/>
      <c r="E60" s="6"/>
      <c r="F60" s="6"/>
    </row>
    <row r="61" spans="1:6" ht="11.55" customHeight="1" x14ac:dyDescent="0.2">
      <c r="A61" s="35" t="s">
        <v>1</v>
      </c>
      <c r="B61" s="7">
        <f t="shared" si="0"/>
        <v>20936</v>
      </c>
      <c r="C61" s="7">
        <f t="shared" si="1"/>
        <v>19337</v>
      </c>
      <c r="D61" s="7">
        <v>9832</v>
      </c>
      <c r="E61" s="7">
        <v>9505</v>
      </c>
      <c r="F61" s="7">
        <v>1599</v>
      </c>
    </row>
    <row r="62" spans="1:6" ht="11.55" customHeight="1" x14ac:dyDescent="0.2">
      <c r="A62" s="35"/>
      <c r="B62" s="7"/>
      <c r="C62" s="7"/>
      <c r="D62" s="7"/>
      <c r="E62" s="7"/>
    </row>
    <row r="63" spans="1:6" ht="11.55" customHeight="1" x14ac:dyDescent="0.2">
      <c r="A63" s="35"/>
      <c r="B63" s="7"/>
      <c r="C63" s="7"/>
      <c r="D63" s="7"/>
      <c r="E63" s="7"/>
      <c r="F63" s="18" t="s">
        <v>147</v>
      </c>
    </row>
    <row r="64" spans="1:6" ht="11.55" customHeight="1" x14ac:dyDescent="0.2">
      <c r="A64" s="35" t="s">
        <v>5</v>
      </c>
      <c r="B64" s="7">
        <f t="shared" si="0"/>
        <v>21920</v>
      </c>
      <c r="C64" s="7">
        <f t="shared" si="1"/>
        <v>20282</v>
      </c>
      <c r="D64" s="7">
        <v>10149</v>
      </c>
      <c r="E64" s="7">
        <v>10133</v>
      </c>
      <c r="F64" s="7">
        <v>1638</v>
      </c>
    </row>
    <row r="65" spans="1:6" ht="11.55" customHeight="1" x14ac:dyDescent="0.2">
      <c r="A65" s="35" t="s">
        <v>6</v>
      </c>
      <c r="B65" s="7">
        <f t="shared" si="0"/>
        <v>14914</v>
      </c>
      <c r="C65" s="7">
        <f t="shared" si="1"/>
        <v>13644</v>
      </c>
      <c r="D65" s="7">
        <v>7640</v>
      </c>
      <c r="E65" s="7">
        <v>6004</v>
      </c>
      <c r="F65" s="7">
        <v>1270</v>
      </c>
    </row>
    <row r="66" spans="1:6" ht="11.55" customHeight="1" x14ac:dyDescent="0.2">
      <c r="A66" s="35" t="s">
        <v>7</v>
      </c>
      <c r="B66" s="7">
        <f t="shared" si="0"/>
        <v>9757</v>
      </c>
      <c r="C66" s="7">
        <f t="shared" si="1"/>
        <v>8652</v>
      </c>
      <c r="D66" s="7">
        <v>5816</v>
      </c>
      <c r="E66" s="7">
        <v>2836</v>
      </c>
      <c r="F66" s="7">
        <v>1105</v>
      </c>
    </row>
    <row r="67" spans="1:6" ht="11.55" customHeight="1" x14ac:dyDescent="0.2">
      <c r="A67" s="35" t="s">
        <v>8</v>
      </c>
      <c r="B67" s="7">
        <f t="shared" si="0"/>
        <v>15546</v>
      </c>
      <c r="C67" s="7">
        <f t="shared" si="1"/>
        <v>14114</v>
      </c>
      <c r="D67" s="7">
        <v>8992</v>
      </c>
      <c r="E67" s="7">
        <v>5122</v>
      </c>
      <c r="F67" s="7">
        <v>1432</v>
      </c>
    </row>
    <row r="68" spans="1:6" ht="11.55" customHeight="1" x14ac:dyDescent="0.2">
      <c r="A68" s="35" t="s">
        <v>9</v>
      </c>
      <c r="B68" s="7">
        <f t="shared" si="0"/>
        <v>10277</v>
      </c>
      <c r="C68" s="7">
        <f t="shared" si="1"/>
        <v>9274</v>
      </c>
      <c r="D68" s="7">
        <v>5737</v>
      </c>
      <c r="E68" s="7">
        <v>3537</v>
      </c>
      <c r="F68" s="7">
        <v>1003</v>
      </c>
    </row>
    <row r="69" spans="1:6" ht="11.55" customHeight="1" x14ac:dyDescent="0.2">
      <c r="A69" s="35" t="s">
        <v>10</v>
      </c>
      <c r="B69" s="7">
        <f t="shared" si="0"/>
        <v>10176</v>
      </c>
      <c r="C69" s="7">
        <f t="shared" si="1"/>
        <v>9169</v>
      </c>
      <c r="D69" s="7">
        <v>6472</v>
      </c>
      <c r="E69" s="7">
        <v>2697</v>
      </c>
      <c r="F69" s="7">
        <v>1007</v>
      </c>
    </row>
    <row r="70" spans="1:6" ht="11.55" customHeight="1" x14ac:dyDescent="0.2">
      <c r="A70" s="35" t="s">
        <v>11</v>
      </c>
      <c r="B70" s="7">
        <f t="shared" si="0"/>
        <v>19085</v>
      </c>
      <c r="C70" s="7">
        <f t="shared" si="1"/>
        <v>17535</v>
      </c>
      <c r="D70" s="7">
        <v>9925</v>
      </c>
      <c r="E70" s="7">
        <v>7610</v>
      </c>
      <c r="F70" s="7">
        <v>1550</v>
      </c>
    </row>
    <row r="71" spans="1:6" ht="11.55" customHeight="1" x14ac:dyDescent="0.2">
      <c r="A71" s="35" t="s">
        <v>12</v>
      </c>
      <c r="B71" s="7">
        <f t="shared" si="0"/>
        <v>7139</v>
      </c>
      <c r="C71" s="7">
        <f t="shared" si="1"/>
        <v>6398</v>
      </c>
      <c r="D71" s="7">
        <v>4561</v>
      </c>
      <c r="E71" s="7">
        <v>1837</v>
      </c>
      <c r="F71" s="7">
        <v>741</v>
      </c>
    </row>
    <row r="72" spans="1:6" ht="11.55" customHeight="1" x14ac:dyDescent="0.2">
      <c r="A72" s="35" t="s">
        <v>120</v>
      </c>
      <c r="B72" s="7">
        <f t="shared" si="0"/>
        <v>6368</v>
      </c>
      <c r="C72" s="7">
        <f t="shared" si="1"/>
        <v>5671</v>
      </c>
      <c r="D72" s="7">
        <v>3904</v>
      </c>
      <c r="E72" s="7">
        <v>1767</v>
      </c>
      <c r="F72" s="7">
        <v>697</v>
      </c>
    </row>
    <row r="73" spans="1:6" ht="10.8" thickBot="1" x14ac:dyDescent="0.25">
      <c r="A73" s="36"/>
      <c r="B73" s="36"/>
      <c r="C73" s="36"/>
      <c r="D73" s="34"/>
      <c r="E73" s="34"/>
      <c r="F73" s="34"/>
    </row>
    <row r="74" spans="1:6" x14ac:dyDescent="0.2">
      <c r="A74" s="15"/>
      <c r="B74" s="15"/>
      <c r="C74" s="15"/>
      <c r="D74" s="11"/>
      <c r="E74" s="11"/>
      <c r="F74" s="11"/>
    </row>
    <row r="75" spans="1:6" ht="21" customHeight="1" x14ac:dyDescent="0.2">
      <c r="A75" s="85" t="s">
        <v>123</v>
      </c>
      <c r="B75" s="85"/>
      <c r="C75" s="85"/>
      <c r="D75" s="85"/>
      <c r="E75" s="85"/>
      <c r="F75" s="85"/>
    </row>
    <row r="76" spans="1:6" x14ac:dyDescent="0.2">
      <c r="A76" s="28" t="s">
        <v>121</v>
      </c>
    </row>
  </sheetData>
  <mergeCells count="8">
    <mergeCell ref="A1:F1"/>
    <mergeCell ref="A2:F2"/>
    <mergeCell ref="A3:F3"/>
    <mergeCell ref="A75:F75"/>
    <mergeCell ref="F5:F6"/>
    <mergeCell ref="C5:E5"/>
    <mergeCell ref="B5:B6"/>
    <mergeCell ref="A5:A6"/>
  </mergeCells>
  <printOptions horizontalCentered="1"/>
  <pageMargins left="0" right="0" top="0.74803149606299213" bottom="0.74803149606299213" header="0.31496062992125984" footer="0.31496062992125984"/>
  <pageSetup orientation="portrait" r:id="rId1"/>
  <ignoredErrors>
    <ignoredError sqref="C14:C29 C34:C41 C46:C56 C64:C72 C6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"/>
  <sheetViews>
    <sheetView workbookViewId="0">
      <selection sqref="A1:D1"/>
    </sheetView>
  </sheetViews>
  <sheetFormatPr baseColWidth="10" defaultColWidth="11.5546875" defaultRowHeight="10.199999999999999" x14ac:dyDescent="0.2"/>
  <cols>
    <col min="1" max="1" width="28.77734375" style="19" bestFit="1" customWidth="1"/>
    <col min="2" max="2" width="13.109375" style="19" customWidth="1"/>
    <col min="3" max="3" width="15.77734375" style="19" customWidth="1"/>
    <col min="4" max="4" width="16" style="19" customWidth="1"/>
    <col min="5" max="16384" width="11.5546875" style="19"/>
  </cols>
  <sheetData>
    <row r="1" spans="1:5" ht="13.2" x14ac:dyDescent="0.2">
      <c r="A1" s="91" t="s">
        <v>126</v>
      </c>
      <c r="B1" s="91"/>
      <c r="C1" s="91"/>
      <c r="D1" s="91"/>
    </row>
    <row r="2" spans="1:5" ht="13.2" x14ac:dyDescent="0.2">
      <c r="A2" s="91" t="s">
        <v>127</v>
      </c>
      <c r="B2" s="91"/>
      <c r="C2" s="91"/>
      <c r="D2" s="91"/>
    </row>
    <row r="3" spans="1:5" ht="28.2" customHeight="1" x14ac:dyDescent="0.2">
      <c r="A3" s="92" t="s">
        <v>148</v>
      </c>
      <c r="B3" s="92"/>
      <c r="C3" s="92"/>
      <c r="D3" s="92"/>
    </row>
    <row r="5" spans="1:5" ht="42" customHeight="1" x14ac:dyDescent="0.2">
      <c r="A5" s="41" t="s">
        <v>35</v>
      </c>
      <c r="B5" s="42" t="s">
        <v>26</v>
      </c>
      <c r="C5" s="42" t="s">
        <v>36</v>
      </c>
      <c r="D5" s="42" t="s">
        <v>125</v>
      </c>
    </row>
    <row r="7" spans="1:5" s="20" customFormat="1" x14ac:dyDescent="0.2">
      <c r="A7" s="20" t="s">
        <v>23</v>
      </c>
      <c r="B7" s="21">
        <f>B9+B26+B36+B48</f>
        <v>386803</v>
      </c>
      <c r="C7" s="21">
        <f>C9+C26+C36+C48</f>
        <v>619060</v>
      </c>
      <c r="D7" s="22">
        <f>B7/C7*100</f>
        <v>62.482311892223699</v>
      </c>
    </row>
    <row r="8" spans="1:5" x14ac:dyDescent="0.2">
      <c r="B8" s="23"/>
      <c r="C8" s="23"/>
      <c r="D8" s="25"/>
    </row>
    <row r="9" spans="1:5" s="20" customFormat="1" x14ac:dyDescent="0.2">
      <c r="A9" s="20" t="s">
        <v>0</v>
      </c>
      <c r="B9" s="21">
        <f>SUM(B10:B24)</f>
        <v>45236</v>
      </c>
      <c r="C9" s="21">
        <f>SUM(C10:C24)</f>
        <v>107976</v>
      </c>
      <c r="D9" s="22">
        <f>B9/C9*100</f>
        <v>41.894495072979183</v>
      </c>
      <c r="E9" s="19"/>
    </row>
    <row r="10" spans="1:5" x14ac:dyDescent="0.2">
      <c r="A10" s="24" t="s">
        <v>1</v>
      </c>
      <c r="B10" s="23">
        <v>3941</v>
      </c>
      <c r="C10" s="23">
        <v>7254</v>
      </c>
      <c r="D10" s="25">
        <f>B10/C10*100</f>
        <v>54.328646264130128</v>
      </c>
    </row>
    <row r="11" spans="1:5" x14ac:dyDescent="0.2">
      <c r="A11" s="24" t="s">
        <v>5</v>
      </c>
      <c r="B11" s="23">
        <v>7081</v>
      </c>
      <c r="C11" s="23">
        <v>7254</v>
      </c>
      <c r="D11" s="25">
        <f t="shared" ref="D11:D57" si="0">B11/C11*100</f>
        <v>97.615108905431498</v>
      </c>
    </row>
    <row r="12" spans="1:5" x14ac:dyDescent="0.2">
      <c r="A12" s="24" t="s">
        <v>6</v>
      </c>
      <c r="B12" s="23">
        <v>2658</v>
      </c>
      <c r="C12" s="23">
        <v>7254</v>
      </c>
      <c r="D12" s="25">
        <f t="shared" si="0"/>
        <v>36.641852770885031</v>
      </c>
    </row>
    <row r="13" spans="1:5" x14ac:dyDescent="0.2">
      <c r="A13" s="24" t="s">
        <v>7</v>
      </c>
      <c r="B13" s="23">
        <v>2999</v>
      </c>
      <c r="C13" s="23">
        <v>7254</v>
      </c>
      <c r="D13" s="25">
        <f t="shared" si="0"/>
        <v>41.342707471739729</v>
      </c>
    </row>
    <row r="14" spans="1:5" x14ac:dyDescent="0.2">
      <c r="A14" s="24" t="s">
        <v>8</v>
      </c>
      <c r="B14" s="23">
        <v>2974</v>
      </c>
      <c r="C14" s="23">
        <v>7254</v>
      </c>
      <c r="D14" s="25">
        <f t="shared" si="0"/>
        <v>40.998070030328094</v>
      </c>
    </row>
    <row r="15" spans="1:5" x14ac:dyDescent="0.2">
      <c r="A15" s="24" t="s">
        <v>134</v>
      </c>
      <c r="B15" s="23">
        <v>1296</v>
      </c>
      <c r="C15" s="23">
        <v>6420</v>
      </c>
      <c r="D15" s="25">
        <f t="shared" si="0"/>
        <v>20.186915887850468</v>
      </c>
    </row>
    <row r="16" spans="1:5" x14ac:dyDescent="0.2">
      <c r="A16" s="24" t="s">
        <v>135</v>
      </c>
      <c r="B16" s="23">
        <v>2455</v>
      </c>
      <c r="C16" s="23">
        <v>7254</v>
      </c>
      <c r="D16" s="25">
        <f t="shared" si="0"/>
        <v>33.843396746622552</v>
      </c>
    </row>
    <row r="17" spans="1:5" x14ac:dyDescent="0.2">
      <c r="A17" s="24" t="s">
        <v>11</v>
      </c>
      <c r="B17" s="23">
        <v>5808</v>
      </c>
      <c r="C17" s="23">
        <v>7254</v>
      </c>
      <c r="D17" s="25">
        <f t="shared" si="0"/>
        <v>80.066170388751033</v>
      </c>
    </row>
    <row r="18" spans="1:5" x14ac:dyDescent="0.2">
      <c r="A18" s="24" t="s">
        <v>136</v>
      </c>
      <c r="B18" s="23">
        <v>2602</v>
      </c>
      <c r="C18" s="23">
        <v>7254</v>
      </c>
      <c r="D18" s="25">
        <f t="shared" si="0"/>
        <v>35.86986490212297</v>
      </c>
    </row>
    <row r="19" spans="1:5" x14ac:dyDescent="0.2">
      <c r="A19" s="24" t="s">
        <v>137</v>
      </c>
      <c r="B19" s="23">
        <v>3719</v>
      </c>
      <c r="C19" s="23">
        <v>7254</v>
      </c>
      <c r="D19" s="25">
        <f t="shared" si="0"/>
        <v>51.268265784394821</v>
      </c>
    </row>
    <row r="20" spans="1:5" x14ac:dyDescent="0.2">
      <c r="A20" s="24" t="s">
        <v>138</v>
      </c>
      <c r="B20" s="23">
        <v>3375</v>
      </c>
      <c r="C20" s="23">
        <v>7254</v>
      </c>
      <c r="D20" s="25">
        <f t="shared" si="0"/>
        <v>46.526054590570723</v>
      </c>
    </row>
    <row r="21" spans="1:5" x14ac:dyDescent="0.2">
      <c r="A21" s="24" t="s">
        <v>139</v>
      </c>
      <c r="B21" s="23">
        <v>796</v>
      </c>
      <c r="C21" s="23">
        <v>7254</v>
      </c>
      <c r="D21" s="25">
        <f t="shared" si="0"/>
        <v>10.973256134546457</v>
      </c>
    </row>
    <row r="22" spans="1:5" x14ac:dyDescent="0.2">
      <c r="A22" s="24" t="s">
        <v>140</v>
      </c>
      <c r="B22" s="23">
        <v>717</v>
      </c>
      <c r="C22" s="23">
        <v>7254</v>
      </c>
      <c r="D22" s="25">
        <f t="shared" si="0"/>
        <v>9.8842018196856909</v>
      </c>
    </row>
    <row r="23" spans="1:5" x14ac:dyDescent="0.2">
      <c r="A23" s="24" t="s">
        <v>141</v>
      </c>
      <c r="B23" s="23">
        <v>3095</v>
      </c>
      <c r="C23" s="23">
        <v>7254</v>
      </c>
      <c r="D23" s="25">
        <f t="shared" si="0"/>
        <v>42.666115246760405</v>
      </c>
    </row>
    <row r="24" spans="1:5" x14ac:dyDescent="0.2">
      <c r="A24" s="24" t="s">
        <v>142</v>
      </c>
      <c r="B24" s="23">
        <v>1720</v>
      </c>
      <c r="C24" s="23">
        <v>7254</v>
      </c>
      <c r="D24" s="25">
        <f t="shared" si="0"/>
        <v>23.711055969120483</v>
      </c>
    </row>
    <row r="25" spans="1:5" x14ac:dyDescent="0.2">
      <c r="A25" s="24"/>
      <c r="B25" s="23"/>
      <c r="C25" s="23"/>
      <c r="D25" s="25"/>
    </row>
    <row r="26" spans="1:5" s="20" customFormat="1" x14ac:dyDescent="0.2">
      <c r="A26" s="20" t="s">
        <v>20</v>
      </c>
      <c r="B26" s="21">
        <f>SUM(B27:B34)</f>
        <v>202750</v>
      </c>
      <c r="C26" s="21">
        <f>SUM(C27:C34)</f>
        <v>297680</v>
      </c>
      <c r="D26" s="22">
        <f t="shared" si="0"/>
        <v>68.110051061542592</v>
      </c>
      <c r="E26" s="19"/>
    </row>
    <row r="27" spans="1:5" x14ac:dyDescent="0.2">
      <c r="A27" s="24" t="s">
        <v>1</v>
      </c>
      <c r="B27" s="23">
        <v>34229</v>
      </c>
      <c r="C27" s="23">
        <v>37210</v>
      </c>
      <c r="D27" s="25">
        <f t="shared" si="0"/>
        <v>91.988712711636651</v>
      </c>
    </row>
    <row r="28" spans="1:5" x14ac:dyDescent="0.2">
      <c r="A28" s="24" t="s">
        <v>5</v>
      </c>
      <c r="B28" s="23">
        <v>37107</v>
      </c>
      <c r="C28" s="23">
        <v>37210</v>
      </c>
      <c r="D28" s="25">
        <f t="shared" si="0"/>
        <v>99.723192690137068</v>
      </c>
    </row>
    <row r="29" spans="1:5" x14ac:dyDescent="0.2">
      <c r="A29" s="24" t="s">
        <v>6</v>
      </c>
      <c r="B29" s="23">
        <v>27149</v>
      </c>
      <c r="C29" s="23">
        <v>37210</v>
      </c>
      <c r="D29" s="25">
        <f t="shared" si="0"/>
        <v>72.961569470572428</v>
      </c>
    </row>
    <row r="30" spans="1:5" x14ac:dyDescent="0.2">
      <c r="A30" s="24" t="s">
        <v>7</v>
      </c>
      <c r="B30" s="23">
        <v>9338</v>
      </c>
      <c r="C30" s="23">
        <v>37210</v>
      </c>
      <c r="D30" s="25">
        <f t="shared" si="0"/>
        <v>25.095404461166353</v>
      </c>
    </row>
    <row r="31" spans="1:5" x14ac:dyDescent="0.2">
      <c r="A31" s="24" t="s">
        <v>8</v>
      </c>
      <c r="B31" s="23">
        <v>14614</v>
      </c>
      <c r="C31" s="23">
        <v>37210</v>
      </c>
      <c r="D31" s="25">
        <f t="shared" si="0"/>
        <v>39.274388605213652</v>
      </c>
    </row>
    <row r="32" spans="1:5" x14ac:dyDescent="0.2">
      <c r="A32" s="24" t="s">
        <v>135</v>
      </c>
      <c r="B32" s="23">
        <v>31102</v>
      </c>
      <c r="C32" s="23">
        <v>37210</v>
      </c>
      <c r="D32" s="25">
        <f t="shared" si="0"/>
        <v>83.585057780166622</v>
      </c>
    </row>
    <row r="33" spans="1:5" x14ac:dyDescent="0.2">
      <c r="A33" s="24" t="s">
        <v>11</v>
      </c>
      <c r="B33" s="23">
        <v>34869</v>
      </c>
      <c r="C33" s="23">
        <v>37210</v>
      </c>
      <c r="D33" s="25">
        <f t="shared" si="0"/>
        <v>93.708680462241333</v>
      </c>
    </row>
    <row r="34" spans="1:5" x14ac:dyDescent="0.2">
      <c r="A34" s="24" t="s">
        <v>136</v>
      </c>
      <c r="B34" s="27">
        <v>14342</v>
      </c>
      <c r="C34" s="23">
        <v>37210</v>
      </c>
      <c r="D34" s="25">
        <f t="shared" si="0"/>
        <v>38.543402311206663</v>
      </c>
    </row>
    <row r="35" spans="1:5" x14ac:dyDescent="0.2">
      <c r="B35" s="23"/>
      <c r="C35" s="23"/>
      <c r="D35" s="25"/>
    </row>
    <row r="36" spans="1:5" s="20" customFormat="1" x14ac:dyDescent="0.2">
      <c r="A36" s="20" t="s">
        <v>19</v>
      </c>
      <c r="B36" s="21">
        <f>SUM(B37:B46)</f>
        <v>20412</v>
      </c>
      <c r="C36" s="21">
        <f>SUM(C37:C46)</f>
        <v>30402</v>
      </c>
      <c r="D36" s="22">
        <f t="shared" si="0"/>
        <v>67.140319715808175</v>
      </c>
      <c r="E36" s="19"/>
    </row>
    <row r="37" spans="1:5" x14ac:dyDescent="0.2">
      <c r="A37" s="24" t="s">
        <v>1</v>
      </c>
      <c r="B37" s="23">
        <v>3135</v>
      </c>
      <c r="C37" s="23">
        <v>3248</v>
      </c>
      <c r="D37" s="25">
        <f t="shared" si="0"/>
        <v>96.520935960591132</v>
      </c>
    </row>
    <row r="38" spans="1:5" x14ac:dyDescent="0.2">
      <c r="A38" s="24" t="s">
        <v>5</v>
      </c>
      <c r="B38" s="23">
        <v>3217</v>
      </c>
      <c r="C38" s="23">
        <v>3248</v>
      </c>
      <c r="D38" s="25">
        <f t="shared" si="0"/>
        <v>99.04556650246306</v>
      </c>
    </row>
    <row r="39" spans="1:5" x14ac:dyDescent="0.2">
      <c r="A39" s="24" t="s">
        <v>6</v>
      </c>
      <c r="B39" s="23">
        <v>2333</v>
      </c>
      <c r="C39" s="23">
        <v>3248</v>
      </c>
      <c r="D39" s="25">
        <f t="shared" si="0"/>
        <v>71.828817733990149</v>
      </c>
    </row>
    <row r="40" spans="1:5" x14ac:dyDescent="0.2">
      <c r="A40" s="24" t="s">
        <v>7</v>
      </c>
      <c r="B40" s="23">
        <v>1850</v>
      </c>
      <c r="C40" s="23">
        <v>3248</v>
      </c>
      <c r="D40" s="25">
        <f t="shared" si="0"/>
        <v>56.958128078817737</v>
      </c>
    </row>
    <row r="41" spans="1:5" x14ac:dyDescent="0.2">
      <c r="A41" s="24" t="s">
        <v>8</v>
      </c>
      <c r="B41" s="23">
        <v>1331</v>
      </c>
      <c r="C41" s="23">
        <v>3248</v>
      </c>
      <c r="D41" s="25">
        <f t="shared" si="0"/>
        <v>40.979064039408868</v>
      </c>
    </row>
    <row r="42" spans="1:5" x14ac:dyDescent="0.2">
      <c r="A42" s="24" t="s">
        <v>134</v>
      </c>
      <c r="B42" s="23">
        <v>1930</v>
      </c>
      <c r="C42" s="23">
        <v>3248</v>
      </c>
      <c r="D42" s="25">
        <f t="shared" si="0"/>
        <v>59.421182266009851</v>
      </c>
    </row>
    <row r="43" spans="1:5" x14ac:dyDescent="0.2">
      <c r="A43" s="24" t="s">
        <v>135</v>
      </c>
      <c r="B43" s="23">
        <v>1552</v>
      </c>
      <c r="C43" s="23">
        <v>3248</v>
      </c>
      <c r="D43" s="25">
        <f t="shared" si="0"/>
        <v>47.783251231527096</v>
      </c>
    </row>
    <row r="44" spans="1:5" x14ac:dyDescent="0.2">
      <c r="A44" s="24" t="s">
        <v>11</v>
      </c>
      <c r="B44" s="23">
        <v>3221</v>
      </c>
      <c r="C44" s="23">
        <v>3248</v>
      </c>
      <c r="D44" s="25">
        <f t="shared" si="0"/>
        <v>99.168719211822662</v>
      </c>
    </row>
    <row r="45" spans="1:5" x14ac:dyDescent="0.2">
      <c r="A45" s="24" t="s">
        <v>136</v>
      </c>
      <c r="B45" s="23">
        <v>20</v>
      </c>
      <c r="C45" s="23">
        <v>1170</v>
      </c>
      <c r="D45" s="25">
        <f t="shared" si="0"/>
        <v>1.7094017094017095</v>
      </c>
    </row>
    <row r="46" spans="1:5" x14ac:dyDescent="0.2">
      <c r="A46" s="24" t="s">
        <v>143</v>
      </c>
      <c r="B46" s="23">
        <v>1823</v>
      </c>
      <c r="C46" s="23">
        <v>3248</v>
      </c>
      <c r="D46" s="25">
        <f t="shared" si="0"/>
        <v>56.126847290640391</v>
      </c>
    </row>
    <row r="47" spans="1:5" x14ac:dyDescent="0.2">
      <c r="B47" s="23"/>
      <c r="C47" s="23"/>
      <c r="D47" s="25"/>
    </row>
    <row r="48" spans="1:5" s="20" customFormat="1" x14ac:dyDescent="0.2">
      <c r="A48" s="20" t="s">
        <v>18</v>
      </c>
      <c r="B48" s="21">
        <f>SUM(B49:B57)</f>
        <v>118405</v>
      </c>
      <c r="C48" s="21">
        <f>SUM(C49:C57)</f>
        <v>183002</v>
      </c>
      <c r="D48" s="22">
        <f>B48/C48*100</f>
        <v>64.701478672364232</v>
      </c>
      <c r="E48" s="19"/>
    </row>
    <row r="49" spans="1:4" x14ac:dyDescent="0.2">
      <c r="A49" s="24" t="s">
        <v>1</v>
      </c>
      <c r="B49" s="23">
        <v>19337</v>
      </c>
      <c r="C49" s="23">
        <v>20438</v>
      </c>
      <c r="D49" s="25">
        <f t="shared" si="0"/>
        <v>94.612975829337515</v>
      </c>
    </row>
    <row r="50" spans="1:4" x14ac:dyDescent="0.2">
      <c r="A50" s="24" t="s">
        <v>5</v>
      </c>
      <c r="B50" s="23">
        <v>20282</v>
      </c>
      <c r="C50" s="23">
        <v>20438</v>
      </c>
      <c r="D50" s="25">
        <f t="shared" si="0"/>
        <v>99.236715921323025</v>
      </c>
    </row>
    <row r="51" spans="1:4" x14ac:dyDescent="0.2">
      <c r="A51" s="24" t="s">
        <v>6</v>
      </c>
      <c r="B51" s="23">
        <v>13644</v>
      </c>
      <c r="C51" s="23">
        <v>20438</v>
      </c>
      <c r="D51" s="25">
        <f t="shared" si="0"/>
        <v>66.757999804286143</v>
      </c>
    </row>
    <row r="52" spans="1:4" x14ac:dyDescent="0.2">
      <c r="A52" s="24" t="s">
        <v>7</v>
      </c>
      <c r="B52" s="23">
        <v>8652</v>
      </c>
      <c r="C52" s="23">
        <v>20438</v>
      </c>
      <c r="D52" s="25">
        <f t="shared" si="0"/>
        <v>42.332909286622957</v>
      </c>
    </row>
    <row r="53" spans="1:4" x14ac:dyDescent="0.2">
      <c r="A53" s="24" t="s">
        <v>8</v>
      </c>
      <c r="B53" s="23">
        <v>14114</v>
      </c>
      <c r="C53" s="23">
        <v>20438</v>
      </c>
      <c r="D53" s="25">
        <f t="shared" si="0"/>
        <v>69.057637733633428</v>
      </c>
    </row>
    <row r="54" spans="1:4" x14ac:dyDescent="0.2">
      <c r="A54" s="24" t="s">
        <v>134</v>
      </c>
      <c r="B54" s="23">
        <v>9274</v>
      </c>
      <c r="C54" s="23">
        <v>20438</v>
      </c>
      <c r="D54" s="25">
        <f t="shared" si="0"/>
        <v>45.376259908014482</v>
      </c>
    </row>
    <row r="55" spans="1:4" x14ac:dyDescent="0.2">
      <c r="A55" s="24" t="s">
        <v>135</v>
      </c>
      <c r="B55" s="23">
        <v>9169</v>
      </c>
      <c r="C55" s="23">
        <v>19498</v>
      </c>
      <c r="D55" s="25">
        <f t="shared" si="0"/>
        <v>47.025335931890453</v>
      </c>
    </row>
    <row r="56" spans="1:4" x14ac:dyDescent="0.2">
      <c r="A56" s="24" t="s">
        <v>11</v>
      </c>
      <c r="B56" s="23">
        <v>17535</v>
      </c>
      <c r="C56" s="23">
        <v>20438</v>
      </c>
      <c r="D56" s="25">
        <f t="shared" si="0"/>
        <v>85.796066151286823</v>
      </c>
    </row>
    <row r="57" spans="1:4" x14ac:dyDescent="0.2">
      <c r="A57" s="24" t="s">
        <v>136</v>
      </c>
      <c r="B57" s="23">
        <v>6398</v>
      </c>
      <c r="C57" s="23">
        <v>20438</v>
      </c>
      <c r="D57" s="25">
        <f t="shared" si="0"/>
        <v>31.304432919072315</v>
      </c>
    </row>
    <row r="58" spans="1:4" x14ac:dyDescent="0.2">
      <c r="A58" s="26"/>
      <c r="B58" s="26"/>
      <c r="C58" s="26"/>
      <c r="D58" s="26"/>
    </row>
    <row r="60" spans="1:4" ht="12" customHeight="1" x14ac:dyDescent="0.2">
      <c r="A60" s="90" t="s">
        <v>124</v>
      </c>
      <c r="B60" s="90"/>
      <c r="C60" s="90"/>
      <c r="D60" s="90"/>
    </row>
  </sheetData>
  <mergeCells count="4">
    <mergeCell ref="A60:D60"/>
    <mergeCell ref="A1:D1"/>
    <mergeCell ref="A3:D3"/>
    <mergeCell ref="A2:D2"/>
  </mergeCells>
  <printOptions horizontalCentered="1"/>
  <pageMargins left="0" right="0" top="0.55118110236220474" bottom="0.55118110236220474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"/>
  <sheetViews>
    <sheetView workbookViewId="0">
      <selection sqref="A1:D1"/>
    </sheetView>
  </sheetViews>
  <sheetFormatPr baseColWidth="10" defaultColWidth="11.5546875" defaultRowHeight="10.199999999999999" x14ac:dyDescent="0.2"/>
  <cols>
    <col min="1" max="1" width="28.77734375" style="19" bestFit="1" customWidth="1"/>
    <col min="2" max="2" width="13.109375" style="19" customWidth="1"/>
    <col min="3" max="3" width="15.77734375" style="19" customWidth="1"/>
    <col min="4" max="4" width="16" style="19" customWidth="1"/>
    <col min="5" max="16384" width="11.5546875" style="19"/>
  </cols>
  <sheetData>
    <row r="1" spans="1:5" ht="13.2" x14ac:dyDescent="0.2">
      <c r="A1" s="91" t="s">
        <v>126</v>
      </c>
      <c r="B1" s="91"/>
      <c r="C1" s="91"/>
      <c r="D1" s="91"/>
    </row>
    <row r="2" spans="1:5" ht="13.2" x14ac:dyDescent="0.2">
      <c r="A2" s="91" t="s">
        <v>127</v>
      </c>
      <c r="B2" s="91"/>
      <c r="C2" s="91"/>
      <c r="D2" s="91"/>
    </row>
    <row r="3" spans="1:5" ht="28.2" customHeight="1" x14ac:dyDescent="0.2">
      <c r="A3" s="92" t="s">
        <v>148</v>
      </c>
      <c r="B3" s="92"/>
      <c r="C3" s="92"/>
      <c r="D3" s="92"/>
    </row>
    <row r="5" spans="1:5" ht="42" customHeight="1" x14ac:dyDescent="0.2">
      <c r="A5" s="41" t="s">
        <v>35</v>
      </c>
      <c r="B5" s="42" t="s">
        <v>26</v>
      </c>
      <c r="C5" s="42" t="s">
        <v>36</v>
      </c>
      <c r="D5" s="42" t="s">
        <v>125</v>
      </c>
    </row>
    <row r="7" spans="1:5" s="20" customFormat="1" x14ac:dyDescent="0.2">
      <c r="A7" s="20" t="s">
        <v>23</v>
      </c>
      <c r="B7" s="21">
        <f>B9+B26+B36+B48</f>
        <v>386803</v>
      </c>
      <c r="C7" s="21">
        <f>C9+C26+C36+C48</f>
        <v>619060</v>
      </c>
      <c r="D7" s="22">
        <f>B7/C7*100</f>
        <v>62.482311892223699</v>
      </c>
    </row>
    <row r="8" spans="1:5" x14ac:dyDescent="0.2">
      <c r="B8" s="23"/>
      <c r="C8" s="23"/>
      <c r="D8" s="25"/>
    </row>
    <row r="9" spans="1:5" s="20" customFormat="1" x14ac:dyDescent="0.2">
      <c r="A9" s="20" t="s">
        <v>0</v>
      </c>
      <c r="B9" s="21">
        <f>SUM(B10:B24)</f>
        <v>45236</v>
      </c>
      <c r="C9" s="21">
        <f>SUM(C10:C24)</f>
        <v>107976</v>
      </c>
      <c r="D9" s="22">
        <f>B9/C9*100</f>
        <v>41.894495072979183</v>
      </c>
      <c r="E9" s="19"/>
    </row>
    <row r="10" spans="1:5" x14ac:dyDescent="0.2">
      <c r="A10" s="24" t="s">
        <v>1</v>
      </c>
      <c r="B10" s="23">
        <v>3941</v>
      </c>
      <c r="C10" s="23">
        <v>7254</v>
      </c>
      <c r="D10" s="25">
        <f>B10/C10*100</f>
        <v>54.328646264130128</v>
      </c>
    </row>
    <row r="11" spans="1:5" x14ac:dyDescent="0.2">
      <c r="A11" s="24" t="s">
        <v>5</v>
      </c>
      <c r="B11" s="23">
        <v>7081</v>
      </c>
      <c r="C11" s="23">
        <v>7254</v>
      </c>
      <c r="D11" s="25">
        <f t="shared" ref="D11:D57" si="0">B11/C11*100</f>
        <v>97.615108905431498</v>
      </c>
    </row>
    <row r="12" spans="1:5" x14ac:dyDescent="0.2">
      <c r="A12" s="24" t="s">
        <v>6</v>
      </c>
      <c r="B12" s="23">
        <v>2658</v>
      </c>
      <c r="C12" s="23">
        <v>7254</v>
      </c>
      <c r="D12" s="25">
        <f t="shared" si="0"/>
        <v>36.641852770885031</v>
      </c>
    </row>
    <row r="13" spans="1:5" x14ac:dyDescent="0.2">
      <c r="A13" s="24" t="s">
        <v>7</v>
      </c>
      <c r="B13" s="23">
        <v>2999</v>
      </c>
      <c r="C13" s="23">
        <v>7254</v>
      </c>
      <c r="D13" s="25">
        <f t="shared" si="0"/>
        <v>41.342707471739729</v>
      </c>
    </row>
    <row r="14" spans="1:5" x14ac:dyDescent="0.2">
      <c r="A14" s="24" t="s">
        <v>8</v>
      </c>
      <c r="B14" s="23">
        <v>2974</v>
      </c>
      <c r="C14" s="23">
        <v>7254</v>
      </c>
      <c r="D14" s="25">
        <f t="shared" si="0"/>
        <v>40.998070030328094</v>
      </c>
    </row>
    <row r="15" spans="1:5" x14ac:dyDescent="0.2">
      <c r="A15" s="24" t="s">
        <v>149</v>
      </c>
      <c r="B15" s="23">
        <v>1296</v>
      </c>
      <c r="C15" s="23">
        <v>6420</v>
      </c>
      <c r="D15" s="25">
        <f t="shared" si="0"/>
        <v>20.186915887850468</v>
      </c>
    </row>
    <row r="16" spans="1:5" x14ac:dyDescent="0.2">
      <c r="A16" s="24" t="s">
        <v>150</v>
      </c>
      <c r="B16" s="23">
        <v>2455</v>
      </c>
      <c r="C16" s="23">
        <v>7254</v>
      </c>
      <c r="D16" s="25">
        <f t="shared" si="0"/>
        <v>33.843396746622552</v>
      </c>
    </row>
    <row r="17" spans="1:5" x14ac:dyDescent="0.2">
      <c r="A17" s="24" t="s">
        <v>11</v>
      </c>
      <c r="B17" s="23">
        <v>5808</v>
      </c>
      <c r="C17" s="23">
        <v>7254</v>
      </c>
      <c r="D17" s="25">
        <f t="shared" si="0"/>
        <v>80.066170388751033</v>
      </c>
    </row>
    <row r="18" spans="1:5" x14ac:dyDescent="0.2">
      <c r="A18" s="24" t="s">
        <v>22</v>
      </c>
      <c r="B18" s="23">
        <v>2602</v>
      </c>
      <c r="C18" s="23">
        <v>7254</v>
      </c>
      <c r="D18" s="25">
        <f t="shared" si="0"/>
        <v>35.86986490212297</v>
      </c>
    </row>
    <row r="19" spans="1:5" x14ac:dyDescent="0.2">
      <c r="A19" s="24" t="s">
        <v>151</v>
      </c>
      <c r="B19" s="23">
        <v>3719</v>
      </c>
      <c r="C19" s="23">
        <v>7254</v>
      </c>
      <c r="D19" s="25">
        <f t="shared" si="0"/>
        <v>51.268265784394821</v>
      </c>
    </row>
    <row r="20" spans="1:5" x14ac:dyDescent="0.2">
      <c r="A20" s="24" t="s">
        <v>152</v>
      </c>
      <c r="B20" s="23">
        <v>3375</v>
      </c>
      <c r="C20" s="23">
        <v>7254</v>
      </c>
      <c r="D20" s="25">
        <f t="shared" si="0"/>
        <v>46.526054590570723</v>
      </c>
    </row>
    <row r="21" spans="1:5" x14ac:dyDescent="0.2">
      <c r="A21" s="24" t="s">
        <v>153</v>
      </c>
      <c r="B21" s="23">
        <v>796</v>
      </c>
      <c r="C21" s="23">
        <v>7254</v>
      </c>
      <c r="D21" s="25">
        <f t="shared" si="0"/>
        <v>10.973256134546457</v>
      </c>
    </row>
    <row r="22" spans="1:5" x14ac:dyDescent="0.2">
      <c r="A22" s="24" t="s">
        <v>154</v>
      </c>
      <c r="B22" s="23">
        <v>717</v>
      </c>
      <c r="C22" s="23">
        <v>7254</v>
      </c>
      <c r="D22" s="25">
        <f t="shared" si="0"/>
        <v>9.8842018196856909</v>
      </c>
    </row>
    <row r="23" spans="1:5" x14ac:dyDescent="0.2">
      <c r="A23" s="24" t="s">
        <v>155</v>
      </c>
      <c r="B23" s="23">
        <v>3095</v>
      </c>
      <c r="C23" s="23">
        <v>7254</v>
      </c>
      <c r="D23" s="25">
        <f t="shared" si="0"/>
        <v>42.666115246760405</v>
      </c>
    </row>
    <row r="24" spans="1:5" x14ac:dyDescent="0.2">
      <c r="A24" s="24" t="s">
        <v>156</v>
      </c>
      <c r="B24" s="23">
        <v>1720</v>
      </c>
      <c r="C24" s="23">
        <v>7254</v>
      </c>
      <c r="D24" s="25">
        <f t="shared" si="0"/>
        <v>23.711055969120483</v>
      </c>
    </row>
    <row r="25" spans="1:5" x14ac:dyDescent="0.2">
      <c r="A25" s="24"/>
      <c r="B25" s="23"/>
      <c r="C25" s="23"/>
      <c r="D25" s="25"/>
    </row>
    <row r="26" spans="1:5" s="20" customFormat="1" x14ac:dyDescent="0.2">
      <c r="A26" s="20" t="s">
        <v>20</v>
      </c>
      <c r="B26" s="21">
        <f>SUM(B27:B34)</f>
        <v>202750</v>
      </c>
      <c r="C26" s="21">
        <f>SUM(C27:C34)</f>
        <v>297680</v>
      </c>
      <c r="D26" s="22">
        <f t="shared" si="0"/>
        <v>68.110051061542592</v>
      </c>
      <c r="E26" s="19"/>
    </row>
    <row r="27" spans="1:5" x14ac:dyDescent="0.2">
      <c r="A27" s="24" t="s">
        <v>1</v>
      </c>
      <c r="B27" s="23">
        <v>34229</v>
      </c>
      <c r="C27" s="23">
        <v>37210</v>
      </c>
      <c r="D27" s="25">
        <f t="shared" si="0"/>
        <v>91.988712711636651</v>
      </c>
    </row>
    <row r="28" spans="1:5" x14ac:dyDescent="0.2">
      <c r="A28" s="24" t="s">
        <v>5</v>
      </c>
      <c r="B28" s="23">
        <v>37107</v>
      </c>
      <c r="C28" s="23">
        <v>37210</v>
      </c>
      <c r="D28" s="25">
        <f t="shared" si="0"/>
        <v>99.723192690137068</v>
      </c>
    </row>
    <row r="29" spans="1:5" x14ac:dyDescent="0.2">
      <c r="A29" s="24" t="s">
        <v>6</v>
      </c>
      <c r="B29" s="23">
        <v>27149</v>
      </c>
      <c r="C29" s="23">
        <v>37210</v>
      </c>
      <c r="D29" s="25">
        <f t="shared" si="0"/>
        <v>72.961569470572428</v>
      </c>
    </row>
    <row r="30" spans="1:5" x14ac:dyDescent="0.2">
      <c r="A30" s="24" t="s">
        <v>7</v>
      </c>
      <c r="B30" s="23">
        <v>9338</v>
      </c>
      <c r="C30" s="23">
        <v>37210</v>
      </c>
      <c r="D30" s="25">
        <f t="shared" si="0"/>
        <v>25.095404461166353</v>
      </c>
    </row>
    <row r="31" spans="1:5" x14ac:dyDescent="0.2">
      <c r="A31" s="24" t="s">
        <v>8</v>
      </c>
      <c r="B31" s="23">
        <v>14614</v>
      </c>
      <c r="C31" s="23">
        <v>37210</v>
      </c>
      <c r="D31" s="25">
        <f t="shared" si="0"/>
        <v>39.274388605213652</v>
      </c>
    </row>
    <row r="32" spans="1:5" x14ac:dyDescent="0.2">
      <c r="A32" s="24" t="s">
        <v>150</v>
      </c>
      <c r="B32" s="23">
        <v>31102</v>
      </c>
      <c r="C32" s="23">
        <v>37210</v>
      </c>
      <c r="D32" s="25">
        <f t="shared" si="0"/>
        <v>83.585057780166622</v>
      </c>
    </row>
    <row r="33" spans="1:5" x14ac:dyDescent="0.2">
      <c r="A33" s="24" t="s">
        <v>11</v>
      </c>
      <c r="B33" s="23">
        <v>34869</v>
      </c>
      <c r="C33" s="23">
        <v>37210</v>
      </c>
      <c r="D33" s="25">
        <f t="shared" si="0"/>
        <v>93.708680462241333</v>
      </c>
    </row>
    <row r="34" spans="1:5" x14ac:dyDescent="0.2">
      <c r="A34" s="24" t="s">
        <v>22</v>
      </c>
      <c r="B34" s="27">
        <v>14342</v>
      </c>
      <c r="C34" s="23">
        <v>37210</v>
      </c>
      <c r="D34" s="25">
        <f t="shared" si="0"/>
        <v>38.543402311206663</v>
      </c>
    </row>
    <row r="35" spans="1:5" x14ac:dyDescent="0.2">
      <c r="B35" s="23"/>
      <c r="C35" s="23"/>
      <c r="D35" s="25"/>
    </row>
    <row r="36" spans="1:5" s="20" customFormat="1" x14ac:dyDescent="0.2">
      <c r="A36" s="20" t="s">
        <v>19</v>
      </c>
      <c r="B36" s="21">
        <f>SUM(B37:B46)</f>
        <v>20412</v>
      </c>
      <c r="C36" s="21">
        <f>SUM(C37:C46)</f>
        <v>30402</v>
      </c>
      <c r="D36" s="22">
        <f t="shared" si="0"/>
        <v>67.140319715808175</v>
      </c>
      <c r="E36" s="19"/>
    </row>
    <row r="37" spans="1:5" x14ac:dyDescent="0.2">
      <c r="A37" s="24" t="s">
        <v>1</v>
      </c>
      <c r="B37" s="23">
        <v>3135</v>
      </c>
      <c r="C37" s="23">
        <v>3248</v>
      </c>
      <c r="D37" s="25">
        <f t="shared" si="0"/>
        <v>96.520935960591132</v>
      </c>
    </row>
    <row r="38" spans="1:5" x14ac:dyDescent="0.2">
      <c r="A38" s="24" t="s">
        <v>5</v>
      </c>
      <c r="B38" s="23">
        <v>3217</v>
      </c>
      <c r="C38" s="23">
        <v>3248</v>
      </c>
      <c r="D38" s="25">
        <f t="shared" si="0"/>
        <v>99.04556650246306</v>
      </c>
    </row>
    <row r="39" spans="1:5" x14ac:dyDescent="0.2">
      <c r="A39" s="24" t="s">
        <v>6</v>
      </c>
      <c r="B39" s="23">
        <v>2333</v>
      </c>
      <c r="C39" s="23">
        <v>3248</v>
      </c>
      <c r="D39" s="25">
        <f t="shared" si="0"/>
        <v>71.828817733990149</v>
      </c>
    </row>
    <row r="40" spans="1:5" x14ac:dyDescent="0.2">
      <c r="A40" s="24" t="s">
        <v>7</v>
      </c>
      <c r="B40" s="23">
        <v>1850</v>
      </c>
      <c r="C40" s="23">
        <v>3248</v>
      </c>
      <c r="D40" s="25">
        <f t="shared" si="0"/>
        <v>56.958128078817737</v>
      </c>
    </row>
    <row r="41" spans="1:5" x14ac:dyDescent="0.2">
      <c r="A41" s="24" t="s">
        <v>8</v>
      </c>
      <c r="B41" s="23">
        <v>1331</v>
      </c>
      <c r="C41" s="23">
        <v>3248</v>
      </c>
      <c r="D41" s="25">
        <f t="shared" si="0"/>
        <v>40.979064039408868</v>
      </c>
    </row>
    <row r="42" spans="1:5" x14ac:dyDescent="0.2">
      <c r="A42" s="24" t="s">
        <v>149</v>
      </c>
      <c r="B42" s="23">
        <v>1930</v>
      </c>
      <c r="C42" s="23">
        <v>3248</v>
      </c>
      <c r="D42" s="25">
        <f t="shared" si="0"/>
        <v>59.421182266009851</v>
      </c>
    </row>
    <row r="43" spans="1:5" x14ac:dyDescent="0.2">
      <c r="A43" s="24" t="s">
        <v>150</v>
      </c>
      <c r="B43" s="23">
        <v>1552</v>
      </c>
      <c r="C43" s="23">
        <v>3248</v>
      </c>
      <c r="D43" s="25">
        <f t="shared" si="0"/>
        <v>47.783251231527096</v>
      </c>
    </row>
    <row r="44" spans="1:5" x14ac:dyDescent="0.2">
      <c r="A44" s="24" t="s">
        <v>11</v>
      </c>
      <c r="B44" s="23">
        <v>3221</v>
      </c>
      <c r="C44" s="23">
        <v>3248</v>
      </c>
      <c r="D44" s="25">
        <f t="shared" si="0"/>
        <v>99.168719211822662</v>
      </c>
    </row>
    <row r="45" spans="1:5" x14ac:dyDescent="0.2">
      <c r="A45" s="24" t="s">
        <v>22</v>
      </c>
      <c r="B45" s="23">
        <v>20</v>
      </c>
      <c r="C45" s="23">
        <v>1170</v>
      </c>
      <c r="D45" s="25">
        <f t="shared" si="0"/>
        <v>1.7094017094017095</v>
      </c>
    </row>
    <row r="46" spans="1:5" x14ac:dyDescent="0.2">
      <c r="A46" s="24" t="s">
        <v>157</v>
      </c>
      <c r="B46" s="23">
        <v>1823</v>
      </c>
      <c r="C46" s="23">
        <v>3248</v>
      </c>
      <c r="D46" s="25">
        <f t="shared" si="0"/>
        <v>56.126847290640391</v>
      </c>
    </row>
    <row r="47" spans="1:5" x14ac:dyDescent="0.2">
      <c r="B47" s="23"/>
      <c r="C47" s="23"/>
      <c r="D47" s="25"/>
    </row>
    <row r="48" spans="1:5" s="20" customFormat="1" x14ac:dyDescent="0.2">
      <c r="A48" s="20" t="s">
        <v>18</v>
      </c>
      <c r="B48" s="21">
        <f>SUM(B49:B57)</f>
        <v>118405</v>
      </c>
      <c r="C48" s="21">
        <f>SUM(C49:C57)</f>
        <v>183002</v>
      </c>
      <c r="D48" s="22">
        <f>B48/C48*100</f>
        <v>64.701478672364232</v>
      </c>
      <c r="E48" s="19"/>
    </row>
    <row r="49" spans="1:4" x14ac:dyDescent="0.2">
      <c r="A49" s="24" t="s">
        <v>1</v>
      </c>
      <c r="B49" s="23">
        <v>19337</v>
      </c>
      <c r="C49" s="23">
        <v>20438</v>
      </c>
      <c r="D49" s="25">
        <f t="shared" si="0"/>
        <v>94.612975829337515</v>
      </c>
    </row>
    <row r="50" spans="1:4" x14ac:dyDescent="0.2">
      <c r="A50" s="24" t="s">
        <v>5</v>
      </c>
      <c r="B50" s="23">
        <v>20282</v>
      </c>
      <c r="C50" s="23">
        <v>20438</v>
      </c>
      <c r="D50" s="25">
        <f t="shared" si="0"/>
        <v>99.236715921323025</v>
      </c>
    </row>
    <row r="51" spans="1:4" x14ac:dyDescent="0.2">
      <c r="A51" s="24" t="s">
        <v>6</v>
      </c>
      <c r="B51" s="23">
        <v>13644</v>
      </c>
      <c r="C51" s="23">
        <v>20438</v>
      </c>
      <c r="D51" s="25">
        <f t="shared" si="0"/>
        <v>66.757999804286143</v>
      </c>
    </row>
    <row r="52" spans="1:4" x14ac:dyDescent="0.2">
      <c r="A52" s="24" t="s">
        <v>7</v>
      </c>
      <c r="B52" s="23">
        <v>8652</v>
      </c>
      <c r="C52" s="23">
        <v>20438</v>
      </c>
      <c r="D52" s="25">
        <f t="shared" si="0"/>
        <v>42.332909286622957</v>
      </c>
    </row>
    <row r="53" spans="1:4" x14ac:dyDescent="0.2">
      <c r="A53" s="24" t="s">
        <v>8</v>
      </c>
      <c r="B53" s="23">
        <v>14114</v>
      </c>
      <c r="C53" s="23">
        <v>20438</v>
      </c>
      <c r="D53" s="25">
        <f t="shared" si="0"/>
        <v>69.057637733633428</v>
      </c>
    </row>
    <row r="54" spans="1:4" x14ac:dyDescent="0.2">
      <c r="A54" s="24" t="s">
        <v>149</v>
      </c>
      <c r="B54" s="23">
        <v>9274</v>
      </c>
      <c r="C54" s="23">
        <v>20438</v>
      </c>
      <c r="D54" s="25">
        <f t="shared" si="0"/>
        <v>45.376259908014482</v>
      </c>
    </row>
    <row r="55" spans="1:4" x14ac:dyDescent="0.2">
      <c r="A55" s="24" t="s">
        <v>150</v>
      </c>
      <c r="B55" s="23">
        <v>9169</v>
      </c>
      <c r="C55" s="23">
        <v>19498</v>
      </c>
      <c r="D55" s="25">
        <f t="shared" si="0"/>
        <v>47.025335931890453</v>
      </c>
    </row>
    <row r="56" spans="1:4" x14ac:dyDescent="0.2">
      <c r="A56" s="24" t="s">
        <v>11</v>
      </c>
      <c r="B56" s="23">
        <v>17535</v>
      </c>
      <c r="C56" s="23">
        <v>20438</v>
      </c>
      <c r="D56" s="25">
        <f t="shared" si="0"/>
        <v>85.796066151286823</v>
      </c>
    </row>
    <row r="57" spans="1:4" x14ac:dyDescent="0.2">
      <c r="A57" s="24" t="s">
        <v>22</v>
      </c>
      <c r="B57" s="23">
        <v>6398</v>
      </c>
      <c r="C57" s="23">
        <v>20438</v>
      </c>
      <c r="D57" s="25">
        <f t="shared" si="0"/>
        <v>31.304432919072315</v>
      </c>
    </row>
    <row r="58" spans="1:4" x14ac:dyDescent="0.2">
      <c r="A58" s="26"/>
      <c r="B58" s="26"/>
      <c r="C58" s="26"/>
      <c r="D58" s="26"/>
    </row>
    <row r="60" spans="1:4" ht="12" customHeight="1" x14ac:dyDescent="0.2">
      <c r="A60" s="90" t="s">
        <v>124</v>
      </c>
      <c r="B60" s="90"/>
      <c r="C60" s="90"/>
      <c r="D60" s="90"/>
    </row>
  </sheetData>
  <mergeCells count="4">
    <mergeCell ref="A1:D1"/>
    <mergeCell ref="A2:D2"/>
    <mergeCell ref="A3:D3"/>
    <mergeCell ref="A60:D60"/>
  </mergeCells>
  <printOptions horizontalCentered="1"/>
  <pageMargins left="0" right="0" top="0.59055118110236227" bottom="0.55118110236220474" header="0.31496062992125984" footer="0.31496062992125984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B1:E34"/>
  <sheetViews>
    <sheetView workbookViewId="0"/>
  </sheetViews>
  <sheetFormatPr baseColWidth="10" defaultRowHeight="13.8" x14ac:dyDescent="0.25"/>
  <cols>
    <col min="1" max="1" width="11.5546875" style="19"/>
    <col min="2" max="2" width="27.109375" style="45" bestFit="1" customWidth="1"/>
    <col min="3" max="3" width="9.109375" style="19" customWidth="1"/>
    <col min="4" max="4" width="14.6640625" style="19" customWidth="1"/>
    <col min="5" max="5" width="14.88671875" style="19" customWidth="1"/>
    <col min="6" max="16384" width="11.5546875" style="19"/>
  </cols>
  <sheetData>
    <row r="1" spans="2:5" ht="13.2" x14ac:dyDescent="0.2">
      <c r="B1" s="92" t="s">
        <v>144</v>
      </c>
      <c r="C1" s="92"/>
      <c r="D1" s="92"/>
      <c r="E1" s="92"/>
    </row>
    <row r="2" spans="2:5" ht="13.2" x14ac:dyDescent="0.2">
      <c r="B2" s="92" t="s">
        <v>32</v>
      </c>
      <c r="C2" s="92"/>
      <c r="D2" s="92"/>
      <c r="E2" s="92"/>
    </row>
    <row r="3" spans="2:5" ht="30.6" customHeight="1" x14ac:dyDescent="0.2">
      <c r="B3" s="92" t="s">
        <v>160</v>
      </c>
      <c r="C3" s="92"/>
      <c r="D3" s="92"/>
      <c r="E3" s="92"/>
    </row>
    <row r="4" spans="2:5" ht="10.199999999999999" x14ac:dyDescent="0.2">
      <c r="B4" s="19"/>
    </row>
    <row r="5" spans="2:5" ht="22.2" customHeight="1" x14ac:dyDescent="0.2">
      <c r="B5" s="94" t="s">
        <v>146</v>
      </c>
      <c r="C5" s="96" t="s">
        <v>159</v>
      </c>
      <c r="D5" s="96"/>
      <c r="E5" s="97" t="s">
        <v>166</v>
      </c>
    </row>
    <row r="6" spans="2:5" ht="28.2" customHeight="1" x14ac:dyDescent="0.2">
      <c r="B6" s="95"/>
      <c r="C6" s="50" t="s">
        <v>158</v>
      </c>
      <c r="D6" s="50" t="s">
        <v>161</v>
      </c>
      <c r="E6" s="98"/>
    </row>
    <row r="7" spans="2:5" ht="12" customHeight="1" x14ac:dyDescent="0.2">
      <c r="B7" s="19"/>
      <c r="C7" s="43"/>
      <c r="D7" s="43"/>
      <c r="E7" s="43"/>
    </row>
    <row r="8" spans="2:5" ht="12" customHeight="1" x14ac:dyDescent="0.2">
      <c r="B8" s="19" t="s">
        <v>1</v>
      </c>
      <c r="C8" s="23">
        <f>3627+18605+1624+10219</f>
        <v>34075</v>
      </c>
      <c r="D8" s="23">
        <v>33622</v>
      </c>
      <c r="E8" s="25">
        <f t="shared" ref="E8:E23" si="0">(D8/C8)*100</f>
        <v>98.670579603815114</v>
      </c>
    </row>
    <row r="9" spans="2:5" ht="12" customHeight="1" x14ac:dyDescent="0.2">
      <c r="B9" s="19" t="s">
        <v>5</v>
      </c>
      <c r="C9" s="23">
        <f t="shared" ref="C9:C15" si="1">3627+18605+1624+10219</f>
        <v>34075</v>
      </c>
      <c r="D9" s="23">
        <v>34052</v>
      </c>
      <c r="E9" s="25">
        <f t="shared" si="0"/>
        <v>99.932501834189296</v>
      </c>
    </row>
    <row r="10" spans="2:5" ht="12" customHeight="1" x14ac:dyDescent="0.2">
      <c r="B10" s="19" t="s">
        <v>6</v>
      </c>
      <c r="C10" s="23">
        <f t="shared" si="1"/>
        <v>34075</v>
      </c>
      <c r="D10" s="23">
        <v>28544</v>
      </c>
      <c r="E10" s="25">
        <f t="shared" si="0"/>
        <v>83.768158473954514</v>
      </c>
    </row>
    <row r="11" spans="2:5" ht="12" customHeight="1" x14ac:dyDescent="0.2">
      <c r="B11" s="19" t="s">
        <v>7</v>
      </c>
      <c r="C11" s="23">
        <f t="shared" si="1"/>
        <v>34075</v>
      </c>
      <c r="D11" s="23">
        <v>18408</v>
      </c>
      <c r="E11" s="25">
        <f t="shared" si="0"/>
        <v>54.022010271460019</v>
      </c>
    </row>
    <row r="12" spans="2:5" ht="12" customHeight="1" x14ac:dyDescent="0.2">
      <c r="B12" s="19" t="s">
        <v>8</v>
      </c>
      <c r="C12" s="23">
        <f t="shared" si="1"/>
        <v>34075</v>
      </c>
      <c r="D12" s="23">
        <v>23817</v>
      </c>
      <c r="E12" s="25">
        <f t="shared" si="0"/>
        <v>69.895818048422598</v>
      </c>
    </row>
    <row r="13" spans="2:5" ht="12" customHeight="1" x14ac:dyDescent="0.2">
      <c r="B13" s="19" t="s">
        <v>134</v>
      </c>
      <c r="C13" s="23">
        <v>14046</v>
      </c>
      <c r="D13" s="23">
        <v>8305</v>
      </c>
      <c r="E13" s="25">
        <f t="shared" si="0"/>
        <v>59.127153638046416</v>
      </c>
    </row>
    <row r="14" spans="2:5" ht="12" customHeight="1" x14ac:dyDescent="0.2">
      <c r="B14" s="19" t="s">
        <v>135</v>
      </c>
      <c r="C14" s="23">
        <v>33605</v>
      </c>
      <c r="D14" s="23">
        <v>27221</v>
      </c>
      <c r="E14" s="25">
        <f t="shared" si="0"/>
        <v>81.002826960273765</v>
      </c>
    </row>
    <row r="15" spans="2:5" ht="12" customHeight="1" x14ac:dyDescent="0.2">
      <c r="B15" s="19" t="s">
        <v>11</v>
      </c>
      <c r="C15" s="23">
        <f t="shared" si="1"/>
        <v>34075</v>
      </c>
      <c r="D15" s="23">
        <v>33665</v>
      </c>
      <c r="E15" s="25">
        <f t="shared" si="0"/>
        <v>98.796771826852535</v>
      </c>
    </row>
    <row r="16" spans="2:5" ht="12" customHeight="1" x14ac:dyDescent="0.2">
      <c r="B16" s="19" t="s">
        <v>136</v>
      </c>
      <c r="C16" s="23">
        <v>33036</v>
      </c>
      <c r="D16" s="23">
        <v>19065</v>
      </c>
      <c r="E16" s="25">
        <f t="shared" si="0"/>
        <v>57.709771158735926</v>
      </c>
    </row>
    <row r="17" spans="2:5" s="46" customFormat="1" ht="12" customHeight="1" x14ac:dyDescent="0.2">
      <c r="B17" s="46" t="s">
        <v>137</v>
      </c>
      <c r="C17" s="47">
        <v>3627</v>
      </c>
      <c r="D17" s="47">
        <v>3275</v>
      </c>
      <c r="E17" s="48">
        <f t="shared" si="0"/>
        <v>90.295009649848353</v>
      </c>
    </row>
    <row r="18" spans="2:5" s="46" customFormat="1" ht="12" customHeight="1" x14ac:dyDescent="0.2">
      <c r="B18" s="46" t="s">
        <v>138</v>
      </c>
      <c r="C18" s="47">
        <v>3627</v>
      </c>
      <c r="D18" s="47">
        <v>2497</v>
      </c>
      <c r="E18" s="48">
        <f t="shared" si="0"/>
        <v>68.844775296388192</v>
      </c>
    </row>
    <row r="19" spans="2:5" s="46" customFormat="1" ht="12" customHeight="1" x14ac:dyDescent="0.2">
      <c r="B19" s="46" t="s">
        <v>139</v>
      </c>
      <c r="C19" s="47">
        <v>3627</v>
      </c>
      <c r="D19" s="47">
        <v>744</v>
      </c>
      <c r="E19" s="48">
        <f t="shared" si="0"/>
        <v>20.512820512820511</v>
      </c>
    </row>
    <row r="20" spans="2:5" s="46" customFormat="1" ht="12" customHeight="1" x14ac:dyDescent="0.2">
      <c r="B20" s="49" t="s">
        <v>140</v>
      </c>
      <c r="C20" s="47">
        <v>3627</v>
      </c>
      <c r="D20" s="47">
        <v>588</v>
      </c>
      <c r="E20" s="48">
        <f t="shared" si="0"/>
        <v>16.211745244003311</v>
      </c>
    </row>
    <row r="21" spans="2:5" s="46" customFormat="1" ht="12" customHeight="1" x14ac:dyDescent="0.2">
      <c r="B21" s="46" t="s">
        <v>141</v>
      </c>
      <c r="C21" s="47">
        <v>3627</v>
      </c>
      <c r="D21" s="47">
        <v>2734</v>
      </c>
      <c r="E21" s="48">
        <f t="shared" si="0"/>
        <v>75.379101185552798</v>
      </c>
    </row>
    <row r="22" spans="2:5" s="46" customFormat="1" ht="12" customHeight="1" x14ac:dyDescent="0.2">
      <c r="B22" s="46" t="s">
        <v>142</v>
      </c>
      <c r="C22" s="47">
        <v>3627</v>
      </c>
      <c r="D22" s="47">
        <v>1524</v>
      </c>
      <c r="E22" s="48">
        <f t="shared" si="0"/>
        <v>42.018196856906535</v>
      </c>
    </row>
    <row r="23" spans="2:5" s="46" customFormat="1" ht="12" customHeight="1" x14ac:dyDescent="0.2">
      <c r="B23" s="46" t="s">
        <v>143</v>
      </c>
      <c r="C23" s="47">
        <v>1624</v>
      </c>
      <c r="D23" s="47">
        <v>1167</v>
      </c>
      <c r="E23" s="48">
        <f t="shared" si="0"/>
        <v>71.85960591133005</v>
      </c>
    </row>
    <row r="24" spans="2:5" ht="12" customHeight="1" thickBot="1" x14ac:dyDescent="0.25">
      <c r="B24" s="44"/>
      <c r="C24" s="44"/>
      <c r="D24" s="44"/>
      <c r="E24" s="44"/>
    </row>
    <row r="25" spans="2:5" ht="12" customHeight="1" x14ac:dyDescent="0.25"/>
    <row r="26" spans="2:5" ht="13.2" customHeight="1" x14ac:dyDescent="0.2">
      <c r="B26" s="93" t="s">
        <v>145</v>
      </c>
      <c r="C26" s="93"/>
      <c r="D26" s="93"/>
      <c r="E26" s="93"/>
    </row>
    <row r="27" spans="2:5" ht="13.2" customHeight="1" x14ac:dyDescent="0.2">
      <c r="B27" s="93" t="s">
        <v>121</v>
      </c>
      <c r="C27" s="93"/>
      <c r="D27" s="93"/>
      <c r="E27" s="93"/>
    </row>
    <row r="28" spans="2:5" ht="12" customHeight="1" x14ac:dyDescent="0.25"/>
    <row r="29" spans="2:5" ht="12" customHeight="1" x14ac:dyDescent="0.25"/>
    <row r="30" spans="2:5" ht="12" customHeight="1" x14ac:dyDescent="0.25"/>
    <row r="31" spans="2:5" s="45" customFormat="1" ht="12" customHeight="1" x14ac:dyDescent="0.25">
      <c r="C31" s="19"/>
      <c r="D31" s="19"/>
      <c r="E31" s="19"/>
    </row>
    <row r="32" spans="2:5" s="45" customFormat="1" ht="12" customHeight="1" x14ac:dyDescent="0.25">
      <c r="C32" s="19"/>
      <c r="D32" s="19"/>
      <c r="E32" s="19"/>
    </row>
    <row r="33" spans="3:5" s="45" customFormat="1" ht="12" customHeight="1" x14ac:dyDescent="0.25">
      <c r="C33" s="19"/>
      <c r="D33" s="19"/>
      <c r="E33" s="19"/>
    </row>
    <row r="34" spans="3:5" s="45" customFormat="1" ht="12" customHeight="1" x14ac:dyDescent="0.25">
      <c r="C34" s="19"/>
      <c r="D34" s="19"/>
      <c r="E34" s="19"/>
    </row>
  </sheetData>
  <mergeCells count="8">
    <mergeCell ref="B27:E27"/>
    <mergeCell ref="B1:E1"/>
    <mergeCell ref="B3:E3"/>
    <mergeCell ref="B5:B6"/>
    <mergeCell ref="B26:E26"/>
    <mergeCell ref="B2:E2"/>
    <mergeCell ref="C5:D5"/>
    <mergeCell ref="E5:E6"/>
  </mergeCells>
  <printOptions horizontalCentered="1"/>
  <pageMargins left="0.39370078740157483" right="0.39370078740157483" top="0.39370078740157483" bottom="0.39370078740157483" header="0.31496062992125984" footer="0.31496062992125984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sqref="A1:D1"/>
    </sheetView>
  </sheetViews>
  <sheetFormatPr baseColWidth="10" defaultRowHeight="13.8" x14ac:dyDescent="0.25"/>
  <cols>
    <col min="1" max="1" width="11.5546875" style="45" bestFit="1" customWidth="1"/>
    <col min="2" max="2" width="9.109375" style="19" customWidth="1"/>
    <col min="3" max="3" width="14.6640625" style="19" customWidth="1"/>
    <col min="4" max="4" width="13.5546875" style="19" customWidth="1"/>
    <col min="5" max="16384" width="11.5546875" style="19"/>
  </cols>
  <sheetData>
    <row r="1" spans="1:4" ht="13.2" x14ac:dyDescent="0.2">
      <c r="A1" s="92" t="s">
        <v>144</v>
      </c>
      <c r="B1" s="92"/>
      <c r="C1" s="92"/>
      <c r="D1" s="92"/>
    </row>
    <row r="2" spans="1:4" ht="13.2" x14ac:dyDescent="0.2">
      <c r="A2" s="92" t="s">
        <v>32</v>
      </c>
      <c r="B2" s="92"/>
      <c r="C2" s="92"/>
      <c r="D2" s="92"/>
    </row>
    <row r="3" spans="1:4" ht="38.4" customHeight="1" x14ac:dyDescent="0.2">
      <c r="A3" s="92" t="s">
        <v>160</v>
      </c>
      <c r="B3" s="92"/>
      <c r="C3" s="92"/>
      <c r="D3" s="92"/>
    </row>
    <row r="4" spans="1:4" ht="10.199999999999999" x14ac:dyDescent="0.2">
      <c r="A4" s="19"/>
    </row>
    <row r="5" spans="1:4" ht="20.399999999999999" customHeight="1" x14ac:dyDescent="0.2">
      <c r="A5" s="94" t="s">
        <v>146</v>
      </c>
      <c r="B5" s="96" t="s">
        <v>159</v>
      </c>
      <c r="C5" s="96"/>
      <c r="D5" s="97" t="s">
        <v>125</v>
      </c>
    </row>
    <row r="6" spans="1:4" ht="27" customHeight="1" x14ac:dyDescent="0.2">
      <c r="A6" s="95"/>
      <c r="B6" s="50" t="s">
        <v>158</v>
      </c>
      <c r="C6" s="50" t="s">
        <v>161</v>
      </c>
      <c r="D6" s="98"/>
    </row>
    <row r="7" spans="1:4" ht="12" customHeight="1" x14ac:dyDescent="0.2">
      <c r="A7" s="19"/>
      <c r="B7" s="43"/>
      <c r="C7" s="43"/>
      <c r="D7" s="43"/>
    </row>
    <row r="8" spans="1:4" ht="12" customHeight="1" x14ac:dyDescent="0.2">
      <c r="A8" s="19" t="s">
        <v>1</v>
      </c>
      <c r="B8" s="23">
        <f>3627+18605+1624+10219</f>
        <v>34075</v>
      </c>
      <c r="C8" s="23">
        <v>33622</v>
      </c>
      <c r="D8" s="25">
        <f t="shared" ref="D8:D23" si="0">(C8/B8)*100</f>
        <v>98.670579603815114</v>
      </c>
    </row>
    <row r="9" spans="1:4" ht="12" customHeight="1" x14ac:dyDescent="0.2">
      <c r="A9" s="19" t="s">
        <v>5</v>
      </c>
      <c r="B9" s="23">
        <f t="shared" ref="B9:B15" si="1">3627+18605+1624+10219</f>
        <v>34075</v>
      </c>
      <c r="C9" s="23">
        <v>34052</v>
      </c>
      <c r="D9" s="25">
        <f t="shared" si="0"/>
        <v>99.932501834189296</v>
      </c>
    </row>
    <row r="10" spans="1:4" ht="12" customHeight="1" x14ac:dyDescent="0.2">
      <c r="A10" s="19" t="s">
        <v>6</v>
      </c>
      <c r="B10" s="23">
        <f t="shared" si="1"/>
        <v>34075</v>
      </c>
      <c r="C10" s="23">
        <v>28544</v>
      </c>
      <c r="D10" s="25">
        <f t="shared" si="0"/>
        <v>83.768158473954514</v>
      </c>
    </row>
    <row r="11" spans="1:4" ht="12" customHeight="1" x14ac:dyDescent="0.2">
      <c r="A11" s="19" t="s">
        <v>7</v>
      </c>
      <c r="B11" s="23">
        <f t="shared" si="1"/>
        <v>34075</v>
      </c>
      <c r="C11" s="23">
        <v>18408</v>
      </c>
      <c r="D11" s="25">
        <f t="shared" si="0"/>
        <v>54.022010271460019</v>
      </c>
    </row>
    <row r="12" spans="1:4" ht="12" customHeight="1" x14ac:dyDescent="0.2">
      <c r="A12" s="19" t="s">
        <v>8</v>
      </c>
      <c r="B12" s="23">
        <f t="shared" si="1"/>
        <v>34075</v>
      </c>
      <c r="C12" s="23">
        <v>23817</v>
      </c>
      <c r="D12" s="25">
        <f t="shared" si="0"/>
        <v>69.895818048422598</v>
      </c>
    </row>
    <row r="13" spans="1:4" ht="12" customHeight="1" x14ac:dyDescent="0.2">
      <c r="A13" s="19" t="s">
        <v>149</v>
      </c>
      <c r="B13" s="23">
        <v>14046</v>
      </c>
      <c r="C13" s="23">
        <v>8305</v>
      </c>
      <c r="D13" s="25">
        <f t="shared" si="0"/>
        <v>59.127153638046416</v>
      </c>
    </row>
    <row r="14" spans="1:4" ht="12" customHeight="1" x14ac:dyDescent="0.2">
      <c r="A14" s="19" t="s">
        <v>150</v>
      </c>
      <c r="B14" s="23">
        <v>33605</v>
      </c>
      <c r="C14" s="23">
        <v>27221</v>
      </c>
      <c r="D14" s="25">
        <f t="shared" si="0"/>
        <v>81.002826960273765</v>
      </c>
    </row>
    <row r="15" spans="1:4" ht="12" customHeight="1" x14ac:dyDescent="0.2">
      <c r="A15" s="19" t="s">
        <v>11</v>
      </c>
      <c r="B15" s="23">
        <f t="shared" si="1"/>
        <v>34075</v>
      </c>
      <c r="C15" s="23">
        <v>33665</v>
      </c>
      <c r="D15" s="25">
        <f t="shared" si="0"/>
        <v>98.796771826852535</v>
      </c>
    </row>
    <row r="16" spans="1:4" ht="12" customHeight="1" x14ac:dyDescent="0.2">
      <c r="A16" s="19" t="s">
        <v>22</v>
      </c>
      <c r="B16" s="23">
        <v>33036</v>
      </c>
      <c r="C16" s="23">
        <v>19065</v>
      </c>
      <c r="D16" s="25">
        <f t="shared" si="0"/>
        <v>57.709771158735926</v>
      </c>
    </row>
    <row r="17" spans="1:4" s="46" customFormat="1" ht="12" customHeight="1" x14ac:dyDescent="0.2">
      <c r="A17" s="46" t="s">
        <v>151</v>
      </c>
      <c r="B17" s="47">
        <v>3627</v>
      </c>
      <c r="C17" s="47">
        <v>3275</v>
      </c>
      <c r="D17" s="48">
        <f t="shared" si="0"/>
        <v>90.295009649848353</v>
      </c>
    </row>
    <row r="18" spans="1:4" s="46" customFormat="1" ht="12" customHeight="1" x14ac:dyDescent="0.2">
      <c r="A18" s="46" t="s">
        <v>152</v>
      </c>
      <c r="B18" s="47">
        <v>3627</v>
      </c>
      <c r="C18" s="47">
        <v>2497</v>
      </c>
      <c r="D18" s="48">
        <f t="shared" si="0"/>
        <v>68.844775296388192</v>
      </c>
    </row>
    <row r="19" spans="1:4" s="46" customFormat="1" ht="12" customHeight="1" x14ac:dyDescent="0.2">
      <c r="A19" s="46" t="s">
        <v>153</v>
      </c>
      <c r="B19" s="47">
        <v>3627</v>
      </c>
      <c r="C19" s="47">
        <v>744</v>
      </c>
      <c r="D19" s="48">
        <f t="shared" si="0"/>
        <v>20.512820512820511</v>
      </c>
    </row>
    <row r="20" spans="1:4" s="46" customFormat="1" ht="12" customHeight="1" x14ac:dyDescent="0.2">
      <c r="A20" s="49" t="s">
        <v>154</v>
      </c>
      <c r="B20" s="47">
        <v>3627</v>
      </c>
      <c r="C20" s="47">
        <v>588</v>
      </c>
      <c r="D20" s="48">
        <f t="shared" si="0"/>
        <v>16.211745244003311</v>
      </c>
    </row>
    <row r="21" spans="1:4" s="46" customFormat="1" ht="12" customHeight="1" x14ac:dyDescent="0.2">
      <c r="A21" s="46" t="s">
        <v>155</v>
      </c>
      <c r="B21" s="47">
        <v>3627</v>
      </c>
      <c r="C21" s="47">
        <v>2734</v>
      </c>
      <c r="D21" s="48">
        <f t="shared" si="0"/>
        <v>75.379101185552798</v>
      </c>
    </row>
    <row r="22" spans="1:4" s="46" customFormat="1" ht="12" customHeight="1" x14ac:dyDescent="0.2">
      <c r="A22" s="46" t="s">
        <v>156</v>
      </c>
      <c r="B22" s="47">
        <v>3627</v>
      </c>
      <c r="C22" s="47">
        <v>1524</v>
      </c>
      <c r="D22" s="48">
        <f t="shared" si="0"/>
        <v>42.018196856906535</v>
      </c>
    </row>
    <row r="23" spans="1:4" s="46" customFormat="1" ht="12" customHeight="1" x14ac:dyDescent="0.2">
      <c r="A23" s="46" t="s">
        <v>157</v>
      </c>
      <c r="B23" s="47">
        <v>1624</v>
      </c>
      <c r="C23" s="47">
        <v>1167</v>
      </c>
      <c r="D23" s="48">
        <f t="shared" si="0"/>
        <v>71.85960591133005</v>
      </c>
    </row>
    <row r="24" spans="1:4" ht="12" customHeight="1" thickBot="1" x14ac:dyDescent="0.25">
      <c r="A24" s="44"/>
      <c r="B24" s="44"/>
      <c r="C24" s="44"/>
      <c r="D24" s="44"/>
    </row>
    <row r="25" spans="1:4" ht="12" customHeight="1" x14ac:dyDescent="0.25"/>
    <row r="26" spans="1:4" ht="13.2" customHeight="1" x14ac:dyDescent="0.2">
      <c r="A26" s="93" t="s">
        <v>145</v>
      </c>
      <c r="B26" s="93"/>
      <c r="C26" s="93"/>
      <c r="D26" s="93"/>
    </row>
    <row r="27" spans="1:4" ht="13.2" customHeight="1" x14ac:dyDescent="0.2">
      <c r="A27" s="93" t="s">
        <v>121</v>
      </c>
      <c r="B27" s="93"/>
      <c r="C27" s="93"/>
      <c r="D27" s="93"/>
    </row>
    <row r="28" spans="1:4" ht="12" customHeight="1" x14ac:dyDescent="0.25"/>
    <row r="29" spans="1:4" ht="12" customHeight="1" x14ac:dyDescent="0.25"/>
    <row r="30" spans="1:4" ht="12" customHeight="1" x14ac:dyDescent="0.25"/>
    <row r="31" spans="1:4" s="45" customFormat="1" ht="12" customHeight="1" x14ac:dyDescent="0.25">
      <c r="B31" s="19"/>
      <c r="C31" s="19"/>
      <c r="D31" s="19"/>
    </row>
    <row r="32" spans="1:4" s="45" customFormat="1" ht="12" customHeight="1" x14ac:dyDescent="0.25">
      <c r="B32" s="19"/>
      <c r="C32" s="19"/>
      <c r="D32" s="19"/>
    </row>
    <row r="33" spans="2:4" s="45" customFormat="1" ht="12" customHeight="1" x14ac:dyDescent="0.25">
      <c r="B33" s="19"/>
      <c r="C33" s="19"/>
      <c r="D33" s="19"/>
    </row>
    <row r="34" spans="2:4" s="45" customFormat="1" ht="12" customHeight="1" x14ac:dyDescent="0.25">
      <c r="B34" s="19"/>
      <c r="C34" s="19"/>
      <c r="D34" s="19"/>
    </row>
  </sheetData>
  <mergeCells count="8">
    <mergeCell ref="A26:D26"/>
    <mergeCell ref="A27:D27"/>
    <mergeCell ref="A1:D1"/>
    <mergeCell ref="A2:D2"/>
    <mergeCell ref="A3:D3"/>
    <mergeCell ref="A5:A6"/>
    <mergeCell ref="B5:C5"/>
    <mergeCell ref="D5:D6"/>
  </mergeCells>
  <printOptions horizontalCentered="1"/>
  <pageMargins left="0.39370078740157483" right="0.39370078740157483" top="0.39370078740157483" bottom="0.39370078740157483" header="0.31496062992125984" footer="0.31496062992125984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7"/>
  <sheetViews>
    <sheetView workbookViewId="0">
      <selection sqref="A1:H1"/>
    </sheetView>
  </sheetViews>
  <sheetFormatPr baseColWidth="10" defaultRowHeight="10.199999999999999" x14ac:dyDescent="0.2"/>
  <cols>
    <col min="1" max="1" width="2.109375" style="1" customWidth="1"/>
    <col min="2" max="2" width="27.109375" style="1" bestFit="1" customWidth="1"/>
    <col min="3" max="3" width="8.6640625" style="1" customWidth="1"/>
    <col min="4" max="4" width="1.77734375" style="1" customWidth="1"/>
    <col min="5" max="5" width="4.33203125" style="1" bestFit="1" customWidth="1"/>
    <col min="6" max="6" width="9.33203125" style="1" customWidth="1"/>
    <col min="7" max="7" width="9.6640625" style="1" customWidth="1"/>
    <col min="8" max="8" width="14.109375" style="1" customWidth="1"/>
    <col min="9" max="16384" width="11.5546875" style="1"/>
  </cols>
  <sheetData>
    <row r="1" spans="1:8" ht="13.2" x14ac:dyDescent="0.2">
      <c r="A1" s="77" t="s">
        <v>167</v>
      </c>
      <c r="B1" s="77"/>
      <c r="C1" s="77"/>
      <c r="D1" s="77"/>
      <c r="E1" s="77"/>
      <c r="F1" s="77"/>
      <c r="G1" s="77"/>
      <c r="H1" s="77"/>
    </row>
    <row r="2" spans="1:8" ht="13.2" x14ac:dyDescent="0.2">
      <c r="A2" s="77" t="s">
        <v>32</v>
      </c>
      <c r="B2" s="77"/>
      <c r="C2" s="77"/>
      <c r="D2" s="77"/>
      <c r="E2" s="77"/>
      <c r="F2" s="77"/>
      <c r="G2" s="77"/>
      <c r="H2" s="77"/>
    </row>
    <row r="3" spans="1:8" ht="40.799999999999997" customHeight="1" x14ac:dyDescent="0.2">
      <c r="A3" s="77" t="s">
        <v>165</v>
      </c>
      <c r="B3" s="77"/>
      <c r="C3" s="77"/>
      <c r="D3" s="77"/>
      <c r="E3" s="77"/>
      <c r="F3" s="77"/>
      <c r="G3" s="77"/>
      <c r="H3" s="77"/>
    </row>
    <row r="5" spans="1:8" ht="21" customHeight="1" x14ac:dyDescent="0.2">
      <c r="A5" s="72" t="s">
        <v>163</v>
      </c>
      <c r="B5" s="72"/>
      <c r="C5" s="74" t="s">
        <v>164</v>
      </c>
      <c r="D5" s="51"/>
      <c r="E5" s="76" t="s">
        <v>168</v>
      </c>
      <c r="F5" s="76"/>
      <c r="G5" s="76"/>
      <c r="H5" s="74" t="s">
        <v>166</v>
      </c>
    </row>
    <row r="6" spans="1:8" ht="27" customHeight="1" x14ac:dyDescent="0.2">
      <c r="A6" s="73"/>
      <c r="B6" s="73"/>
      <c r="C6" s="75"/>
      <c r="D6" s="52"/>
      <c r="E6" s="52" t="s">
        <v>23</v>
      </c>
      <c r="F6" s="52" t="s">
        <v>128</v>
      </c>
      <c r="G6" s="52" t="s">
        <v>129</v>
      </c>
      <c r="H6" s="75"/>
    </row>
    <row r="8" spans="1:8" s="4" customFormat="1" x14ac:dyDescent="0.2">
      <c r="A8" s="32" t="s">
        <v>44</v>
      </c>
      <c r="B8" s="33"/>
      <c r="E8" s="3"/>
    </row>
    <row r="9" spans="1:8" x14ac:dyDescent="0.2">
      <c r="A9" s="28"/>
      <c r="B9" s="28" t="s">
        <v>1</v>
      </c>
      <c r="C9" s="1">
        <v>511</v>
      </c>
      <c r="E9" s="1">
        <f>SUM(F9:G9)</f>
        <v>505</v>
      </c>
      <c r="F9" s="11">
        <v>418</v>
      </c>
      <c r="G9" s="11">
        <v>87</v>
      </c>
      <c r="H9" s="30">
        <f t="shared" ref="H9:H22" si="0">E9/C9*100</f>
        <v>98.825831702544036</v>
      </c>
    </row>
    <row r="10" spans="1:8" x14ac:dyDescent="0.2">
      <c r="A10" s="28"/>
      <c r="B10" s="28" t="s">
        <v>5</v>
      </c>
      <c r="C10" s="1">
        <v>511</v>
      </c>
      <c r="E10" s="1">
        <f t="shared" ref="E10:E118" si="1">SUM(F10:G10)</f>
        <v>511</v>
      </c>
      <c r="F10" s="11">
        <v>1</v>
      </c>
      <c r="G10" s="11">
        <v>510</v>
      </c>
      <c r="H10" s="30">
        <f t="shared" si="0"/>
        <v>100</v>
      </c>
    </row>
    <row r="11" spans="1:8" x14ac:dyDescent="0.2">
      <c r="A11" s="28"/>
      <c r="B11" s="28" t="s">
        <v>6</v>
      </c>
      <c r="C11" s="1">
        <v>511</v>
      </c>
      <c r="E11" s="1">
        <f t="shared" si="1"/>
        <v>216</v>
      </c>
      <c r="F11" s="11">
        <v>211</v>
      </c>
      <c r="G11" s="11">
        <v>5</v>
      </c>
      <c r="H11" s="30">
        <f t="shared" si="0"/>
        <v>42.270058708414872</v>
      </c>
    </row>
    <row r="12" spans="1:8" x14ac:dyDescent="0.2">
      <c r="A12" s="28"/>
      <c r="B12" s="28" t="s">
        <v>7</v>
      </c>
      <c r="C12" s="1">
        <v>511</v>
      </c>
      <c r="E12" s="1">
        <f t="shared" si="1"/>
        <v>297</v>
      </c>
      <c r="F12" s="11">
        <v>292</v>
      </c>
      <c r="G12" s="11">
        <v>5</v>
      </c>
      <c r="H12" s="30">
        <f t="shared" si="0"/>
        <v>58.121330724070454</v>
      </c>
    </row>
    <row r="13" spans="1:8" x14ac:dyDescent="0.2">
      <c r="A13" s="28"/>
      <c r="B13" s="28" t="s">
        <v>8</v>
      </c>
      <c r="C13" s="1">
        <v>511</v>
      </c>
      <c r="E13" s="1">
        <f t="shared" si="1"/>
        <v>392</v>
      </c>
      <c r="F13" s="11">
        <v>391</v>
      </c>
      <c r="G13" s="11">
        <v>1</v>
      </c>
      <c r="H13" s="30">
        <f t="shared" si="0"/>
        <v>76.712328767123282</v>
      </c>
    </row>
    <row r="14" spans="1:8" x14ac:dyDescent="0.2">
      <c r="A14" s="28"/>
      <c r="B14" s="1" t="s">
        <v>134</v>
      </c>
      <c r="C14" s="1">
        <v>511</v>
      </c>
      <c r="E14" s="1">
        <f t="shared" si="1"/>
        <v>39</v>
      </c>
      <c r="F14" s="11">
        <v>39</v>
      </c>
      <c r="G14" s="11">
        <v>0</v>
      </c>
      <c r="H14" s="30">
        <f t="shared" si="0"/>
        <v>7.6320939334637963</v>
      </c>
    </row>
    <row r="15" spans="1:8" x14ac:dyDescent="0.2">
      <c r="A15" s="28"/>
      <c r="B15" s="1" t="s">
        <v>135</v>
      </c>
      <c r="C15" s="1">
        <v>511</v>
      </c>
      <c r="E15" s="1">
        <f t="shared" si="1"/>
        <v>341</v>
      </c>
      <c r="F15" s="11">
        <v>323</v>
      </c>
      <c r="G15" s="11">
        <v>18</v>
      </c>
      <c r="H15" s="30">
        <f t="shared" si="0"/>
        <v>66.731898238747561</v>
      </c>
    </row>
    <row r="16" spans="1:8" x14ac:dyDescent="0.2">
      <c r="A16" s="28"/>
      <c r="B16" s="28" t="s">
        <v>11</v>
      </c>
      <c r="C16" s="1">
        <v>511</v>
      </c>
      <c r="E16" s="1">
        <f t="shared" si="1"/>
        <v>495</v>
      </c>
      <c r="F16" s="11">
        <v>292</v>
      </c>
      <c r="G16" s="11">
        <v>203</v>
      </c>
      <c r="H16" s="30">
        <f t="shared" si="0"/>
        <v>96.868884540117421</v>
      </c>
    </row>
    <row r="17" spans="1:8" x14ac:dyDescent="0.2">
      <c r="A17" s="28"/>
      <c r="B17" s="1" t="s">
        <v>136</v>
      </c>
      <c r="C17" s="1">
        <v>511</v>
      </c>
      <c r="E17" s="1">
        <f t="shared" si="1"/>
        <v>204</v>
      </c>
      <c r="F17" s="11">
        <v>204</v>
      </c>
      <c r="G17" s="11">
        <v>0</v>
      </c>
      <c r="H17" s="30">
        <f t="shared" si="0"/>
        <v>39.921722113502931</v>
      </c>
    </row>
    <row r="18" spans="1:8" x14ac:dyDescent="0.2">
      <c r="A18" s="28"/>
      <c r="B18" s="46" t="s">
        <v>137</v>
      </c>
      <c r="C18" s="1">
        <v>511</v>
      </c>
      <c r="E18" s="1">
        <f t="shared" si="1"/>
        <v>490</v>
      </c>
      <c r="F18" s="11">
        <v>246</v>
      </c>
      <c r="G18" s="11">
        <v>244</v>
      </c>
      <c r="H18" s="30">
        <f t="shared" si="0"/>
        <v>95.890410958904098</v>
      </c>
    </row>
    <row r="19" spans="1:8" x14ac:dyDescent="0.2">
      <c r="A19" s="28"/>
      <c r="B19" s="46" t="s">
        <v>138</v>
      </c>
      <c r="C19" s="1">
        <v>511</v>
      </c>
      <c r="E19" s="1">
        <f t="shared" si="1"/>
        <v>431</v>
      </c>
      <c r="F19" s="11">
        <v>323</v>
      </c>
      <c r="G19" s="11">
        <v>108</v>
      </c>
      <c r="H19" s="30">
        <f t="shared" si="0"/>
        <v>84.344422700587089</v>
      </c>
    </row>
    <row r="20" spans="1:8" x14ac:dyDescent="0.2">
      <c r="A20" s="28"/>
      <c r="B20" s="46" t="s">
        <v>139</v>
      </c>
      <c r="C20" s="1">
        <v>511</v>
      </c>
      <c r="E20" s="1">
        <f t="shared" si="1"/>
        <v>21</v>
      </c>
      <c r="F20" s="11">
        <v>21</v>
      </c>
      <c r="G20" s="11">
        <v>0</v>
      </c>
      <c r="H20" s="30">
        <f t="shared" si="0"/>
        <v>4.10958904109589</v>
      </c>
    </row>
    <row r="21" spans="1:8" x14ac:dyDescent="0.2">
      <c r="A21" s="28"/>
      <c r="B21" s="46" t="s">
        <v>141</v>
      </c>
      <c r="C21" s="1">
        <v>511</v>
      </c>
      <c r="E21" s="1">
        <f t="shared" si="1"/>
        <v>351</v>
      </c>
      <c r="F21" s="11">
        <v>351</v>
      </c>
      <c r="G21" s="11">
        <v>0</v>
      </c>
      <c r="H21" s="30">
        <f t="shared" si="0"/>
        <v>68.688845401174177</v>
      </c>
    </row>
    <row r="22" spans="1:8" x14ac:dyDescent="0.2">
      <c r="A22" s="28"/>
      <c r="B22" s="46" t="s">
        <v>142</v>
      </c>
      <c r="C22" s="1">
        <v>511</v>
      </c>
      <c r="E22" s="1">
        <f t="shared" si="1"/>
        <v>251</v>
      </c>
      <c r="F22" s="11">
        <v>251</v>
      </c>
      <c r="G22" s="11">
        <v>0</v>
      </c>
      <c r="H22" s="30">
        <f t="shared" si="0"/>
        <v>49.11937377690802</v>
      </c>
    </row>
    <row r="23" spans="1:8" x14ac:dyDescent="0.2">
      <c r="A23" s="28"/>
      <c r="B23" s="46"/>
      <c r="F23" s="11"/>
      <c r="G23" s="11"/>
      <c r="H23" s="30"/>
    </row>
    <row r="24" spans="1:8" s="4" customFormat="1" x14ac:dyDescent="0.2">
      <c r="A24" s="32" t="s">
        <v>45</v>
      </c>
      <c r="B24" s="32"/>
      <c r="F24" s="31"/>
      <c r="G24" s="31"/>
      <c r="H24" s="10"/>
    </row>
    <row r="25" spans="1:8" x14ac:dyDescent="0.2">
      <c r="A25" s="28"/>
      <c r="B25" s="28" t="s">
        <v>1</v>
      </c>
      <c r="C25" s="1">
        <v>555</v>
      </c>
      <c r="E25" s="1">
        <f t="shared" si="1"/>
        <v>545</v>
      </c>
      <c r="F25" s="11">
        <v>430</v>
      </c>
      <c r="G25" s="11">
        <v>115</v>
      </c>
      <c r="H25" s="30">
        <f t="shared" ref="H25:H33" si="2">E25/C25*100</f>
        <v>98.198198198198199</v>
      </c>
    </row>
    <row r="26" spans="1:8" x14ac:dyDescent="0.2">
      <c r="A26" s="28"/>
      <c r="B26" s="28" t="s">
        <v>5</v>
      </c>
      <c r="C26" s="1">
        <v>555</v>
      </c>
      <c r="E26" s="1">
        <f t="shared" si="1"/>
        <v>555</v>
      </c>
      <c r="F26" s="11">
        <v>29</v>
      </c>
      <c r="G26" s="11">
        <v>526</v>
      </c>
      <c r="H26" s="30">
        <f t="shared" si="2"/>
        <v>100</v>
      </c>
    </row>
    <row r="27" spans="1:8" x14ac:dyDescent="0.2">
      <c r="A27" s="28"/>
      <c r="B27" s="28" t="s">
        <v>6</v>
      </c>
      <c r="C27" s="1">
        <v>555</v>
      </c>
      <c r="E27" s="1">
        <f t="shared" si="1"/>
        <v>188</v>
      </c>
      <c r="F27" s="11">
        <v>167</v>
      </c>
      <c r="G27" s="11">
        <v>21</v>
      </c>
      <c r="H27" s="30">
        <f t="shared" si="2"/>
        <v>33.873873873873869</v>
      </c>
    </row>
    <row r="28" spans="1:8" x14ac:dyDescent="0.2">
      <c r="A28" s="28"/>
      <c r="B28" s="28" t="s">
        <v>7</v>
      </c>
      <c r="C28" s="1">
        <v>555</v>
      </c>
      <c r="E28" s="1">
        <f t="shared" si="1"/>
        <v>397</v>
      </c>
      <c r="F28" s="11">
        <v>317</v>
      </c>
      <c r="G28" s="11">
        <v>80</v>
      </c>
      <c r="H28" s="30">
        <f t="shared" si="2"/>
        <v>71.531531531531527</v>
      </c>
    </row>
    <row r="29" spans="1:8" x14ac:dyDescent="0.2">
      <c r="A29" s="28"/>
      <c r="B29" s="28" t="s">
        <v>8</v>
      </c>
      <c r="C29" s="1">
        <v>555</v>
      </c>
      <c r="E29" s="1">
        <f t="shared" si="1"/>
        <v>353</v>
      </c>
      <c r="F29" s="11">
        <v>344</v>
      </c>
      <c r="G29" s="11">
        <v>9</v>
      </c>
      <c r="H29" s="30">
        <f t="shared" si="2"/>
        <v>63.603603603603609</v>
      </c>
    </row>
    <row r="30" spans="1:8" x14ac:dyDescent="0.2">
      <c r="A30" s="28"/>
      <c r="B30" s="1" t="s">
        <v>134</v>
      </c>
      <c r="C30" s="1">
        <v>555</v>
      </c>
      <c r="E30" s="1">
        <f t="shared" si="1"/>
        <v>373</v>
      </c>
      <c r="F30" s="11">
        <v>210</v>
      </c>
      <c r="G30" s="11">
        <v>163</v>
      </c>
      <c r="H30" s="30">
        <f t="shared" si="2"/>
        <v>67.207207207207205</v>
      </c>
    </row>
    <row r="31" spans="1:8" x14ac:dyDescent="0.2">
      <c r="A31" s="28"/>
      <c r="B31" s="1" t="s">
        <v>135</v>
      </c>
      <c r="C31" s="1">
        <v>555</v>
      </c>
      <c r="E31" s="1">
        <f t="shared" si="1"/>
        <v>340</v>
      </c>
      <c r="F31" s="11">
        <v>339</v>
      </c>
      <c r="G31" s="11">
        <v>1</v>
      </c>
      <c r="H31" s="30">
        <f t="shared" si="2"/>
        <v>61.261261261261254</v>
      </c>
    </row>
    <row r="32" spans="1:8" x14ac:dyDescent="0.2">
      <c r="A32" s="28"/>
      <c r="B32" s="28" t="s">
        <v>11</v>
      </c>
      <c r="C32" s="1">
        <v>555</v>
      </c>
      <c r="E32" s="1">
        <f t="shared" si="1"/>
        <v>544</v>
      </c>
      <c r="F32" s="11">
        <v>115</v>
      </c>
      <c r="G32" s="11">
        <v>429</v>
      </c>
      <c r="H32" s="30">
        <f t="shared" si="2"/>
        <v>98.018018018018012</v>
      </c>
    </row>
    <row r="33" spans="1:8" x14ac:dyDescent="0.2">
      <c r="A33" s="28"/>
      <c r="B33" s="1" t="s">
        <v>136</v>
      </c>
      <c r="C33" s="1">
        <v>555</v>
      </c>
      <c r="E33" s="1">
        <f t="shared" si="1"/>
        <v>199</v>
      </c>
      <c r="F33" s="11">
        <v>199</v>
      </c>
      <c r="G33" s="11">
        <v>0</v>
      </c>
      <c r="H33" s="30">
        <f t="shared" si="2"/>
        <v>35.855855855855857</v>
      </c>
    </row>
    <row r="34" spans="1:8" x14ac:dyDescent="0.2">
      <c r="A34" s="28"/>
      <c r="B34" s="46" t="s">
        <v>137</v>
      </c>
      <c r="C34" s="1">
        <v>555</v>
      </c>
      <c r="E34" s="1">
        <f t="shared" si="1"/>
        <v>452</v>
      </c>
      <c r="F34" s="11">
        <v>319</v>
      </c>
      <c r="G34" s="11">
        <v>133</v>
      </c>
      <c r="H34" s="30">
        <f t="shared" ref="H34:H39" si="3">E34/C34*100</f>
        <v>81.441441441441441</v>
      </c>
    </row>
    <row r="35" spans="1:8" x14ac:dyDescent="0.2">
      <c r="A35" s="28"/>
      <c r="B35" s="46" t="s">
        <v>138</v>
      </c>
      <c r="C35" s="1">
        <v>555</v>
      </c>
      <c r="E35" s="1">
        <f t="shared" si="1"/>
        <v>423</v>
      </c>
      <c r="F35" s="11">
        <v>194</v>
      </c>
      <c r="G35" s="11">
        <v>229</v>
      </c>
      <c r="H35" s="30">
        <f t="shared" si="3"/>
        <v>76.21621621621621</v>
      </c>
    </row>
    <row r="36" spans="1:8" x14ac:dyDescent="0.2">
      <c r="A36" s="28"/>
      <c r="B36" s="46" t="s">
        <v>139</v>
      </c>
      <c r="C36" s="1">
        <v>555</v>
      </c>
      <c r="E36" s="1">
        <f t="shared" si="1"/>
        <v>71</v>
      </c>
      <c r="F36" s="11">
        <v>62</v>
      </c>
      <c r="G36" s="11">
        <v>9</v>
      </c>
      <c r="H36" s="30">
        <f t="shared" si="3"/>
        <v>12.792792792792792</v>
      </c>
    </row>
    <row r="37" spans="1:8" x14ac:dyDescent="0.2">
      <c r="A37" s="28"/>
      <c r="B37" s="49" t="s">
        <v>140</v>
      </c>
      <c r="C37" s="1">
        <v>555</v>
      </c>
      <c r="E37" s="1">
        <f t="shared" si="1"/>
        <v>59</v>
      </c>
      <c r="F37" s="11">
        <v>59</v>
      </c>
      <c r="G37" s="11">
        <v>0</v>
      </c>
      <c r="H37" s="30">
        <f t="shared" si="3"/>
        <v>10.63063063063063</v>
      </c>
    </row>
    <row r="38" spans="1:8" x14ac:dyDescent="0.2">
      <c r="A38" s="28"/>
      <c r="B38" s="46" t="s">
        <v>141</v>
      </c>
      <c r="C38" s="1">
        <v>555</v>
      </c>
      <c r="E38" s="1">
        <f t="shared" si="1"/>
        <v>466</v>
      </c>
      <c r="F38" s="11">
        <v>355</v>
      </c>
      <c r="G38" s="11">
        <v>111</v>
      </c>
      <c r="H38" s="30">
        <f t="shared" si="3"/>
        <v>83.963963963963963</v>
      </c>
    </row>
    <row r="39" spans="1:8" x14ac:dyDescent="0.2">
      <c r="A39" s="28"/>
      <c r="B39" s="46" t="s">
        <v>142</v>
      </c>
      <c r="C39" s="1">
        <v>555</v>
      </c>
      <c r="E39" s="1">
        <f t="shared" si="1"/>
        <v>308</v>
      </c>
      <c r="F39" s="11">
        <v>306</v>
      </c>
      <c r="G39" s="11">
        <v>2</v>
      </c>
      <c r="H39" s="30">
        <f t="shared" si="3"/>
        <v>55.495495495495497</v>
      </c>
    </row>
    <row r="40" spans="1:8" x14ac:dyDescent="0.2">
      <c r="A40" s="28"/>
      <c r="B40" s="28"/>
      <c r="F40" s="11"/>
      <c r="G40" s="11"/>
      <c r="H40" s="30"/>
    </row>
    <row r="41" spans="1:8" s="4" customFormat="1" x14ac:dyDescent="0.2">
      <c r="A41" s="32" t="s">
        <v>46</v>
      </c>
      <c r="B41" s="32"/>
      <c r="F41" s="31"/>
      <c r="G41" s="31"/>
      <c r="H41" s="10"/>
    </row>
    <row r="42" spans="1:8" x14ac:dyDescent="0.2">
      <c r="A42" s="28"/>
      <c r="B42" s="28" t="s">
        <v>1</v>
      </c>
      <c r="C42" s="1">
        <v>590</v>
      </c>
      <c r="E42" s="1">
        <f t="shared" si="1"/>
        <v>569</v>
      </c>
      <c r="F42" s="11">
        <v>494</v>
      </c>
      <c r="G42" s="11">
        <v>75</v>
      </c>
      <c r="H42" s="30">
        <f t="shared" ref="H42:H50" si="4">E42/C42*100</f>
        <v>96.440677966101703</v>
      </c>
    </row>
    <row r="43" spans="1:8" x14ac:dyDescent="0.2">
      <c r="A43" s="28"/>
      <c r="B43" s="28" t="s">
        <v>5</v>
      </c>
      <c r="C43" s="1">
        <v>590</v>
      </c>
      <c r="E43" s="1">
        <f t="shared" si="1"/>
        <v>589</v>
      </c>
      <c r="F43" s="11">
        <v>38</v>
      </c>
      <c r="G43" s="11">
        <v>551</v>
      </c>
      <c r="H43" s="30">
        <f t="shared" si="4"/>
        <v>99.830508474576277</v>
      </c>
    </row>
    <row r="44" spans="1:8" x14ac:dyDescent="0.2">
      <c r="A44" s="28"/>
      <c r="B44" s="28" t="s">
        <v>6</v>
      </c>
      <c r="C44" s="1">
        <v>590</v>
      </c>
      <c r="E44" s="1">
        <f t="shared" si="1"/>
        <v>156</v>
      </c>
      <c r="F44" s="11">
        <v>150</v>
      </c>
      <c r="G44" s="11">
        <v>6</v>
      </c>
      <c r="H44" s="30">
        <f t="shared" si="4"/>
        <v>26.440677966101696</v>
      </c>
    </row>
    <row r="45" spans="1:8" x14ac:dyDescent="0.2">
      <c r="A45" s="28"/>
      <c r="B45" s="28" t="s">
        <v>7</v>
      </c>
      <c r="C45" s="1">
        <v>590</v>
      </c>
      <c r="E45" s="1">
        <f t="shared" si="1"/>
        <v>447</v>
      </c>
      <c r="F45" s="11">
        <v>420</v>
      </c>
      <c r="G45" s="11">
        <v>27</v>
      </c>
      <c r="H45" s="30">
        <f t="shared" si="4"/>
        <v>75.762711864406782</v>
      </c>
    </row>
    <row r="46" spans="1:8" x14ac:dyDescent="0.2">
      <c r="A46" s="28"/>
      <c r="B46" s="28" t="s">
        <v>8</v>
      </c>
      <c r="C46" s="1">
        <v>590</v>
      </c>
      <c r="E46" s="1">
        <f t="shared" si="1"/>
        <v>492</v>
      </c>
      <c r="F46" s="11">
        <v>473</v>
      </c>
      <c r="G46" s="11">
        <v>19</v>
      </c>
      <c r="H46" s="30">
        <f t="shared" si="4"/>
        <v>83.389830508474574</v>
      </c>
    </row>
    <row r="47" spans="1:8" x14ac:dyDescent="0.2">
      <c r="A47" s="28"/>
      <c r="B47" s="1" t="s">
        <v>134</v>
      </c>
      <c r="C47" s="1">
        <v>590</v>
      </c>
      <c r="E47" s="1">
        <f t="shared" si="1"/>
        <v>118</v>
      </c>
      <c r="F47" s="11">
        <v>113</v>
      </c>
      <c r="G47" s="11">
        <v>5</v>
      </c>
      <c r="H47" s="30">
        <f t="shared" si="4"/>
        <v>20</v>
      </c>
    </row>
    <row r="48" spans="1:8" x14ac:dyDescent="0.2">
      <c r="A48" s="28"/>
      <c r="B48" s="1" t="s">
        <v>135</v>
      </c>
      <c r="C48" s="1">
        <v>590</v>
      </c>
      <c r="E48" s="1">
        <f t="shared" si="1"/>
        <v>333</v>
      </c>
      <c r="F48" s="11">
        <v>333</v>
      </c>
      <c r="G48" s="11">
        <v>0</v>
      </c>
      <c r="H48" s="30">
        <f t="shared" si="4"/>
        <v>56.440677966101696</v>
      </c>
    </row>
    <row r="49" spans="1:8" x14ac:dyDescent="0.2">
      <c r="A49" s="28"/>
      <c r="B49" s="28" t="s">
        <v>11</v>
      </c>
      <c r="C49" s="1">
        <v>590</v>
      </c>
      <c r="E49" s="1">
        <f t="shared" si="1"/>
        <v>577</v>
      </c>
      <c r="F49" s="11">
        <v>171</v>
      </c>
      <c r="G49" s="11">
        <v>406</v>
      </c>
      <c r="H49" s="30">
        <f t="shared" si="4"/>
        <v>97.79661016949153</v>
      </c>
    </row>
    <row r="50" spans="1:8" x14ac:dyDescent="0.2">
      <c r="A50" s="28"/>
      <c r="B50" s="1" t="s">
        <v>136</v>
      </c>
      <c r="C50" s="1">
        <v>590</v>
      </c>
      <c r="E50" s="1">
        <f t="shared" si="1"/>
        <v>532</v>
      </c>
      <c r="F50" s="11">
        <v>476</v>
      </c>
      <c r="G50" s="11">
        <v>56</v>
      </c>
      <c r="H50" s="30">
        <f t="shared" si="4"/>
        <v>90.169491525423723</v>
      </c>
    </row>
    <row r="51" spans="1:8" x14ac:dyDescent="0.2">
      <c r="A51" s="28"/>
      <c r="B51" s="46" t="s">
        <v>137</v>
      </c>
      <c r="C51" s="1">
        <v>590</v>
      </c>
      <c r="E51" s="1">
        <f t="shared" si="1"/>
        <v>497</v>
      </c>
      <c r="F51" s="11">
        <v>437</v>
      </c>
      <c r="G51" s="11">
        <v>60</v>
      </c>
      <c r="H51" s="30">
        <f t="shared" ref="H51:H56" si="5">E51/C51*100</f>
        <v>84.237288135593218</v>
      </c>
    </row>
    <row r="52" spans="1:8" x14ac:dyDescent="0.2">
      <c r="A52" s="28"/>
      <c r="B52" s="46" t="s">
        <v>138</v>
      </c>
      <c r="C52" s="1">
        <v>590</v>
      </c>
      <c r="E52" s="1">
        <f t="shared" si="1"/>
        <v>343</v>
      </c>
      <c r="F52" s="11">
        <v>238</v>
      </c>
      <c r="G52" s="11">
        <v>105</v>
      </c>
      <c r="H52" s="30">
        <f t="shared" si="5"/>
        <v>58.13559322033899</v>
      </c>
    </row>
    <row r="53" spans="1:8" x14ac:dyDescent="0.2">
      <c r="A53" s="28"/>
      <c r="B53" s="46" t="s">
        <v>139</v>
      </c>
      <c r="C53" s="1">
        <v>590</v>
      </c>
      <c r="E53" s="1">
        <f t="shared" si="1"/>
        <v>149</v>
      </c>
      <c r="F53" s="11">
        <v>149</v>
      </c>
      <c r="G53" s="11">
        <v>0</v>
      </c>
      <c r="H53" s="30">
        <f t="shared" si="5"/>
        <v>25.254237288135595</v>
      </c>
    </row>
    <row r="54" spans="1:8" x14ac:dyDescent="0.2">
      <c r="A54" s="28"/>
      <c r="B54" s="49" t="s">
        <v>140</v>
      </c>
      <c r="C54" s="1">
        <v>590</v>
      </c>
      <c r="E54" s="1">
        <f t="shared" si="1"/>
        <v>177</v>
      </c>
      <c r="F54" s="11">
        <v>160</v>
      </c>
      <c r="G54" s="11">
        <v>17</v>
      </c>
      <c r="H54" s="30">
        <f t="shared" si="5"/>
        <v>30</v>
      </c>
    </row>
    <row r="55" spans="1:8" x14ac:dyDescent="0.2">
      <c r="A55" s="28"/>
      <c r="B55" s="46" t="s">
        <v>141</v>
      </c>
      <c r="C55" s="1">
        <v>590</v>
      </c>
      <c r="E55" s="1">
        <f t="shared" si="1"/>
        <v>456</v>
      </c>
      <c r="F55" s="11">
        <v>454</v>
      </c>
      <c r="G55" s="11">
        <v>2</v>
      </c>
      <c r="H55" s="30">
        <f t="shared" si="5"/>
        <v>77.288135593220346</v>
      </c>
    </row>
    <row r="56" spans="1:8" x14ac:dyDescent="0.2">
      <c r="A56" s="28"/>
      <c r="B56" s="46" t="s">
        <v>142</v>
      </c>
      <c r="C56" s="1">
        <v>590</v>
      </c>
      <c r="E56" s="1">
        <f t="shared" si="1"/>
        <v>232</v>
      </c>
      <c r="F56" s="11">
        <v>228</v>
      </c>
      <c r="G56" s="11">
        <v>4</v>
      </c>
      <c r="H56" s="30">
        <f t="shared" si="5"/>
        <v>39.322033898305087</v>
      </c>
    </row>
    <row r="57" spans="1:8" x14ac:dyDescent="0.2">
      <c r="A57" s="28"/>
      <c r="B57" s="28"/>
      <c r="F57" s="11"/>
      <c r="G57" s="11"/>
      <c r="H57" s="30"/>
    </row>
    <row r="58" spans="1:8" s="4" customFormat="1" x14ac:dyDescent="0.2">
      <c r="A58" s="32" t="s">
        <v>47</v>
      </c>
      <c r="B58" s="32"/>
      <c r="F58" s="31"/>
      <c r="G58" s="31"/>
      <c r="H58" s="10"/>
    </row>
    <row r="59" spans="1:8" x14ac:dyDescent="0.2">
      <c r="A59" s="28"/>
      <c r="B59" s="28" t="s">
        <v>1</v>
      </c>
      <c r="C59" s="1">
        <v>506</v>
      </c>
      <c r="E59" s="1">
        <f t="shared" si="1"/>
        <v>498</v>
      </c>
      <c r="F59" s="11">
        <v>492</v>
      </c>
      <c r="G59" s="11">
        <v>6</v>
      </c>
      <c r="H59" s="30">
        <f t="shared" ref="H59:H65" si="6">E59/C59*100</f>
        <v>98.418972332015812</v>
      </c>
    </row>
    <row r="60" spans="1:8" x14ac:dyDescent="0.2">
      <c r="A60" s="28"/>
      <c r="B60" s="28" t="s">
        <v>5</v>
      </c>
      <c r="C60" s="1">
        <v>506</v>
      </c>
      <c r="E60" s="1">
        <f t="shared" si="1"/>
        <v>506</v>
      </c>
      <c r="F60" s="11">
        <v>13</v>
      </c>
      <c r="G60" s="11">
        <v>493</v>
      </c>
      <c r="H60" s="30">
        <f t="shared" si="6"/>
        <v>100</v>
      </c>
    </row>
    <row r="61" spans="1:8" x14ac:dyDescent="0.2">
      <c r="A61" s="28"/>
      <c r="B61" s="28" t="s">
        <v>6</v>
      </c>
      <c r="C61" s="1">
        <v>506</v>
      </c>
      <c r="E61" s="1">
        <f t="shared" si="1"/>
        <v>170</v>
      </c>
      <c r="F61" s="11">
        <v>170</v>
      </c>
      <c r="G61" s="11">
        <v>0</v>
      </c>
      <c r="H61" s="30">
        <f t="shared" si="6"/>
        <v>33.596837944664031</v>
      </c>
    </row>
    <row r="62" spans="1:8" x14ac:dyDescent="0.2">
      <c r="A62" s="28"/>
      <c r="B62" s="28" t="s">
        <v>7</v>
      </c>
      <c r="C62" s="1">
        <v>506</v>
      </c>
      <c r="E62" s="1">
        <f t="shared" si="1"/>
        <v>393</v>
      </c>
      <c r="F62" s="11">
        <v>338</v>
      </c>
      <c r="G62" s="11">
        <v>55</v>
      </c>
      <c r="H62" s="30">
        <f t="shared" si="6"/>
        <v>77.667984189723313</v>
      </c>
    </row>
    <row r="63" spans="1:8" x14ac:dyDescent="0.2">
      <c r="A63" s="28"/>
      <c r="B63" s="28" t="s">
        <v>8</v>
      </c>
      <c r="C63" s="1">
        <v>506</v>
      </c>
      <c r="E63" s="1">
        <f t="shared" si="1"/>
        <v>456</v>
      </c>
      <c r="F63" s="11">
        <v>455</v>
      </c>
      <c r="G63" s="11">
        <v>1</v>
      </c>
      <c r="H63" s="30">
        <f t="shared" si="6"/>
        <v>90.118577075098813</v>
      </c>
    </row>
    <row r="64" spans="1:8" x14ac:dyDescent="0.2">
      <c r="A64" s="28"/>
      <c r="B64" s="1" t="s">
        <v>135</v>
      </c>
      <c r="C64" s="1">
        <v>506</v>
      </c>
      <c r="E64" s="1">
        <f t="shared" si="1"/>
        <v>344</v>
      </c>
      <c r="F64" s="11">
        <v>344</v>
      </c>
      <c r="G64" s="11">
        <v>0</v>
      </c>
      <c r="H64" s="30">
        <f t="shared" si="6"/>
        <v>67.984189723320156</v>
      </c>
    </row>
    <row r="65" spans="1:8" x14ac:dyDescent="0.2">
      <c r="A65" s="28"/>
      <c r="B65" s="28" t="s">
        <v>11</v>
      </c>
      <c r="C65" s="1">
        <v>506</v>
      </c>
      <c r="E65" s="1">
        <f t="shared" si="1"/>
        <v>479</v>
      </c>
      <c r="F65" s="11">
        <v>295</v>
      </c>
      <c r="G65" s="11">
        <v>184</v>
      </c>
      <c r="H65" s="30">
        <f t="shared" si="6"/>
        <v>94.664031620553359</v>
      </c>
    </row>
    <row r="66" spans="1:8" x14ac:dyDescent="0.2">
      <c r="A66" s="28"/>
      <c r="B66" s="28"/>
      <c r="F66" s="11"/>
      <c r="G66" s="11"/>
      <c r="H66" s="30"/>
    </row>
    <row r="67" spans="1:8" x14ac:dyDescent="0.2">
      <c r="A67" s="28"/>
      <c r="B67" s="28"/>
      <c r="F67" s="11"/>
      <c r="G67" s="11"/>
      <c r="H67" s="53" t="s">
        <v>25</v>
      </c>
    </row>
    <row r="68" spans="1:8" x14ac:dyDescent="0.2">
      <c r="A68" s="28"/>
      <c r="B68" s="1" t="s">
        <v>136</v>
      </c>
      <c r="C68" s="1">
        <v>506</v>
      </c>
      <c r="E68" s="1">
        <f t="shared" si="1"/>
        <v>453</v>
      </c>
      <c r="F68" s="11">
        <v>453</v>
      </c>
      <c r="G68" s="11">
        <v>0</v>
      </c>
      <c r="H68" s="30">
        <f>E68/C68*100</f>
        <v>89.525691699604749</v>
      </c>
    </row>
    <row r="69" spans="1:8" x14ac:dyDescent="0.2">
      <c r="A69" s="28"/>
      <c r="B69" s="46" t="s">
        <v>137</v>
      </c>
      <c r="C69" s="1">
        <v>506</v>
      </c>
      <c r="E69" s="1">
        <f t="shared" si="1"/>
        <v>489</v>
      </c>
      <c r="F69" s="11">
        <v>489</v>
      </c>
      <c r="G69" s="11">
        <v>0</v>
      </c>
      <c r="H69" s="30">
        <f t="shared" ref="H69:H74" si="7">E69/C69*100</f>
        <v>96.640316205533594</v>
      </c>
    </row>
    <row r="70" spans="1:8" x14ac:dyDescent="0.2">
      <c r="A70" s="28"/>
      <c r="B70" s="46" t="s">
        <v>138</v>
      </c>
      <c r="C70" s="1">
        <v>506</v>
      </c>
      <c r="E70" s="1">
        <f t="shared" si="1"/>
        <v>293</v>
      </c>
      <c r="F70" s="11">
        <v>201</v>
      </c>
      <c r="G70" s="11">
        <v>92</v>
      </c>
      <c r="H70" s="30">
        <f t="shared" si="7"/>
        <v>57.905138339920946</v>
      </c>
    </row>
    <row r="71" spans="1:8" x14ac:dyDescent="0.2">
      <c r="A71" s="28"/>
      <c r="B71" s="46" t="s">
        <v>139</v>
      </c>
      <c r="C71" s="1">
        <v>506</v>
      </c>
      <c r="E71" s="1">
        <f t="shared" si="1"/>
        <v>169</v>
      </c>
      <c r="F71" s="11">
        <v>168</v>
      </c>
      <c r="G71" s="11">
        <v>1</v>
      </c>
      <c r="H71" s="30">
        <f t="shared" si="7"/>
        <v>33.399209486166008</v>
      </c>
    </row>
    <row r="72" spans="1:8" x14ac:dyDescent="0.2">
      <c r="A72" s="28"/>
      <c r="B72" s="49" t="s">
        <v>140</v>
      </c>
      <c r="C72" s="1">
        <v>506</v>
      </c>
      <c r="E72" s="1">
        <f t="shared" si="1"/>
        <v>124</v>
      </c>
      <c r="F72" s="11">
        <v>87</v>
      </c>
      <c r="G72" s="11">
        <v>37</v>
      </c>
      <c r="H72" s="30">
        <f t="shared" si="7"/>
        <v>24.505928853754941</v>
      </c>
    </row>
    <row r="73" spans="1:8" x14ac:dyDescent="0.2">
      <c r="A73" s="28"/>
      <c r="B73" s="46" t="s">
        <v>141</v>
      </c>
      <c r="C73" s="1">
        <v>506</v>
      </c>
      <c r="E73" s="1">
        <f t="shared" si="1"/>
        <v>380</v>
      </c>
      <c r="F73" s="11">
        <v>380</v>
      </c>
      <c r="G73" s="11">
        <v>0</v>
      </c>
      <c r="H73" s="30">
        <f t="shared" si="7"/>
        <v>75.098814229249015</v>
      </c>
    </row>
    <row r="74" spans="1:8" x14ac:dyDescent="0.2">
      <c r="A74" s="28"/>
      <c r="B74" s="46" t="s">
        <v>142</v>
      </c>
      <c r="C74" s="1">
        <v>506</v>
      </c>
      <c r="E74" s="1">
        <f t="shared" si="1"/>
        <v>209</v>
      </c>
      <c r="F74" s="11">
        <v>209</v>
      </c>
      <c r="G74" s="11">
        <v>0</v>
      </c>
      <c r="H74" s="30">
        <f t="shared" si="7"/>
        <v>41.304347826086953</v>
      </c>
    </row>
    <row r="75" spans="1:8" x14ac:dyDescent="0.2">
      <c r="A75" s="28"/>
      <c r="B75" s="28"/>
      <c r="F75" s="11"/>
      <c r="G75" s="11"/>
      <c r="H75" s="30"/>
    </row>
    <row r="76" spans="1:8" s="4" customFormat="1" x14ac:dyDescent="0.2">
      <c r="A76" s="32" t="s">
        <v>49</v>
      </c>
      <c r="B76" s="32"/>
      <c r="F76" s="31"/>
      <c r="G76" s="31"/>
      <c r="H76" s="10"/>
    </row>
    <row r="77" spans="1:8" x14ac:dyDescent="0.2">
      <c r="A77" s="28"/>
      <c r="B77" s="28" t="s">
        <v>1</v>
      </c>
      <c r="C77" s="1">
        <v>522</v>
      </c>
      <c r="E77" s="1">
        <f t="shared" si="1"/>
        <v>487</v>
      </c>
      <c r="F77" s="11">
        <v>389</v>
      </c>
      <c r="G77" s="11">
        <v>98</v>
      </c>
      <c r="H77" s="30">
        <f t="shared" ref="H77:H85" si="8">E77/C77*100</f>
        <v>93.29501915708812</v>
      </c>
    </row>
    <row r="78" spans="1:8" x14ac:dyDescent="0.2">
      <c r="A78" s="28"/>
      <c r="B78" s="28" t="s">
        <v>5</v>
      </c>
      <c r="C78" s="1">
        <v>522</v>
      </c>
      <c r="E78" s="1">
        <f t="shared" si="1"/>
        <v>520</v>
      </c>
      <c r="F78" s="11">
        <v>16</v>
      </c>
      <c r="G78" s="11">
        <v>504</v>
      </c>
      <c r="H78" s="30">
        <f t="shared" si="8"/>
        <v>99.616858237547888</v>
      </c>
    </row>
    <row r="79" spans="1:8" x14ac:dyDescent="0.2">
      <c r="A79" s="28"/>
      <c r="B79" s="28" t="s">
        <v>6</v>
      </c>
      <c r="C79" s="1">
        <v>522</v>
      </c>
      <c r="E79" s="1">
        <f t="shared" si="1"/>
        <v>497</v>
      </c>
      <c r="F79" s="11">
        <v>181</v>
      </c>
      <c r="G79" s="11">
        <v>316</v>
      </c>
      <c r="H79" s="30">
        <f t="shared" si="8"/>
        <v>95.210727969348667</v>
      </c>
    </row>
    <row r="80" spans="1:8" x14ac:dyDescent="0.2">
      <c r="A80" s="28"/>
      <c r="B80" s="28" t="s">
        <v>7</v>
      </c>
      <c r="C80" s="1">
        <v>522</v>
      </c>
      <c r="E80" s="1">
        <f t="shared" si="1"/>
        <v>379</v>
      </c>
      <c r="F80" s="11">
        <v>341</v>
      </c>
      <c r="G80" s="11">
        <v>38</v>
      </c>
      <c r="H80" s="30">
        <f t="shared" si="8"/>
        <v>72.605363984674327</v>
      </c>
    </row>
    <row r="81" spans="1:8" x14ac:dyDescent="0.2">
      <c r="A81" s="28"/>
      <c r="B81" s="28" t="s">
        <v>8</v>
      </c>
      <c r="C81" s="1">
        <v>522</v>
      </c>
      <c r="E81" s="1">
        <f t="shared" si="1"/>
        <v>444</v>
      </c>
      <c r="F81" s="11">
        <v>383</v>
      </c>
      <c r="G81" s="11">
        <v>61</v>
      </c>
      <c r="H81" s="30">
        <f t="shared" si="8"/>
        <v>85.057471264367805</v>
      </c>
    </row>
    <row r="82" spans="1:8" x14ac:dyDescent="0.2">
      <c r="A82" s="28"/>
      <c r="B82" s="1" t="s">
        <v>134</v>
      </c>
      <c r="C82" s="1">
        <v>522</v>
      </c>
      <c r="E82" s="1">
        <f t="shared" si="1"/>
        <v>292</v>
      </c>
      <c r="F82" s="11">
        <v>270</v>
      </c>
      <c r="G82" s="11">
        <v>22</v>
      </c>
      <c r="H82" s="30">
        <f t="shared" si="8"/>
        <v>55.938697318007655</v>
      </c>
    </row>
    <row r="83" spans="1:8" x14ac:dyDescent="0.2">
      <c r="A83" s="28"/>
      <c r="B83" s="1" t="s">
        <v>135</v>
      </c>
      <c r="C83" s="1">
        <v>522</v>
      </c>
      <c r="E83" s="1">
        <f t="shared" si="1"/>
        <v>307</v>
      </c>
      <c r="F83" s="11">
        <v>195</v>
      </c>
      <c r="G83" s="11">
        <v>112</v>
      </c>
      <c r="H83" s="30">
        <f t="shared" si="8"/>
        <v>58.812260536398462</v>
      </c>
    </row>
    <row r="84" spans="1:8" x14ac:dyDescent="0.2">
      <c r="A84" s="28"/>
      <c r="B84" s="28" t="s">
        <v>11</v>
      </c>
      <c r="C84" s="1">
        <v>522</v>
      </c>
      <c r="E84" s="1">
        <f t="shared" si="1"/>
        <v>521</v>
      </c>
      <c r="F84" s="11">
        <v>28</v>
      </c>
      <c r="G84" s="11">
        <v>493</v>
      </c>
      <c r="H84" s="30">
        <f t="shared" si="8"/>
        <v>99.808429118773944</v>
      </c>
    </row>
    <row r="85" spans="1:8" x14ac:dyDescent="0.2">
      <c r="A85" s="28"/>
      <c r="B85" s="1" t="s">
        <v>136</v>
      </c>
      <c r="C85" s="1">
        <v>522</v>
      </c>
      <c r="E85" s="1">
        <f t="shared" si="1"/>
        <v>428</v>
      </c>
      <c r="F85" s="11">
        <v>428</v>
      </c>
      <c r="G85" s="11">
        <v>0</v>
      </c>
      <c r="H85" s="30">
        <f t="shared" si="8"/>
        <v>81.992337164750964</v>
      </c>
    </row>
    <row r="86" spans="1:8" x14ac:dyDescent="0.2">
      <c r="A86" s="28"/>
      <c r="B86" s="46" t="s">
        <v>137</v>
      </c>
      <c r="C86" s="1">
        <v>522</v>
      </c>
      <c r="E86" s="1">
        <f t="shared" si="1"/>
        <v>430</v>
      </c>
      <c r="F86" s="11">
        <v>423</v>
      </c>
      <c r="G86" s="11">
        <v>7</v>
      </c>
      <c r="H86" s="30">
        <f t="shared" ref="H86:H91" si="9">E86/C86*100</f>
        <v>82.375478927203062</v>
      </c>
    </row>
    <row r="87" spans="1:8" x14ac:dyDescent="0.2">
      <c r="A87" s="28"/>
      <c r="B87" s="46" t="s">
        <v>138</v>
      </c>
      <c r="C87" s="1">
        <v>522</v>
      </c>
      <c r="E87" s="1">
        <f t="shared" si="1"/>
        <v>320</v>
      </c>
      <c r="F87" s="11">
        <v>190</v>
      </c>
      <c r="G87" s="11">
        <v>130</v>
      </c>
      <c r="H87" s="30">
        <f t="shared" si="9"/>
        <v>61.302681992337163</v>
      </c>
    </row>
    <row r="88" spans="1:8" x14ac:dyDescent="0.2">
      <c r="A88" s="28"/>
      <c r="B88" s="46" t="s">
        <v>139</v>
      </c>
      <c r="C88" s="1">
        <v>522</v>
      </c>
      <c r="E88" s="1">
        <f t="shared" si="1"/>
        <v>203</v>
      </c>
      <c r="F88" s="11">
        <v>163</v>
      </c>
      <c r="G88" s="11">
        <v>40</v>
      </c>
      <c r="H88" s="30">
        <f t="shared" si="9"/>
        <v>38.888888888888893</v>
      </c>
    </row>
    <row r="89" spans="1:8" x14ac:dyDescent="0.2">
      <c r="A89" s="28"/>
      <c r="B89" s="49" t="s">
        <v>140</v>
      </c>
      <c r="C89" s="1">
        <v>522</v>
      </c>
      <c r="E89" s="1">
        <f t="shared" si="1"/>
        <v>117</v>
      </c>
      <c r="F89" s="11">
        <v>64</v>
      </c>
      <c r="G89" s="11">
        <v>53</v>
      </c>
      <c r="H89" s="30">
        <f t="shared" si="9"/>
        <v>22.413793103448278</v>
      </c>
    </row>
    <row r="90" spans="1:8" x14ac:dyDescent="0.2">
      <c r="A90" s="28"/>
      <c r="B90" s="46" t="s">
        <v>141</v>
      </c>
      <c r="C90" s="1">
        <v>522</v>
      </c>
      <c r="E90" s="1">
        <f t="shared" si="1"/>
        <v>404</v>
      </c>
      <c r="F90" s="11">
        <v>220</v>
      </c>
      <c r="G90" s="11">
        <v>184</v>
      </c>
      <c r="H90" s="30">
        <f t="shared" si="9"/>
        <v>77.394636015325673</v>
      </c>
    </row>
    <row r="91" spans="1:8" x14ac:dyDescent="0.2">
      <c r="A91" s="28"/>
      <c r="B91" s="46" t="s">
        <v>142</v>
      </c>
      <c r="C91" s="1">
        <v>522</v>
      </c>
      <c r="E91" s="1">
        <f t="shared" si="1"/>
        <v>97</v>
      </c>
      <c r="F91" s="11">
        <v>40</v>
      </c>
      <c r="G91" s="11">
        <v>57</v>
      </c>
      <c r="H91" s="30">
        <f t="shared" si="9"/>
        <v>18.582375478927204</v>
      </c>
    </row>
    <row r="92" spans="1:8" x14ac:dyDescent="0.2">
      <c r="A92" s="28"/>
      <c r="B92" s="28"/>
      <c r="F92" s="11"/>
      <c r="G92" s="11"/>
      <c r="H92" s="30"/>
    </row>
    <row r="93" spans="1:8" s="4" customFormat="1" x14ac:dyDescent="0.2">
      <c r="A93" s="32" t="s">
        <v>50</v>
      </c>
      <c r="B93" s="32"/>
      <c r="F93" s="31"/>
      <c r="G93" s="31"/>
      <c r="H93" s="10"/>
    </row>
    <row r="94" spans="1:8" x14ac:dyDescent="0.2">
      <c r="A94" s="28"/>
      <c r="B94" s="28" t="s">
        <v>1</v>
      </c>
      <c r="C94" s="1">
        <v>526</v>
      </c>
      <c r="E94" s="1">
        <f t="shared" si="1"/>
        <v>523</v>
      </c>
      <c r="F94" s="11">
        <v>522</v>
      </c>
      <c r="G94" s="11">
        <v>1</v>
      </c>
      <c r="H94" s="30">
        <f t="shared" ref="H94:H107" si="10">E94/C94*100</f>
        <v>99.429657794676814</v>
      </c>
    </row>
    <row r="95" spans="1:8" x14ac:dyDescent="0.2">
      <c r="A95" s="28"/>
      <c r="B95" s="28" t="s">
        <v>5</v>
      </c>
      <c r="C95" s="1">
        <v>526</v>
      </c>
      <c r="E95" s="1">
        <f t="shared" si="1"/>
        <v>523</v>
      </c>
      <c r="F95" s="11">
        <v>32</v>
      </c>
      <c r="G95" s="11">
        <v>491</v>
      </c>
      <c r="H95" s="30">
        <f t="shared" si="10"/>
        <v>99.429657794676814</v>
      </c>
    </row>
    <row r="96" spans="1:8" x14ac:dyDescent="0.2">
      <c r="A96" s="28"/>
      <c r="B96" s="28" t="s">
        <v>6</v>
      </c>
      <c r="C96" s="1">
        <v>526</v>
      </c>
      <c r="E96" s="1">
        <f t="shared" si="1"/>
        <v>507</v>
      </c>
      <c r="F96" s="11">
        <v>120</v>
      </c>
      <c r="G96" s="11">
        <v>387</v>
      </c>
      <c r="H96" s="30">
        <f t="shared" si="10"/>
        <v>96.387832699619764</v>
      </c>
    </row>
    <row r="97" spans="1:8" x14ac:dyDescent="0.2">
      <c r="A97" s="28"/>
      <c r="B97" s="28" t="s">
        <v>7</v>
      </c>
      <c r="C97" s="1">
        <v>526</v>
      </c>
      <c r="E97" s="1">
        <f t="shared" si="1"/>
        <v>474</v>
      </c>
      <c r="F97" s="11">
        <v>459</v>
      </c>
      <c r="G97" s="11">
        <v>15</v>
      </c>
      <c r="H97" s="30">
        <f t="shared" si="10"/>
        <v>90.114068441064646</v>
      </c>
    </row>
    <row r="98" spans="1:8" x14ac:dyDescent="0.2">
      <c r="A98" s="28"/>
      <c r="B98" s="28" t="s">
        <v>8</v>
      </c>
      <c r="C98" s="1">
        <v>526</v>
      </c>
      <c r="E98" s="1">
        <f t="shared" si="1"/>
        <v>390</v>
      </c>
      <c r="F98" s="11">
        <v>390</v>
      </c>
      <c r="G98" s="11">
        <v>0</v>
      </c>
      <c r="H98" s="30">
        <f t="shared" si="10"/>
        <v>74.144486692015207</v>
      </c>
    </row>
    <row r="99" spans="1:8" x14ac:dyDescent="0.2">
      <c r="A99" s="28"/>
      <c r="B99" s="1" t="s">
        <v>134</v>
      </c>
      <c r="C99" s="1">
        <v>526</v>
      </c>
      <c r="E99" s="1">
        <f t="shared" si="1"/>
        <v>269</v>
      </c>
      <c r="F99" s="11">
        <v>254</v>
      </c>
      <c r="G99" s="11">
        <v>15</v>
      </c>
      <c r="H99" s="30">
        <f t="shared" si="10"/>
        <v>51.140684410646386</v>
      </c>
    </row>
    <row r="100" spans="1:8" x14ac:dyDescent="0.2">
      <c r="A100" s="28"/>
      <c r="B100" s="1" t="s">
        <v>135</v>
      </c>
      <c r="C100" s="1">
        <v>526</v>
      </c>
      <c r="E100" s="1">
        <f t="shared" si="1"/>
        <v>345</v>
      </c>
      <c r="F100" s="11">
        <v>312</v>
      </c>
      <c r="G100" s="11">
        <v>33</v>
      </c>
      <c r="H100" s="30">
        <f t="shared" si="10"/>
        <v>65.589353612167301</v>
      </c>
    </row>
    <row r="101" spans="1:8" x14ac:dyDescent="0.2">
      <c r="A101" s="28"/>
      <c r="B101" s="28" t="s">
        <v>11</v>
      </c>
      <c r="C101" s="1">
        <v>526</v>
      </c>
      <c r="E101" s="1">
        <f t="shared" si="1"/>
        <v>523</v>
      </c>
      <c r="F101" s="11">
        <v>26</v>
      </c>
      <c r="G101" s="11">
        <v>497</v>
      </c>
      <c r="H101" s="30">
        <f t="shared" si="10"/>
        <v>99.429657794676814</v>
      </c>
    </row>
    <row r="102" spans="1:8" x14ac:dyDescent="0.2">
      <c r="A102" s="28"/>
      <c r="B102" s="1" t="s">
        <v>136</v>
      </c>
      <c r="C102" s="1">
        <v>526</v>
      </c>
      <c r="E102" s="1">
        <f t="shared" si="1"/>
        <v>458</v>
      </c>
      <c r="F102" s="11">
        <v>458</v>
      </c>
      <c r="G102" s="11">
        <v>0</v>
      </c>
      <c r="H102" s="30">
        <f t="shared" si="10"/>
        <v>87.07224334600761</v>
      </c>
    </row>
    <row r="103" spans="1:8" x14ac:dyDescent="0.2">
      <c r="A103" s="28"/>
      <c r="B103" s="46" t="s">
        <v>137</v>
      </c>
      <c r="C103" s="1">
        <v>526</v>
      </c>
      <c r="E103" s="1">
        <f t="shared" si="1"/>
        <v>516</v>
      </c>
      <c r="F103" s="11">
        <v>516</v>
      </c>
      <c r="G103" s="11">
        <v>0</v>
      </c>
      <c r="H103" s="30">
        <f t="shared" si="10"/>
        <v>98.098859315589351</v>
      </c>
    </row>
    <row r="104" spans="1:8" x14ac:dyDescent="0.2">
      <c r="A104" s="28"/>
      <c r="B104" s="46" t="s">
        <v>138</v>
      </c>
      <c r="C104" s="1">
        <v>526</v>
      </c>
      <c r="E104" s="1">
        <f t="shared" si="1"/>
        <v>370</v>
      </c>
      <c r="F104" s="11">
        <v>224</v>
      </c>
      <c r="G104" s="11">
        <v>146</v>
      </c>
      <c r="H104" s="30">
        <f t="shared" si="10"/>
        <v>70.342205323193923</v>
      </c>
    </row>
    <row r="105" spans="1:8" x14ac:dyDescent="0.2">
      <c r="A105" s="28"/>
      <c r="B105" s="46" t="s">
        <v>139</v>
      </c>
      <c r="C105" s="1">
        <v>526</v>
      </c>
      <c r="E105" s="1">
        <f t="shared" si="1"/>
        <v>86</v>
      </c>
      <c r="F105" s="11">
        <v>84</v>
      </c>
      <c r="G105" s="11">
        <v>2</v>
      </c>
      <c r="H105" s="30">
        <f t="shared" si="10"/>
        <v>16.34980988593156</v>
      </c>
    </row>
    <row r="106" spans="1:8" x14ac:dyDescent="0.2">
      <c r="A106" s="28"/>
      <c r="B106" s="46" t="s">
        <v>141</v>
      </c>
      <c r="C106" s="1">
        <v>526</v>
      </c>
      <c r="E106" s="1">
        <f t="shared" si="1"/>
        <v>397</v>
      </c>
      <c r="F106" s="11">
        <v>333</v>
      </c>
      <c r="G106" s="11">
        <v>64</v>
      </c>
      <c r="H106" s="30">
        <f t="shared" si="10"/>
        <v>75.475285171102655</v>
      </c>
    </row>
    <row r="107" spans="1:8" x14ac:dyDescent="0.2">
      <c r="A107" s="28"/>
      <c r="B107" s="46" t="s">
        <v>142</v>
      </c>
      <c r="C107" s="1">
        <v>526</v>
      </c>
      <c r="E107" s="1">
        <f t="shared" si="1"/>
        <v>269</v>
      </c>
      <c r="F107" s="11">
        <v>163</v>
      </c>
      <c r="G107" s="11">
        <v>106</v>
      </c>
      <c r="H107" s="30">
        <f t="shared" si="10"/>
        <v>51.140684410646386</v>
      </c>
    </row>
    <row r="108" spans="1:8" x14ac:dyDescent="0.2">
      <c r="A108" s="28"/>
      <c r="B108" s="28"/>
      <c r="F108" s="11"/>
      <c r="G108" s="11"/>
      <c r="H108" s="30"/>
    </row>
    <row r="109" spans="1:8" s="4" customFormat="1" x14ac:dyDescent="0.2">
      <c r="A109" s="32" t="s">
        <v>48</v>
      </c>
      <c r="B109" s="32"/>
      <c r="F109" s="31"/>
      <c r="G109" s="31"/>
      <c r="H109" s="10"/>
    </row>
    <row r="110" spans="1:8" x14ac:dyDescent="0.2">
      <c r="A110" s="28"/>
      <c r="B110" s="28" t="s">
        <v>1</v>
      </c>
      <c r="C110" s="1">
        <v>417</v>
      </c>
      <c r="E110" s="1">
        <f t="shared" si="1"/>
        <v>414</v>
      </c>
      <c r="F110" s="11">
        <v>396</v>
      </c>
      <c r="G110" s="11">
        <v>18</v>
      </c>
      <c r="H110" s="30">
        <f t="shared" ref="H110:H123" si="11">E110/C110*100</f>
        <v>99.280575539568346</v>
      </c>
    </row>
    <row r="111" spans="1:8" x14ac:dyDescent="0.2">
      <c r="A111" s="28"/>
      <c r="B111" s="28" t="s">
        <v>5</v>
      </c>
      <c r="C111" s="1">
        <v>417</v>
      </c>
      <c r="E111" s="1">
        <f t="shared" si="1"/>
        <v>417</v>
      </c>
      <c r="F111" s="11">
        <v>32</v>
      </c>
      <c r="G111" s="11">
        <v>385</v>
      </c>
      <c r="H111" s="30">
        <f t="shared" si="11"/>
        <v>100</v>
      </c>
    </row>
    <row r="112" spans="1:8" x14ac:dyDescent="0.2">
      <c r="A112" s="28"/>
      <c r="B112" s="28" t="s">
        <v>6</v>
      </c>
      <c r="C112" s="1">
        <v>417</v>
      </c>
      <c r="E112" s="1">
        <f t="shared" si="1"/>
        <v>189</v>
      </c>
      <c r="F112" s="11">
        <v>189</v>
      </c>
      <c r="G112" s="11">
        <v>0</v>
      </c>
      <c r="H112" s="30">
        <f t="shared" si="11"/>
        <v>45.323741007194243</v>
      </c>
    </row>
    <row r="113" spans="1:8" x14ac:dyDescent="0.2">
      <c r="A113" s="28"/>
      <c r="B113" s="28" t="s">
        <v>7</v>
      </c>
      <c r="C113" s="1">
        <v>417</v>
      </c>
      <c r="E113" s="1">
        <f t="shared" si="1"/>
        <v>350</v>
      </c>
      <c r="F113" s="11">
        <v>308</v>
      </c>
      <c r="G113" s="11">
        <v>42</v>
      </c>
      <c r="H113" s="30">
        <f t="shared" si="11"/>
        <v>83.932853717026376</v>
      </c>
    </row>
    <row r="114" spans="1:8" x14ac:dyDescent="0.2">
      <c r="A114" s="28"/>
      <c r="B114" s="28" t="s">
        <v>8</v>
      </c>
      <c r="C114" s="1">
        <v>417</v>
      </c>
      <c r="E114" s="1">
        <f t="shared" si="1"/>
        <v>356</v>
      </c>
      <c r="F114" s="11">
        <v>356</v>
      </c>
      <c r="G114" s="11">
        <v>0</v>
      </c>
      <c r="H114" s="30">
        <f t="shared" si="11"/>
        <v>85.371702637889683</v>
      </c>
    </row>
    <row r="115" spans="1:8" x14ac:dyDescent="0.2">
      <c r="A115" s="28"/>
      <c r="B115" s="1" t="s">
        <v>135</v>
      </c>
      <c r="C115" s="1">
        <v>417</v>
      </c>
      <c r="E115" s="1">
        <f t="shared" si="1"/>
        <v>281</v>
      </c>
      <c r="F115" s="11">
        <v>281</v>
      </c>
      <c r="G115" s="11">
        <v>0</v>
      </c>
      <c r="H115" s="30">
        <f t="shared" si="11"/>
        <v>67.386091127098325</v>
      </c>
    </row>
    <row r="116" spans="1:8" x14ac:dyDescent="0.2">
      <c r="A116" s="28"/>
      <c r="B116" s="28" t="s">
        <v>11</v>
      </c>
      <c r="C116" s="1">
        <v>417</v>
      </c>
      <c r="E116" s="1">
        <f t="shared" si="1"/>
        <v>334</v>
      </c>
      <c r="F116" s="11">
        <v>211</v>
      </c>
      <c r="G116" s="11">
        <v>123</v>
      </c>
      <c r="H116" s="30">
        <f t="shared" si="11"/>
        <v>80.095923261390894</v>
      </c>
    </row>
    <row r="117" spans="1:8" x14ac:dyDescent="0.2">
      <c r="A117" s="28"/>
      <c r="B117" s="1" t="s">
        <v>136</v>
      </c>
      <c r="C117" s="1">
        <v>417</v>
      </c>
      <c r="E117" s="1">
        <f t="shared" si="1"/>
        <v>272</v>
      </c>
      <c r="F117" s="11">
        <v>272</v>
      </c>
      <c r="G117" s="11">
        <v>0</v>
      </c>
      <c r="H117" s="30">
        <f t="shared" si="11"/>
        <v>65.227817745803364</v>
      </c>
    </row>
    <row r="118" spans="1:8" x14ac:dyDescent="0.2">
      <c r="A118" s="28"/>
      <c r="B118" s="46" t="s">
        <v>137</v>
      </c>
      <c r="C118" s="1">
        <v>417</v>
      </c>
      <c r="E118" s="1">
        <f t="shared" si="1"/>
        <v>401</v>
      </c>
      <c r="F118" s="11">
        <v>401</v>
      </c>
      <c r="G118" s="11">
        <v>0</v>
      </c>
      <c r="H118" s="30">
        <f t="shared" si="11"/>
        <v>96.163069544364504</v>
      </c>
    </row>
    <row r="119" spans="1:8" x14ac:dyDescent="0.2">
      <c r="A119" s="28"/>
      <c r="B119" s="46" t="s">
        <v>138</v>
      </c>
      <c r="C119" s="1">
        <v>417</v>
      </c>
      <c r="E119" s="1">
        <f>SUM(F119:G119)</f>
        <v>317</v>
      </c>
      <c r="F119" s="11">
        <v>249</v>
      </c>
      <c r="G119" s="11">
        <v>68</v>
      </c>
      <c r="H119" s="30">
        <f t="shared" si="11"/>
        <v>76.019184652278184</v>
      </c>
    </row>
    <row r="120" spans="1:8" x14ac:dyDescent="0.2">
      <c r="A120" s="28"/>
      <c r="B120" s="46" t="s">
        <v>139</v>
      </c>
      <c r="C120" s="1">
        <v>417</v>
      </c>
      <c r="E120" s="1">
        <f>SUM(F120:G120)</f>
        <v>45</v>
      </c>
      <c r="F120" s="11">
        <v>45</v>
      </c>
      <c r="G120" s="11">
        <v>0</v>
      </c>
      <c r="H120" s="30">
        <f t="shared" si="11"/>
        <v>10.791366906474821</v>
      </c>
    </row>
    <row r="121" spans="1:8" x14ac:dyDescent="0.2">
      <c r="A121" s="28"/>
      <c r="B121" s="49" t="s">
        <v>140</v>
      </c>
      <c r="C121" s="1">
        <v>417</v>
      </c>
      <c r="E121" s="1">
        <f>SUM(F121:G121)</f>
        <v>111</v>
      </c>
      <c r="F121" s="11">
        <v>89</v>
      </c>
      <c r="G121" s="11">
        <v>22</v>
      </c>
      <c r="H121" s="30">
        <f t="shared" si="11"/>
        <v>26.618705035971225</v>
      </c>
    </row>
    <row r="122" spans="1:8" x14ac:dyDescent="0.2">
      <c r="A122" s="28"/>
      <c r="B122" s="46" t="s">
        <v>141</v>
      </c>
      <c r="C122" s="1">
        <v>417</v>
      </c>
      <c r="E122" s="1">
        <f>SUM(F122:G122)</f>
        <v>280</v>
      </c>
      <c r="F122" s="11">
        <v>280</v>
      </c>
      <c r="G122" s="11">
        <v>0</v>
      </c>
      <c r="H122" s="30">
        <f t="shared" si="11"/>
        <v>67.146282973621112</v>
      </c>
    </row>
    <row r="123" spans="1:8" x14ac:dyDescent="0.2">
      <c r="A123" s="28"/>
      <c r="B123" s="46" t="s">
        <v>142</v>
      </c>
      <c r="C123" s="1">
        <v>417</v>
      </c>
      <c r="E123" s="1">
        <f>SUM(F123:G123)</f>
        <v>158</v>
      </c>
      <c r="F123" s="11">
        <v>131</v>
      </c>
      <c r="G123" s="11">
        <v>27</v>
      </c>
      <c r="H123" s="30">
        <f t="shared" si="11"/>
        <v>37.889688249400479</v>
      </c>
    </row>
    <row r="124" spans="1:8" ht="10.8" thickBot="1" x14ac:dyDescent="0.25">
      <c r="A124" s="5"/>
      <c r="B124" s="5"/>
      <c r="C124" s="5"/>
      <c r="D124" s="5"/>
      <c r="E124" s="5"/>
      <c r="F124" s="34"/>
      <c r="G124" s="34"/>
      <c r="H124" s="5"/>
    </row>
    <row r="126" spans="1:8" ht="10.199999999999999" customHeight="1" x14ac:dyDescent="0.2">
      <c r="A126" s="99" t="s">
        <v>145</v>
      </c>
      <c r="B126" s="99"/>
      <c r="C126" s="99"/>
      <c r="D126" s="99"/>
      <c r="E126" s="99"/>
      <c r="F126" s="99"/>
      <c r="G126" s="99"/>
      <c r="H126" s="99"/>
    </row>
    <row r="127" spans="1:8" ht="10.199999999999999" customHeight="1" x14ac:dyDescent="0.2">
      <c r="A127" s="99" t="s">
        <v>121</v>
      </c>
      <c r="B127" s="99"/>
      <c r="C127" s="99"/>
      <c r="D127" s="99"/>
      <c r="E127" s="99"/>
      <c r="F127" s="99"/>
      <c r="G127" s="99"/>
      <c r="H127" s="99"/>
    </row>
  </sheetData>
  <mergeCells count="9">
    <mergeCell ref="A126:H126"/>
    <mergeCell ref="A127:H127"/>
    <mergeCell ref="H5:H6"/>
    <mergeCell ref="A5:B6"/>
    <mergeCell ref="A1:H1"/>
    <mergeCell ref="A2:H2"/>
    <mergeCell ref="A3:H3"/>
    <mergeCell ref="C5:C6"/>
    <mergeCell ref="E5:G5"/>
  </mergeCells>
  <printOptions horizontalCentered="1"/>
  <pageMargins left="0" right="0" top="0.74803149606299213" bottom="0.55118110236220474" header="0.31496062992125984" footer="0.31496062992125984"/>
  <pageSetup orientation="portrait" r:id="rId1"/>
  <ignoredErrors>
    <ignoredError sqref="E108:E117 E9:E17 E24:E33 E40:E50 E68 E75:E85 E92:E102 E57:E65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0"/>
  <sheetViews>
    <sheetView workbookViewId="0">
      <selection sqref="A1:H1"/>
    </sheetView>
  </sheetViews>
  <sheetFormatPr baseColWidth="10" defaultRowHeight="10.199999999999999" x14ac:dyDescent="0.2"/>
  <cols>
    <col min="1" max="1" width="2" style="1" customWidth="1"/>
    <col min="2" max="2" width="18.88671875" style="1" bestFit="1" customWidth="1"/>
    <col min="3" max="3" width="11.44140625" style="1" customWidth="1"/>
    <col min="4" max="4" width="1.77734375" style="1" customWidth="1"/>
    <col min="5" max="5" width="5.77734375" style="1" customWidth="1"/>
    <col min="6" max="6" width="8.88671875" style="1" customWidth="1"/>
    <col min="7" max="7" width="9.88671875" style="1" customWidth="1"/>
    <col min="8" max="8" width="14.21875" style="1" customWidth="1"/>
    <col min="9" max="16384" width="11.5546875" style="1"/>
  </cols>
  <sheetData>
    <row r="1" spans="1:8" ht="13.2" x14ac:dyDescent="0.2">
      <c r="A1" s="77" t="s">
        <v>169</v>
      </c>
      <c r="B1" s="77"/>
      <c r="C1" s="77"/>
      <c r="D1" s="77"/>
      <c r="E1" s="77"/>
      <c r="F1" s="77"/>
      <c r="G1" s="77"/>
      <c r="H1" s="77"/>
    </row>
    <row r="2" spans="1:8" ht="13.2" x14ac:dyDescent="0.2">
      <c r="A2" s="77" t="s">
        <v>32</v>
      </c>
      <c r="B2" s="77"/>
      <c r="C2" s="77"/>
      <c r="D2" s="77"/>
      <c r="E2" s="77"/>
      <c r="F2" s="77"/>
      <c r="G2" s="77"/>
      <c r="H2" s="77"/>
    </row>
    <row r="3" spans="1:8" ht="41.4" customHeight="1" x14ac:dyDescent="0.2">
      <c r="A3" s="77" t="s">
        <v>170</v>
      </c>
      <c r="B3" s="77"/>
      <c r="C3" s="77"/>
      <c r="D3" s="77"/>
      <c r="E3" s="77"/>
      <c r="F3" s="77"/>
      <c r="G3" s="77"/>
      <c r="H3" s="77"/>
    </row>
    <row r="5" spans="1:8" ht="21" customHeight="1" x14ac:dyDescent="0.2">
      <c r="A5" s="72" t="s">
        <v>163</v>
      </c>
      <c r="B5" s="72"/>
      <c r="C5" s="74" t="s">
        <v>164</v>
      </c>
      <c r="D5" s="51"/>
      <c r="E5" s="76" t="s">
        <v>168</v>
      </c>
      <c r="F5" s="76"/>
      <c r="G5" s="76"/>
      <c r="H5" s="74" t="s">
        <v>166</v>
      </c>
    </row>
    <row r="6" spans="1:8" ht="27" customHeight="1" x14ac:dyDescent="0.2">
      <c r="A6" s="73"/>
      <c r="B6" s="73"/>
      <c r="C6" s="75"/>
      <c r="D6" s="52"/>
      <c r="E6" s="52" t="s">
        <v>23</v>
      </c>
      <c r="F6" s="52" t="s">
        <v>128</v>
      </c>
      <c r="G6" s="52" t="s">
        <v>129</v>
      </c>
      <c r="H6" s="75"/>
    </row>
    <row r="8" spans="1:8" s="4" customFormat="1" x14ac:dyDescent="0.2">
      <c r="A8" s="32" t="s">
        <v>51</v>
      </c>
      <c r="B8" s="32"/>
      <c r="F8" s="31"/>
      <c r="G8" s="31"/>
    </row>
    <row r="9" spans="1:8" x14ac:dyDescent="0.2">
      <c r="A9" s="28"/>
      <c r="B9" s="28" t="s">
        <v>1</v>
      </c>
      <c r="C9" s="1">
        <v>478</v>
      </c>
      <c r="E9" s="1">
        <f t="shared" ref="E9:E74" si="0">SUM(F9:G9)</f>
        <v>478</v>
      </c>
      <c r="F9" s="11">
        <v>13</v>
      </c>
      <c r="G9" s="11">
        <v>465</v>
      </c>
      <c r="H9" s="30">
        <f t="shared" ref="H9:H16" si="1">E9/C9*100</f>
        <v>100</v>
      </c>
    </row>
    <row r="10" spans="1:8" x14ac:dyDescent="0.2">
      <c r="A10" s="28"/>
      <c r="B10" s="28" t="s">
        <v>5</v>
      </c>
      <c r="C10" s="1">
        <v>478</v>
      </c>
      <c r="E10" s="1">
        <f t="shared" si="0"/>
        <v>478</v>
      </c>
      <c r="F10" s="11">
        <v>0</v>
      </c>
      <c r="G10" s="11">
        <v>478</v>
      </c>
      <c r="H10" s="30">
        <f t="shared" si="1"/>
        <v>100</v>
      </c>
    </row>
    <row r="11" spans="1:8" x14ac:dyDescent="0.2">
      <c r="A11" s="28"/>
      <c r="B11" s="28" t="s">
        <v>6</v>
      </c>
      <c r="C11" s="1">
        <v>478</v>
      </c>
      <c r="E11" s="1">
        <f t="shared" si="0"/>
        <v>454</v>
      </c>
      <c r="F11" s="11">
        <v>199</v>
      </c>
      <c r="G11" s="11">
        <v>255</v>
      </c>
      <c r="H11" s="30">
        <f t="shared" si="1"/>
        <v>94.979079497907946</v>
      </c>
    </row>
    <row r="12" spans="1:8" x14ac:dyDescent="0.2">
      <c r="A12" s="28"/>
      <c r="B12" s="28" t="s">
        <v>7</v>
      </c>
      <c r="C12" s="1">
        <v>478</v>
      </c>
      <c r="E12" s="1">
        <f t="shared" si="0"/>
        <v>250</v>
      </c>
      <c r="F12" s="11">
        <v>250</v>
      </c>
      <c r="G12" s="11">
        <v>0</v>
      </c>
      <c r="H12" s="30">
        <f t="shared" si="1"/>
        <v>52.30125523012552</v>
      </c>
    </row>
    <row r="13" spans="1:8" x14ac:dyDescent="0.2">
      <c r="A13" s="28"/>
      <c r="B13" s="28" t="s">
        <v>8</v>
      </c>
      <c r="C13" s="1">
        <v>478</v>
      </c>
      <c r="E13" s="1">
        <f t="shared" si="0"/>
        <v>221</v>
      </c>
      <c r="F13" s="11">
        <v>56</v>
      </c>
      <c r="G13" s="11">
        <v>165</v>
      </c>
      <c r="H13" s="30">
        <f t="shared" si="1"/>
        <v>46.234309623430967</v>
      </c>
    </row>
    <row r="14" spans="1:8" x14ac:dyDescent="0.2">
      <c r="A14" s="28"/>
      <c r="B14" s="28" t="s">
        <v>10</v>
      </c>
      <c r="C14" s="1">
        <v>478</v>
      </c>
      <c r="E14" s="1">
        <f t="shared" si="0"/>
        <v>460</v>
      </c>
      <c r="F14" s="11">
        <v>29</v>
      </c>
      <c r="G14" s="11">
        <v>431</v>
      </c>
      <c r="H14" s="30">
        <f t="shared" si="1"/>
        <v>96.23430962343096</v>
      </c>
    </row>
    <row r="15" spans="1:8" x14ac:dyDescent="0.2">
      <c r="A15" s="28"/>
      <c r="B15" s="28" t="s">
        <v>11</v>
      </c>
      <c r="C15" s="1">
        <v>478</v>
      </c>
      <c r="E15" s="1">
        <f t="shared" si="0"/>
        <v>477</v>
      </c>
      <c r="F15" s="11">
        <v>17</v>
      </c>
      <c r="G15" s="11">
        <v>460</v>
      </c>
      <c r="H15" s="30">
        <f t="shared" si="1"/>
        <v>99.790794979079493</v>
      </c>
    </row>
    <row r="16" spans="1:8" x14ac:dyDescent="0.2">
      <c r="A16" s="28"/>
      <c r="B16" s="28" t="s">
        <v>12</v>
      </c>
      <c r="C16" s="1">
        <v>478</v>
      </c>
      <c r="E16" s="1">
        <f t="shared" si="0"/>
        <v>229</v>
      </c>
      <c r="F16" s="11">
        <v>224</v>
      </c>
      <c r="G16" s="11">
        <v>5</v>
      </c>
      <c r="H16" s="30">
        <f t="shared" si="1"/>
        <v>47.90794979079498</v>
      </c>
    </row>
    <row r="17" spans="1:8" x14ac:dyDescent="0.2">
      <c r="A17" s="28"/>
      <c r="B17" s="28"/>
      <c r="F17" s="11"/>
      <c r="G17" s="11"/>
      <c r="H17" s="30"/>
    </row>
    <row r="18" spans="1:8" s="4" customFormat="1" x14ac:dyDescent="0.2">
      <c r="A18" s="32" t="s">
        <v>52</v>
      </c>
      <c r="B18" s="32"/>
      <c r="F18" s="31"/>
      <c r="G18" s="31"/>
      <c r="H18" s="30"/>
    </row>
    <row r="19" spans="1:8" x14ac:dyDescent="0.2">
      <c r="A19" s="28"/>
      <c r="B19" s="28" t="s">
        <v>1</v>
      </c>
      <c r="C19" s="1">
        <v>503</v>
      </c>
      <c r="E19" s="1">
        <f t="shared" si="0"/>
        <v>475</v>
      </c>
      <c r="F19" s="11">
        <v>116</v>
      </c>
      <c r="G19" s="11">
        <v>359</v>
      </c>
      <c r="H19" s="30">
        <f t="shared" ref="H19:H26" si="2">E19/C19*100</f>
        <v>94.433399602385677</v>
      </c>
    </row>
    <row r="20" spans="1:8" x14ac:dyDescent="0.2">
      <c r="A20" s="28"/>
      <c r="B20" s="28" t="s">
        <v>5</v>
      </c>
      <c r="C20" s="1">
        <v>503</v>
      </c>
      <c r="E20" s="1">
        <f t="shared" si="0"/>
        <v>503</v>
      </c>
      <c r="F20" s="11">
        <v>7</v>
      </c>
      <c r="G20" s="11">
        <v>496</v>
      </c>
      <c r="H20" s="30">
        <f t="shared" si="2"/>
        <v>100</v>
      </c>
    </row>
    <row r="21" spans="1:8" x14ac:dyDescent="0.2">
      <c r="A21" s="28"/>
      <c r="B21" s="28" t="s">
        <v>6</v>
      </c>
      <c r="C21" s="1">
        <v>503</v>
      </c>
      <c r="E21" s="1">
        <f t="shared" si="0"/>
        <v>476</v>
      </c>
      <c r="F21" s="11">
        <v>202</v>
      </c>
      <c r="G21" s="11">
        <v>274</v>
      </c>
      <c r="H21" s="30">
        <f t="shared" si="2"/>
        <v>94.632206759443335</v>
      </c>
    </row>
    <row r="22" spans="1:8" x14ac:dyDescent="0.2">
      <c r="A22" s="28"/>
      <c r="B22" s="28" t="s">
        <v>7</v>
      </c>
      <c r="C22" s="1">
        <v>503</v>
      </c>
      <c r="E22" s="1">
        <f t="shared" si="0"/>
        <v>170</v>
      </c>
      <c r="F22" s="11">
        <v>168</v>
      </c>
      <c r="G22" s="11">
        <v>2</v>
      </c>
      <c r="H22" s="30">
        <f t="shared" si="2"/>
        <v>33.79721669980119</v>
      </c>
    </row>
    <row r="23" spans="1:8" x14ac:dyDescent="0.2">
      <c r="A23" s="28"/>
      <c r="B23" s="28" t="s">
        <v>8</v>
      </c>
      <c r="C23" s="1">
        <v>503</v>
      </c>
      <c r="E23" s="1">
        <f t="shared" si="0"/>
        <v>260</v>
      </c>
      <c r="F23" s="11">
        <v>100</v>
      </c>
      <c r="G23" s="11">
        <v>160</v>
      </c>
      <c r="H23" s="30">
        <f t="shared" si="2"/>
        <v>51.689860834990064</v>
      </c>
    </row>
    <row r="24" spans="1:8" x14ac:dyDescent="0.2">
      <c r="A24" s="28"/>
      <c r="B24" s="28" t="s">
        <v>10</v>
      </c>
      <c r="C24" s="1">
        <v>503</v>
      </c>
      <c r="E24" s="1">
        <f t="shared" si="0"/>
        <v>431</v>
      </c>
      <c r="F24" s="11">
        <v>185</v>
      </c>
      <c r="G24" s="11">
        <v>246</v>
      </c>
      <c r="H24" s="30">
        <f t="shared" si="2"/>
        <v>85.685884691848898</v>
      </c>
    </row>
    <row r="25" spans="1:8" x14ac:dyDescent="0.2">
      <c r="A25" s="28"/>
      <c r="B25" s="28" t="s">
        <v>11</v>
      </c>
      <c r="C25" s="1">
        <v>503</v>
      </c>
      <c r="E25" s="1">
        <f t="shared" si="0"/>
        <v>495</v>
      </c>
      <c r="F25" s="11">
        <v>77</v>
      </c>
      <c r="G25" s="11">
        <v>418</v>
      </c>
      <c r="H25" s="30">
        <f t="shared" si="2"/>
        <v>98.409542743538765</v>
      </c>
    </row>
    <row r="26" spans="1:8" x14ac:dyDescent="0.2">
      <c r="A26" s="28"/>
      <c r="B26" s="28" t="s">
        <v>12</v>
      </c>
      <c r="C26" s="1">
        <v>503</v>
      </c>
      <c r="E26" s="1">
        <f t="shared" si="0"/>
        <v>283</v>
      </c>
      <c r="F26" s="11">
        <v>141</v>
      </c>
      <c r="G26" s="11">
        <v>142</v>
      </c>
      <c r="H26" s="30">
        <f t="shared" si="2"/>
        <v>56.262425447316097</v>
      </c>
    </row>
    <row r="27" spans="1:8" x14ac:dyDescent="0.2">
      <c r="A27" s="28"/>
      <c r="B27" s="28"/>
      <c r="F27" s="11"/>
      <c r="G27" s="11"/>
      <c r="H27" s="30"/>
    </row>
    <row r="28" spans="1:8" s="4" customFormat="1" x14ac:dyDescent="0.2">
      <c r="A28" s="32" t="s">
        <v>53</v>
      </c>
      <c r="B28" s="32"/>
      <c r="F28" s="31"/>
      <c r="G28" s="31"/>
      <c r="H28" s="30"/>
    </row>
    <row r="29" spans="1:8" x14ac:dyDescent="0.2">
      <c r="A29" s="28"/>
      <c r="B29" s="28" t="s">
        <v>1</v>
      </c>
      <c r="C29" s="1">
        <v>439</v>
      </c>
      <c r="E29" s="1">
        <f t="shared" si="0"/>
        <v>439</v>
      </c>
      <c r="F29" s="11">
        <v>12</v>
      </c>
      <c r="G29" s="11">
        <v>427</v>
      </c>
      <c r="H29" s="30">
        <f t="shared" ref="H29:H36" si="3">E29/C29*100</f>
        <v>100</v>
      </c>
    </row>
    <row r="30" spans="1:8" x14ac:dyDescent="0.2">
      <c r="A30" s="28"/>
      <c r="B30" s="28" t="s">
        <v>5</v>
      </c>
      <c r="C30" s="1">
        <v>439</v>
      </c>
      <c r="E30" s="1">
        <f t="shared" si="0"/>
        <v>439</v>
      </c>
      <c r="F30" s="11">
        <v>7</v>
      </c>
      <c r="G30" s="11">
        <v>432</v>
      </c>
      <c r="H30" s="30">
        <f t="shared" si="3"/>
        <v>100</v>
      </c>
    </row>
    <row r="31" spans="1:8" x14ac:dyDescent="0.2">
      <c r="A31" s="28"/>
      <c r="B31" s="28" t="s">
        <v>6</v>
      </c>
      <c r="C31" s="1">
        <v>439</v>
      </c>
      <c r="E31" s="1">
        <f t="shared" si="0"/>
        <v>427</v>
      </c>
      <c r="F31" s="11">
        <v>86</v>
      </c>
      <c r="G31" s="11">
        <v>341</v>
      </c>
      <c r="H31" s="30">
        <f t="shared" si="3"/>
        <v>97.26651480637814</v>
      </c>
    </row>
    <row r="32" spans="1:8" x14ac:dyDescent="0.2">
      <c r="A32" s="28"/>
      <c r="B32" s="28" t="s">
        <v>7</v>
      </c>
      <c r="C32" s="1">
        <v>439</v>
      </c>
      <c r="E32" s="1">
        <f t="shared" si="0"/>
        <v>305</v>
      </c>
      <c r="F32" s="11">
        <v>305</v>
      </c>
      <c r="G32" s="11">
        <v>0</v>
      </c>
      <c r="H32" s="30">
        <f t="shared" si="3"/>
        <v>69.476082004555806</v>
      </c>
    </row>
    <row r="33" spans="1:8" x14ac:dyDescent="0.2">
      <c r="A33" s="28"/>
      <c r="B33" s="28" t="s">
        <v>8</v>
      </c>
      <c r="C33" s="1">
        <v>439</v>
      </c>
      <c r="E33" s="1">
        <f t="shared" si="0"/>
        <v>232</v>
      </c>
      <c r="F33" s="11">
        <v>232</v>
      </c>
      <c r="G33" s="11">
        <v>0</v>
      </c>
      <c r="H33" s="30">
        <f t="shared" si="3"/>
        <v>52.84738041002278</v>
      </c>
    </row>
    <row r="34" spans="1:8" x14ac:dyDescent="0.2">
      <c r="A34" s="28"/>
      <c r="B34" s="28" t="s">
        <v>10</v>
      </c>
      <c r="C34" s="1">
        <v>439</v>
      </c>
      <c r="E34" s="1">
        <f t="shared" si="0"/>
        <v>422</v>
      </c>
      <c r="F34" s="11">
        <v>79</v>
      </c>
      <c r="G34" s="11">
        <v>343</v>
      </c>
      <c r="H34" s="30">
        <f t="shared" si="3"/>
        <v>96.127562642369028</v>
      </c>
    </row>
    <row r="35" spans="1:8" x14ac:dyDescent="0.2">
      <c r="A35" s="28"/>
      <c r="B35" s="28" t="s">
        <v>11</v>
      </c>
      <c r="C35" s="1">
        <v>439</v>
      </c>
      <c r="E35" s="1">
        <f t="shared" si="0"/>
        <v>438</v>
      </c>
      <c r="F35" s="11">
        <v>24</v>
      </c>
      <c r="G35" s="11">
        <v>414</v>
      </c>
      <c r="H35" s="30">
        <f t="shared" si="3"/>
        <v>99.772209567198175</v>
      </c>
    </row>
    <row r="36" spans="1:8" x14ac:dyDescent="0.2">
      <c r="A36" s="28"/>
      <c r="B36" s="28" t="s">
        <v>12</v>
      </c>
      <c r="C36" s="1">
        <v>439</v>
      </c>
      <c r="E36" s="1">
        <f t="shared" si="0"/>
        <v>162</v>
      </c>
      <c r="F36" s="11">
        <v>148</v>
      </c>
      <c r="G36" s="11">
        <v>14</v>
      </c>
      <c r="H36" s="30">
        <f t="shared" si="3"/>
        <v>36.902050113895221</v>
      </c>
    </row>
    <row r="37" spans="1:8" x14ac:dyDescent="0.2">
      <c r="A37" s="28"/>
      <c r="B37" s="28"/>
      <c r="F37" s="11"/>
      <c r="G37" s="11"/>
      <c r="H37" s="30"/>
    </row>
    <row r="38" spans="1:8" s="4" customFormat="1" x14ac:dyDescent="0.2">
      <c r="A38" s="32" t="s">
        <v>83</v>
      </c>
      <c r="B38" s="32"/>
      <c r="F38" s="31"/>
      <c r="G38" s="31"/>
      <c r="H38" s="30"/>
    </row>
    <row r="39" spans="1:8" x14ac:dyDescent="0.2">
      <c r="A39" s="28"/>
      <c r="B39" s="28" t="s">
        <v>1</v>
      </c>
      <c r="C39" s="1">
        <v>559</v>
      </c>
      <c r="E39" s="1">
        <f t="shared" si="0"/>
        <v>559</v>
      </c>
      <c r="F39" s="11">
        <v>14</v>
      </c>
      <c r="G39" s="11">
        <v>545</v>
      </c>
      <c r="H39" s="30">
        <f t="shared" ref="H39:H46" si="4">E39/C39*100</f>
        <v>100</v>
      </c>
    </row>
    <row r="40" spans="1:8" x14ac:dyDescent="0.2">
      <c r="A40" s="28"/>
      <c r="B40" s="28" t="s">
        <v>5</v>
      </c>
      <c r="C40" s="1">
        <v>559</v>
      </c>
      <c r="E40" s="1">
        <f t="shared" si="0"/>
        <v>559</v>
      </c>
      <c r="F40" s="11">
        <v>0</v>
      </c>
      <c r="G40" s="11">
        <v>559</v>
      </c>
      <c r="H40" s="30">
        <f t="shared" si="4"/>
        <v>100</v>
      </c>
    </row>
    <row r="41" spans="1:8" x14ac:dyDescent="0.2">
      <c r="A41" s="28"/>
      <c r="B41" s="28" t="s">
        <v>6</v>
      </c>
      <c r="C41" s="1">
        <v>559</v>
      </c>
      <c r="E41" s="1">
        <f t="shared" si="0"/>
        <v>488</v>
      </c>
      <c r="F41" s="11">
        <v>183</v>
      </c>
      <c r="G41" s="11">
        <v>305</v>
      </c>
      <c r="H41" s="30">
        <f t="shared" si="4"/>
        <v>87.298747763864043</v>
      </c>
    </row>
    <row r="42" spans="1:8" x14ac:dyDescent="0.2">
      <c r="A42" s="28"/>
      <c r="B42" s="28" t="s">
        <v>7</v>
      </c>
      <c r="C42" s="1">
        <v>559</v>
      </c>
      <c r="E42" s="1">
        <f t="shared" si="0"/>
        <v>260</v>
      </c>
      <c r="F42" s="11">
        <v>252</v>
      </c>
      <c r="G42" s="11">
        <v>8</v>
      </c>
      <c r="H42" s="30">
        <f t="shared" si="4"/>
        <v>46.511627906976742</v>
      </c>
    </row>
    <row r="43" spans="1:8" x14ac:dyDescent="0.2">
      <c r="A43" s="28"/>
      <c r="B43" s="28" t="s">
        <v>8</v>
      </c>
      <c r="C43" s="1">
        <v>559</v>
      </c>
      <c r="E43" s="1">
        <f t="shared" si="0"/>
        <v>483</v>
      </c>
      <c r="F43" s="11">
        <v>267</v>
      </c>
      <c r="G43" s="11">
        <v>216</v>
      </c>
      <c r="H43" s="30">
        <f t="shared" si="4"/>
        <v>86.404293381037562</v>
      </c>
    </row>
    <row r="44" spans="1:8" x14ac:dyDescent="0.2">
      <c r="A44" s="28"/>
      <c r="B44" s="28" t="s">
        <v>10</v>
      </c>
      <c r="C44" s="1">
        <v>559</v>
      </c>
      <c r="E44" s="1">
        <f t="shared" si="0"/>
        <v>544</v>
      </c>
      <c r="F44" s="11">
        <v>48</v>
      </c>
      <c r="G44" s="11">
        <v>496</v>
      </c>
      <c r="H44" s="30">
        <f t="shared" si="4"/>
        <v>97.31663685152057</v>
      </c>
    </row>
    <row r="45" spans="1:8" x14ac:dyDescent="0.2">
      <c r="A45" s="28"/>
      <c r="B45" s="28" t="s">
        <v>11</v>
      </c>
      <c r="C45" s="1">
        <v>559</v>
      </c>
      <c r="E45" s="1">
        <f t="shared" si="0"/>
        <v>554</v>
      </c>
      <c r="F45" s="11">
        <v>102</v>
      </c>
      <c r="G45" s="11">
        <v>452</v>
      </c>
      <c r="H45" s="30">
        <f t="shared" si="4"/>
        <v>99.105545617173533</v>
      </c>
    </row>
    <row r="46" spans="1:8" x14ac:dyDescent="0.2">
      <c r="A46" s="28"/>
      <c r="B46" s="28" t="s">
        <v>12</v>
      </c>
      <c r="C46" s="1">
        <v>559</v>
      </c>
      <c r="E46" s="1">
        <f t="shared" si="0"/>
        <v>445</v>
      </c>
      <c r="F46" s="11">
        <v>430</v>
      </c>
      <c r="G46" s="11">
        <v>15</v>
      </c>
      <c r="H46" s="30">
        <f t="shared" si="4"/>
        <v>79.606440071556349</v>
      </c>
    </row>
    <row r="47" spans="1:8" x14ac:dyDescent="0.2">
      <c r="A47" s="28"/>
      <c r="B47" s="28"/>
      <c r="F47" s="11"/>
      <c r="G47" s="11"/>
      <c r="H47" s="30"/>
    </row>
    <row r="48" spans="1:8" s="4" customFormat="1" x14ac:dyDescent="0.2">
      <c r="A48" s="32" t="s">
        <v>84</v>
      </c>
      <c r="B48" s="32"/>
      <c r="F48" s="31"/>
      <c r="G48" s="31"/>
      <c r="H48" s="30"/>
    </row>
    <row r="49" spans="1:8" x14ac:dyDescent="0.2">
      <c r="A49" s="28"/>
      <c r="B49" s="28" t="s">
        <v>1</v>
      </c>
      <c r="C49" s="1">
        <v>557</v>
      </c>
      <c r="E49" s="1">
        <f t="shared" si="0"/>
        <v>557</v>
      </c>
      <c r="F49" s="11">
        <v>10</v>
      </c>
      <c r="G49" s="11">
        <v>547</v>
      </c>
      <c r="H49" s="30">
        <f t="shared" ref="H49:H56" si="5">E49/C49*100</f>
        <v>100</v>
      </c>
    </row>
    <row r="50" spans="1:8" x14ac:dyDescent="0.2">
      <c r="A50" s="28"/>
      <c r="B50" s="28" t="s">
        <v>5</v>
      </c>
      <c r="C50" s="1">
        <v>557</v>
      </c>
      <c r="E50" s="1">
        <f t="shared" si="0"/>
        <v>557</v>
      </c>
      <c r="F50" s="11">
        <v>1</v>
      </c>
      <c r="G50" s="11">
        <v>556</v>
      </c>
      <c r="H50" s="30">
        <f t="shared" si="5"/>
        <v>100</v>
      </c>
    </row>
    <row r="51" spans="1:8" x14ac:dyDescent="0.2">
      <c r="A51" s="28"/>
      <c r="B51" s="28" t="s">
        <v>6</v>
      </c>
      <c r="C51" s="1">
        <v>557</v>
      </c>
      <c r="E51" s="1">
        <f t="shared" si="0"/>
        <v>531</v>
      </c>
      <c r="F51" s="11">
        <v>186</v>
      </c>
      <c r="G51" s="11">
        <v>345</v>
      </c>
      <c r="H51" s="30">
        <f t="shared" si="5"/>
        <v>95.332136445242369</v>
      </c>
    </row>
    <row r="52" spans="1:8" x14ac:dyDescent="0.2">
      <c r="A52" s="28"/>
      <c r="B52" s="28" t="s">
        <v>7</v>
      </c>
      <c r="C52" s="1">
        <v>557</v>
      </c>
      <c r="E52" s="1">
        <f t="shared" si="0"/>
        <v>284</v>
      </c>
      <c r="F52" s="11">
        <v>284</v>
      </c>
      <c r="G52" s="11">
        <v>0</v>
      </c>
      <c r="H52" s="30">
        <f t="shared" si="5"/>
        <v>50.987432675044886</v>
      </c>
    </row>
    <row r="53" spans="1:8" x14ac:dyDescent="0.2">
      <c r="A53" s="28"/>
      <c r="B53" s="28" t="s">
        <v>8</v>
      </c>
      <c r="C53" s="1">
        <v>557</v>
      </c>
      <c r="E53" s="1">
        <f t="shared" si="0"/>
        <v>384</v>
      </c>
      <c r="F53" s="11">
        <v>383</v>
      </c>
      <c r="G53" s="11">
        <v>1</v>
      </c>
      <c r="H53" s="30">
        <f t="shared" si="5"/>
        <v>68.940754039497307</v>
      </c>
    </row>
    <row r="54" spans="1:8" x14ac:dyDescent="0.2">
      <c r="A54" s="28"/>
      <c r="B54" s="28" t="s">
        <v>10</v>
      </c>
      <c r="C54" s="1">
        <v>557</v>
      </c>
      <c r="E54" s="1">
        <f t="shared" si="0"/>
        <v>483</v>
      </c>
      <c r="F54" s="11">
        <v>130</v>
      </c>
      <c r="G54" s="11">
        <v>353</v>
      </c>
      <c r="H54" s="30">
        <f t="shared" si="5"/>
        <v>86.71454219030521</v>
      </c>
    </row>
    <row r="55" spans="1:8" x14ac:dyDescent="0.2">
      <c r="A55" s="28"/>
      <c r="B55" s="28" t="s">
        <v>11</v>
      </c>
      <c r="C55" s="1">
        <v>557</v>
      </c>
      <c r="E55" s="1">
        <f t="shared" si="0"/>
        <v>557</v>
      </c>
      <c r="F55" s="11">
        <v>6</v>
      </c>
      <c r="G55" s="11">
        <v>551</v>
      </c>
      <c r="H55" s="30">
        <f t="shared" si="5"/>
        <v>100</v>
      </c>
    </row>
    <row r="56" spans="1:8" x14ac:dyDescent="0.2">
      <c r="A56" s="28"/>
      <c r="B56" s="28" t="s">
        <v>12</v>
      </c>
      <c r="C56" s="1">
        <v>557</v>
      </c>
      <c r="E56" s="1">
        <f t="shared" si="0"/>
        <v>520</v>
      </c>
      <c r="F56" s="11">
        <v>300</v>
      </c>
      <c r="G56" s="11">
        <v>220</v>
      </c>
      <c r="H56" s="30">
        <f t="shared" si="5"/>
        <v>93.357271095152612</v>
      </c>
    </row>
    <row r="57" spans="1:8" x14ac:dyDescent="0.2">
      <c r="A57" s="28"/>
      <c r="B57" s="28"/>
      <c r="F57" s="11"/>
      <c r="G57" s="11"/>
      <c r="H57" s="30"/>
    </row>
    <row r="58" spans="1:8" s="4" customFormat="1" x14ac:dyDescent="0.2">
      <c r="A58" s="32" t="s">
        <v>85</v>
      </c>
      <c r="B58" s="32"/>
      <c r="F58" s="31"/>
      <c r="G58" s="31"/>
      <c r="H58" s="30"/>
    </row>
    <row r="59" spans="1:8" x14ac:dyDescent="0.2">
      <c r="A59" s="28"/>
      <c r="B59" s="28" t="s">
        <v>1</v>
      </c>
      <c r="C59" s="1">
        <v>503</v>
      </c>
      <c r="E59" s="1">
        <f t="shared" si="0"/>
        <v>498</v>
      </c>
      <c r="F59" s="11">
        <v>203</v>
      </c>
      <c r="G59" s="11">
        <v>295</v>
      </c>
      <c r="H59" s="30">
        <f t="shared" ref="H59:H66" si="6">E59/C59*100</f>
        <v>99.005964214711724</v>
      </c>
    </row>
    <row r="60" spans="1:8" x14ac:dyDescent="0.2">
      <c r="A60" s="28"/>
      <c r="B60" s="28" t="s">
        <v>5</v>
      </c>
      <c r="C60" s="1">
        <v>503</v>
      </c>
      <c r="E60" s="1">
        <f t="shared" si="0"/>
        <v>502</v>
      </c>
      <c r="F60" s="11">
        <v>13</v>
      </c>
      <c r="G60" s="11">
        <v>489</v>
      </c>
      <c r="H60" s="30">
        <f t="shared" si="6"/>
        <v>99.801192842942342</v>
      </c>
    </row>
    <row r="61" spans="1:8" x14ac:dyDescent="0.2">
      <c r="A61" s="28"/>
      <c r="B61" s="28" t="s">
        <v>6</v>
      </c>
      <c r="C61" s="1">
        <v>503</v>
      </c>
      <c r="E61" s="1">
        <f t="shared" si="0"/>
        <v>483</v>
      </c>
      <c r="F61" s="11">
        <v>145</v>
      </c>
      <c r="G61" s="11">
        <v>338</v>
      </c>
      <c r="H61" s="30">
        <f t="shared" si="6"/>
        <v>96.023856858846926</v>
      </c>
    </row>
    <row r="62" spans="1:8" x14ac:dyDescent="0.2">
      <c r="A62" s="28"/>
      <c r="B62" s="28" t="s">
        <v>7</v>
      </c>
      <c r="C62" s="1">
        <v>503</v>
      </c>
      <c r="E62" s="1">
        <f t="shared" si="0"/>
        <v>262</v>
      </c>
      <c r="F62" s="11">
        <v>262</v>
      </c>
      <c r="G62" s="11">
        <v>0</v>
      </c>
      <c r="H62" s="30">
        <f t="shared" si="6"/>
        <v>52.087475149105366</v>
      </c>
    </row>
    <row r="63" spans="1:8" x14ac:dyDescent="0.2">
      <c r="A63" s="28"/>
      <c r="B63" s="28" t="s">
        <v>8</v>
      </c>
      <c r="C63" s="1">
        <v>503</v>
      </c>
      <c r="E63" s="1">
        <f t="shared" si="0"/>
        <v>300</v>
      </c>
      <c r="F63" s="11">
        <v>33</v>
      </c>
      <c r="G63" s="11">
        <v>267</v>
      </c>
      <c r="H63" s="30">
        <f t="shared" si="6"/>
        <v>59.642147117296219</v>
      </c>
    </row>
    <row r="64" spans="1:8" x14ac:dyDescent="0.2">
      <c r="A64" s="28"/>
      <c r="B64" s="28" t="s">
        <v>10</v>
      </c>
      <c r="C64" s="1">
        <v>503</v>
      </c>
      <c r="E64" s="1">
        <f t="shared" si="0"/>
        <v>385</v>
      </c>
      <c r="F64" s="11">
        <v>131</v>
      </c>
      <c r="G64" s="11">
        <v>254</v>
      </c>
      <c r="H64" s="30">
        <f t="shared" si="6"/>
        <v>76.540755467196817</v>
      </c>
    </row>
    <row r="65" spans="1:8" x14ac:dyDescent="0.2">
      <c r="A65" s="28"/>
      <c r="B65" s="28" t="s">
        <v>11</v>
      </c>
      <c r="C65" s="1">
        <v>503</v>
      </c>
      <c r="E65" s="1">
        <f t="shared" si="0"/>
        <v>493</v>
      </c>
      <c r="F65" s="11">
        <v>149</v>
      </c>
      <c r="G65" s="11">
        <v>344</v>
      </c>
      <c r="H65" s="30">
        <f t="shared" si="6"/>
        <v>98.011928429423449</v>
      </c>
    </row>
    <row r="66" spans="1:8" x14ac:dyDescent="0.2">
      <c r="A66" s="28"/>
      <c r="B66" s="28" t="s">
        <v>12</v>
      </c>
      <c r="C66" s="1">
        <v>503</v>
      </c>
      <c r="E66" s="1">
        <f t="shared" si="0"/>
        <v>268</v>
      </c>
      <c r="F66" s="11">
        <v>268</v>
      </c>
      <c r="G66" s="11">
        <v>0</v>
      </c>
      <c r="H66" s="30">
        <f t="shared" si="6"/>
        <v>53.280318091451292</v>
      </c>
    </row>
    <row r="67" spans="1:8" x14ac:dyDescent="0.2">
      <c r="A67" s="28"/>
      <c r="B67" s="28"/>
      <c r="F67" s="11"/>
      <c r="G67" s="11"/>
      <c r="H67" s="53" t="s">
        <v>25</v>
      </c>
    </row>
    <row r="68" spans="1:8" s="4" customFormat="1" x14ac:dyDescent="0.2">
      <c r="A68" s="32" t="s">
        <v>86</v>
      </c>
      <c r="B68" s="32"/>
      <c r="F68" s="31"/>
      <c r="G68" s="31"/>
      <c r="H68" s="30"/>
    </row>
    <row r="69" spans="1:8" x14ac:dyDescent="0.2">
      <c r="A69" s="28"/>
      <c r="B69" s="28" t="s">
        <v>1</v>
      </c>
      <c r="C69" s="1">
        <v>509</v>
      </c>
      <c r="E69" s="1">
        <f t="shared" si="0"/>
        <v>509</v>
      </c>
      <c r="F69" s="11">
        <v>10</v>
      </c>
      <c r="G69" s="11">
        <v>499</v>
      </c>
      <c r="H69" s="30">
        <f t="shared" ref="H69:H76" si="7">E69/C69*100</f>
        <v>100</v>
      </c>
    </row>
    <row r="70" spans="1:8" x14ac:dyDescent="0.2">
      <c r="A70" s="28"/>
      <c r="B70" s="28" t="s">
        <v>5</v>
      </c>
      <c r="C70" s="1">
        <v>509</v>
      </c>
      <c r="E70" s="1">
        <f t="shared" si="0"/>
        <v>509</v>
      </c>
      <c r="F70" s="11">
        <v>0</v>
      </c>
      <c r="G70" s="11">
        <v>509</v>
      </c>
      <c r="H70" s="30">
        <f t="shared" si="7"/>
        <v>100</v>
      </c>
    </row>
    <row r="71" spans="1:8" x14ac:dyDescent="0.2">
      <c r="A71" s="28"/>
      <c r="B71" s="28" t="s">
        <v>6</v>
      </c>
      <c r="C71" s="1">
        <v>509</v>
      </c>
      <c r="E71" s="1">
        <f t="shared" si="0"/>
        <v>493</v>
      </c>
      <c r="F71" s="11">
        <v>147</v>
      </c>
      <c r="G71" s="11">
        <v>346</v>
      </c>
      <c r="H71" s="30">
        <f t="shared" si="7"/>
        <v>96.856581532416513</v>
      </c>
    </row>
    <row r="72" spans="1:8" x14ac:dyDescent="0.2">
      <c r="A72" s="28"/>
      <c r="B72" s="28" t="s">
        <v>7</v>
      </c>
      <c r="C72" s="1">
        <v>509</v>
      </c>
      <c r="E72" s="1">
        <f t="shared" si="0"/>
        <v>236</v>
      </c>
      <c r="F72" s="11">
        <v>236</v>
      </c>
      <c r="G72" s="11">
        <v>0</v>
      </c>
      <c r="H72" s="30">
        <f t="shared" si="7"/>
        <v>46.36542239685658</v>
      </c>
    </row>
    <row r="73" spans="1:8" x14ac:dyDescent="0.2">
      <c r="A73" s="28"/>
      <c r="B73" s="28" t="s">
        <v>8</v>
      </c>
      <c r="C73" s="1">
        <v>509</v>
      </c>
      <c r="E73" s="1">
        <f t="shared" si="0"/>
        <v>167</v>
      </c>
      <c r="F73" s="11">
        <v>167</v>
      </c>
      <c r="G73" s="11">
        <v>0</v>
      </c>
      <c r="H73" s="30">
        <f t="shared" si="7"/>
        <v>32.809430255402752</v>
      </c>
    </row>
    <row r="74" spans="1:8" x14ac:dyDescent="0.2">
      <c r="A74" s="28"/>
      <c r="B74" s="28" t="s">
        <v>10</v>
      </c>
      <c r="C74" s="1">
        <v>509</v>
      </c>
      <c r="E74" s="1">
        <f t="shared" si="0"/>
        <v>490</v>
      </c>
      <c r="F74" s="11">
        <v>118</v>
      </c>
      <c r="G74" s="11">
        <v>372</v>
      </c>
      <c r="H74" s="30">
        <f t="shared" si="7"/>
        <v>96.267190569744599</v>
      </c>
    </row>
    <row r="75" spans="1:8" x14ac:dyDescent="0.2">
      <c r="A75" s="28"/>
      <c r="B75" s="28" t="s">
        <v>11</v>
      </c>
      <c r="C75" s="1">
        <v>509</v>
      </c>
      <c r="E75" s="1">
        <f t="shared" ref="E75:E156" si="8">SUM(F75:G75)</f>
        <v>509</v>
      </c>
      <c r="F75" s="11">
        <v>27</v>
      </c>
      <c r="G75" s="11">
        <v>482</v>
      </c>
      <c r="H75" s="30">
        <f t="shared" si="7"/>
        <v>100</v>
      </c>
    </row>
    <row r="76" spans="1:8" x14ac:dyDescent="0.2">
      <c r="A76" s="28"/>
      <c r="B76" s="28" t="s">
        <v>12</v>
      </c>
      <c r="C76" s="1">
        <v>509</v>
      </c>
      <c r="E76" s="1">
        <f t="shared" si="8"/>
        <v>392</v>
      </c>
      <c r="F76" s="11">
        <v>389</v>
      </c>
      <c r="G76" s="11">
        <v>3</v>
      </c>
      <c r="H76" s="30">
        <f t="shared" si="7"/>
        <v>77.013752455795682</v>
      </c>
    </row>
    <row r="77" spans="1:8" x14ac:dyDescent="0.2">
      <c r="A77" s="28"/>
      <c r="B77" s="28"/>
      <c r="F77" s="11"/>
      <c r="G77" s="11"/>
      <c r="H77" s="30"/>
    </row>
    <row r="78" spans="1:8" s="4" customFormat="1" x14ac:dyDescent="0.2">
      <c r="A78" s="32" t="s">
        <v>54</v>
      </c>
      <c r="B78" s="32"/>
      <c r="F78" s="31"/>
      <c r="G78" s="31"/>
      <c r="H78" s="30"/>
    </row>
    <row r="79" spans="1:8" x14ac:dyDescent="0.2">
      <c r="A79" s="28"/>
      <c r="B79" s="28" t="s">
        <v>1</v>
      </c>
      <c r="C79" s="1">
        <v>382</v>
      </c>
      <c r="E79" s="1">
        <f t="shared" si="8"/>
        <v>382</v>
      </c>
      <c r="F79" s="11">
        <v>4</v>
      </c>
      <c r="G79" s="11">
        <v>378</v>
      </c>
      <c r="H79" s="30">
        <f t="shared" ref="H79:H86" si="9">E79/C79*100</f>
        <v>100</v>
      </c>
    </row>
    <row r="80" spans="1:8" x14ac:dyDescent="0.2">
      <c r="A80" s="28"/>
      <c r="B80" s="28" t="s">
        <v>5</v>
      </c>
      <c r="C80" s="1">
        <v>382</v>
      </c>
      <c r="E80" s="1">
        <f t="shared" si="8"/>
        <v>382</v>
      </c>
      <c r="F80" s="11">
        <v>0</v>
      </c>
      <c r="G80" s="11">
        <v>382</v>
      </c>
      <c r="H80" s="30">
        <f t="shared" si="9"/>
        <v>100</v>
      </c>
    </row>
    <row r="81" spans="1:8" x14ac:dyDescent="0.2">
      <c r="A81" s="28"/>
      <c r="B81" s="28" t="s">
        <v>6</v>
      </c>
      <c r="C81" s="1">
        <v>382</v>
      </c>
      <c r="E81" s="1">
        <f t="shared" si="8"/>
        <v>372</v>
      </c>
      <c r="F81" s="11">
        <v>92</v>
      </c>
      <c r="G81" s="11">
        <v>280</v>
      </c>
      <c r="H81" s="30">
        <f t="shared" si="9"/>
        <v>97.382198952879577</v>
      </c>
    </row>
    <row r="82" spans="1:8" x14ac:dyDescent="0.2">
      <c r="A82" s="28"/>
      <c r="B82" s="28" t="s">
        <v>7</v>
      </c>
      <c r="C82" s="1">
        <v>382</v>
      </c>
      <c r="E82" s="1">
        <f t="shared" si="8"/>
        <v>78</v>
      </c>
      <c r="F82" s="11">
        <v>78</v>
      </c>
      <c r="G82" s="11">
        <v>0</v>
      </c>
      <c r="H82" s="30">
        <f t="shared" si="9"/>
        <v>20.418848167539267</v>
      </c>
    </row>
    <row r="83" spans="1:8" x14ac:dyDescent="0.2">
      <c r="A83" s="28"/>
      <c r="B83" s="28" t="s">
        <v>8</v>
      </c>
      <c r="C83" s="1">
        <v>382</v>
      </c>
      <c r="E83" s="1">
        <f t="shared" si="8"/>
        <v>187</v>
      </c>
      <c r="F83" s="11">
        <v>103</v>
      </c>
      <c r="G83" s="11">
        <v>84</v>
      </c>
      <c r="H83" s="30">
        <f t="shared" si="9"/>
        <v>48.952879581151834</v>
      </c>
    </row>
    <row r="84" spans="1:8" x14ac:dyDescent="0.2">
      <c r="A84" s="28"/>
      <c r="B84" s="28" t="s">
        <v>10</v>
      </c>
      <c r="C84" s="1">
        <v>382</v>
      </c>
      <c r="E84" s="1">
        <f t="shared" si="8"/>
        <v>377</v>
      </c>
      <c r="F84" s="11">
        <v>91</v>
      </c>
      <c r="G84" s="11">
        <v>286</v>
      </c>
      <c r="H84" s="30">
        <f t="shared" si="9"/>
        <v>98.691099476439788</v>
      </c>
    </row>
    <row r="85" spans="1:8" x14ac:dyDescent="0.2">
      <c r="A85" s="28"/>
      <c r="B85" s="28" t="s">
        <v>11</v>
      </c>
      <c r="C85" s="1">
        <v>382</v>
      </c>
      <c r="E85" s="1">
        <f t="shared" si="8"/>
        <v>375</v>
      </c>
      <c r="F85" s="11">
        <v>4</v>
      </c>
      <c r="G85" s="11">
        <v>371</v>
      </c>
      <c r="H85" s="30">
        <f t="shared" si="9"/>
        <v>98.167539267015698</v>
      </c>
    </row>
    <row r="86" spans="1:8" x14ac:dyDescent="0.2">
      <c r="A86" s="28"/>
      <c r="B86" s="28" t="s">
        <v>12</v>
      </c>
      <c r="C86" s="1">
        <v>382</v>
      </c>
      <c r="E86" s="1">
        <f t="shared" si="8"/>
        <v>158</v>
      </c>
      <c r="F86" s="11">
        <v>142</v>
      </c>
      <c r="G86" s="11">
        <v>16</v>
      </c>
      <c r="H86" s="30">
        <f t="shared" si="9"/>
        <v>41.361256544502616</v>
      </c>
    </row>
    <row r="87" spans="1:8" x14ac:dyDescent="0.2">
      <c r="A87" s="28"/>
      <c r="B87" s="28"/>
      <c r="F87" s="11"/>
      <c r="G87" s="11"/>
      <c r="H87" s="30"/>
    </row>
    <row r="88" spans="1:8" s="4" customFormat="1" x14ac:dyDescent="0.2">
      <c r="A88" s="32" t="s">
        <v>55</v>
      </c>
      <c r="B88" s="32"/>
      <c r="F88" s="31"/>
      <c r="G88" s="31"/>
      <c r="H88" s="30"/>
    </row>
    <row r="89" spans="1:8" x14ac:dyDescent="0.2">
      <c r="A89" s="28"/>
      <c r="B89" s="28" t="s">
        <v>1</v>
      </c>
      <c r="C89" s="1">
        <v>499</v>
      </c>
      <c r="E89" s="1">
        <f t="shared" si="8"/>
        <v>498</v>
      </c>
      <c r="F89" s="11">
        <v>66</v>
      </c>
      <c r="G89" s="11">
        <v>432</v>
      </c>
      <c r="H89" s="30">
        <f t="shared" ref="H89:H96" si="10">E89/C89*100</f>
        <v>99.799599198396791</v>
      </c>
    </row>
    <row r="90" spans="1:8" x14ac:dyDescent="0.2">
      <c r="A90" s="28"/>
      <c r="B90" s="28" t="s">
        <v>5</v>
      </c>
      <c r="C90" s="1">
        <v>499</v>
      </c>
      <c r="E90" s="1">
        <f t="shared" si="8"/>
        <v>498</v>
      </c>
      <c r="F90" s="11">
        <v>7</v>
      </c>
      <c r="G90" s="11">
        <v>491</v>
      </c>
      <c r="H90" s="30">
        <f t="shared" si="10"/>
        <v>99.799599198396791</v>
      </c>
    </row>
    <row r="91" spans="1:8" x14ac:dyDescent="0.2">
      <c r="A91" s="28"/>
      <c r="B91" s="28" t="s">
        <v>6</v>
      </c>
      <c r="C91" s="1">
        <v>499</v>
      </c>
      <c r="E91" s="1">
        <f t="shared" si="8"/>
        <v>300</v>
      </c>
      <c r="F91" s="11">
        <v>291</v>
      </c>
      <c r="G91" s="11">
        <v>9</v>
      </c>
      <c r="H91" s="30">
        <f t="shared" si="10"/>
        <v>60.120240480961925</v>
      </c>
    </row>
    <row r="92" spans="1:8" x14ac:dyDescent="0.2">
      <c r="A92" s="28"/>
      <c r="B92" s="28" t="s">
        <v>7</v>
      </c>
      <c r="C92" s="1">
        <v>499</v>
      </c>
      <c r="E92" s="1">
        <f t="shared" si="8"/>
        <v>382</v>
      </c>
      <c r="F92" s="11">
        <v>317</v>
      </c>
      <c r="G92" s="11">
        <v>65</v>
      </c>
      <c r="H92" s="30">
        <f t="shared" si="10"/>
        <v>76.553106212424851</v>
      </c>
    </row>
    <row r="93" spans="1:8" x14ac:dyDescent="0.2">
      <c r="A93" s="28"/>
      <c r="B93" s="28" t="s">
        <v>8</v>
      </c>
      <c r="C93" s="1">
        <v>499</v>
      </c>
      <c r="E93" s="1">
        <f t="shared" si="8"/>
        <v>201</v>
      </c>
      <c r="F93" s="11">
        <v>89</v>
      </c>
      <c r="G93" s="11">
        <v>112</v>
      </c>
      <c r="H93" s="30">
        <f t="shared" si="10"/>
        <v>40.280561122244492</v>
      </c>
    </row>
    <row r="94" spans="1:8" x14ac:dyDescent="0.2">
      <c r="A94" s="28"/>
      <c r="B94" s="28" t="s">
        <v>10</v>
      </c>
      <c r="C94" s="1">
        <v>499</v>
      </c>
      <c r="E94" s="1">
        <f t="shared" si="8"/>
        <v>231</v>
      </c>
      <c r="F94" s="11">
        <v>79</v>
      </c>
      <c r="G94" s="11">
        <v>152</v>
      </c>
      <c r="H94" s="30">
        <f t="shared" si="10"/>
        <v>46.292585170340686</v>
      </c>
    </row>
    <row r="95" spans="1:8" x14ac:dyDescent="0.2">
      <c r="A95" s="28"/>
      <c r="B95" s="28" t="s">
        <v>11</v>
      </c>
      <c r="C95" s="1">
        <v>499</v>
      </c>
      <c r="E95" s="1">
        <f t="shared" si="8"/>
        <v>490</v>
      </c>
      <c r="F95" s="11">
        <v>80</v>
      </c>
      <c r="G95" s="11">
        <v>410</v>
      </c>
      <c r="H95" s="30">
        <f t="shared" si="10"/>
        <v>98.196392785571135</v>
      </c>
    </row>
    <row r="96" spans="1:8" x14ac:dyDescent="0.2">
      <c r="A96" s="28"/>
      <c r="B96" s="28" t="s">
        <v>12</v>
      </c>
      <c r="C96" s="1">
        <v>499</v>
      </c>
      <c r="E96" s="1">
        <f t="shared" si="8"/>
        <v>282</v>
      </c>
      <c r="F96" s="11">
        <v>282</v>
      </c>
      <c r="G96" s="11">
        <v>0</v>
      </c>
      <c r="H96" s="30">
        <f t="shared" si="10"/>
        <v>56.513026052104209</v>
      </c>
    </row>
    <row r="97" spans="1:8" x14ac:dyDescent="0.2">
      <c r="A97" s="28"/>
      <c r="B97" s="28"/>
      <c r="F97" s="11"/>
      <c r="G97" s="11"/>
      <c r="H97" s="30"/>
    </row>
    <row r="98" spans="1:8" s="4" customFormat="1" x14ac:dyDescent="0.2">
      <c r="A98" s="32" t="s">
        <v>56</v>
      </c>
      <c r="B98" s="32"/>
      <c r="F98" s="31"/>
      <c r="G98" s="31"/>
      <c r="H98" s="30"/>
    </row>
    <row r="99" spans="1:8" x14ac:dyDescent="0.2">
      <c r="A99" s="28"/>
      <c r="B99" s="28" t="s">
        <v>1</v>
      </c>
      <c r="C99" s="1">
        <v>543</v>
      </c>
      <c r="E99" s="1">
        <f t="shared" si="8"/>
        <v>543</v>
      </c>
      <c r="F99" s="11">
        <v>21</v>
      </c>
      <c r="G99" s="11">
        <v>522</v>
      </c>
      <c r="H99" s="30">
        <f t="shared" ref="H99:H106" si="11">E99/C99*100</f>
        <v>100</v>
      </c>
    </row>
    <row r="100" spans="1:8" x14ac:dyDescent="0.2">
      <c r="A100" s="28"/>
      <c r="B100" s="28" t="s">
        <v>5</v>
      </c>
      <c r="C100" s="1">
        <v>543</v>
      </c>
      <c r="E100" s="1">
        <f t="shared" si="8"/>
        <v>542</v>
      </c>
      <c r="F100" s="11">
        <v>12</v>
      </c>
      <c r="G100" s="11">
        <v>530</v>
      </c>
      <c r="H100" s="30">
        <f t="shared" si="11"/>
        <v>99.815837937384899</v>
      </c>
    </row>
    <row r="101" spans="1:8" x14ac:dyDescent="0.2">
      <c r="A101" s="28"/>
      <c r="B101" s="28" t="s">
        <v>6</v>
      </c>
      <c r="C101" s="1">
        <v>543</v>
      </c>
      <c r="E101" s="1">
        <f t="shared" si="8"/>
        <v>526</v>
      </c>
      <c r="F101" s="11">
        <v>218</v>
      </c>
      <c r="G101" s="11">
        <v>308</v>
      </c>
      <c r="H101" s="30">
        <f t="shared" si="11"/>
        <v>96.869244935543279</v>
      </c>
    </row>
    <row r="102" spans="1:8" x14ac:dyDescent="0.2">
      <c r="A102" s="28"/>
      <c r="B102" s="28" t="s">
        <v>7</v>
      </c>
      <c r="C102" s="1">
        <v>543</v>
      </c>
      <c r="E102" s="1">
        <f t="shared" si="8"/>
        <v>158</v>
      </c>
      <c r="F102" s="11">
        <v>158</v>
      </c>
      <c r="G102" s="11">
        <v>0</v>
      </c>
      <c r="H102" s="30">
        <f t="shared" si="11"/>
        <v>29.097605893186003</v>
      </c>
    </row>
    <row r="103" spans="1:8" x14ac:dyDescent="0.2">
      <c r="A103" s="28"/>
      <c r="B103" s="28" t="s">
        <v>8</v>
      </c>
      <c r="C103" s="1">
        <v>543</v>
      </c>
      <c r="E103" s="1">
        <f t="shared" si="8"/>
        <v>468</v>
      </c>
      <c r="F103" s="11">
        <v>183</v>
      </c>
      <c r="G103" s="11">
        <v>285</v>
      </c>
      <c r="H103" s="30">
        <f t="shared" si="11"/>
        <v>86.187845303867405</v>
      </c>
    </row>
    <row r="104" spans="1:8" x14ac:dyDescent="0.2">
      <c r="A104" s="28"/>
      <c r="B104" s="28" t="s">
        <v>10</v>
      </c>
      <c r="C104" s="1">
        <v>543</v>
      </c>
      <c r="E104" s="1">
        <f t="shared" si="8"/>
        <v>539</v>
      </c>
      <c r="F104" s="11">
        <v>61</v>
      </c>
      <c r="G104" s="11">
        <v>478</v>
      </c>
      <c r="H104" s="30">
        <f t="shared" si="11"/>
        <v>99.263351749539595</v>
      </c>
    </row>
    <row r="105" spans="1:8" x14ac:dyDescent="0.2">
      <c r="A105" s="28"/>
      <c r="B105" s="28" t="s">
        <v>11</v>
      </c>
      <c r="C105" s="1">
        <v>543</v>
      </c>
      <c r="E105" s="1">
        <f t="shared" si="8"/>
        <v>542</v>
      </c>
      <c r="F105" s="11">
        <v>47</v>
      </c>
      <c r="G105" s="11">
        <v>495</v>
      </c>
      <c r="H105" s="30">
        <f t="shared" si="11"/>
        <v>99.815837937384899</v>
      </c>
    </row>
    <row r="106" spans="1:8" x14ac:dyDescent="0.2">
      <c r="A106" s="28"/>
      <c r="B106" s="28" t="s">
        <v>12</v>
      </c>
      <c r="C106" s="1">
        <v>543</v>
      </c>
      <c r="E106" s="1">
        <f t="shared" si="8"/>
        <v>421</v>
      </c>
      <c r="F106" s="11">
        <v>276</v>
      </c>
      <c r="G106" s="11">
        <v>145</v>
      </c>
      <c r="H106" s="30">
        <f t="shared" si="11"/>
        <v>77.532228360957646</v>
      </c>
    </row>
    <row r="107" spans="1:8" x14ac:dyDescent="0.2">
      <c r="A107" s="28"/>
      <c r="B107" s="28"/>
      <c r="F107" s="11"/>
      <c r="G107" s="11"/>
      <c r="H107" s="30"/>
    </row>
    <row r="108" spans="1:8" s="4" customFormat="1" x14ac:dyDescent="0.2">
      <c r="A108" s="32" t="s">
        <v>57</v>
      </c>
      <c r="B108" s="32"/>
      <c r="F108" s="31"/>
      <c r="G108" s="31"/>
      <c r="H108" s="30"/>
    </row>
    <row r="109" spans="1:8" x14ac:dyDescent="0.2">
      <c r="A109" s="28"/>
      <c r="B109" s="28" t="s">
        <v>1</v>
      </c>
      <c r="C109" s="1">
        <v>414</v>
      </c>
      <c r="E109" s="1">
        <f t="shared" si="8"/>
        <v>414</v>
      </c>
      <c r="F109" s="11">
        <v>6</v>
      </c>
      <c r="G109" s="11">
        <v>408</v>
      </c>
      <c r="H109" s="30">
        <f t="shared" ref="H109:H116" si="12">E109/C109*100</f>
        <v>100</v>
      </c>
    </row>
    <row r="110" spans="1:8" x14ac:dyDescent="0.2">
      <c r="A110" s="28"/>
      <c r="B110" s="28" t="s">
        <v>5</v>
      </c>
      <c r="C110" s="1">
        <v>414</v>
      </c>
      <c r="E110" s="1">
        <f t="shared" si="8"/>
        <v>414</v>
      </c>
      <c r="F110" s="11">
        <v>0</v>
      </c>
      <c r="G110" s="11">
        <v>414</v>
      </c>
      <c r="H110" s="30">
        <f t="shared" si="12"/>
        <v>100</v>
      </c>
    </row>
    <row r="111" spans="1:8" x14ac:dyDescent="0.2">
      <c r="A111" s="28"/>
      <c r="B111" s="28" t="s">
        <v>6</v>
      </c>
      <c r="C111" s="1">
        <v>414</v>
      </c>
      <c r="E111" s="1">
        <f t="shared" si="8"/>
        <v>383</v>
      </c>
      <c r="F111" s="11">
        <v>328</v>
      </c>
      <c r="G111" s="11">
        <v>55</v>
      </c>
      <c r="H111" s="30">
        <f t="shared" si="12"/>
        <v>92.512077294685994</v>
      </c>
    </row>
    <row r="112" spans="1:8" x14ac:dyDescent="0.2">
      <c r="A112" s="28"/>
      <c r="B112" s="28" t="s">
        <v>7</v>
      </c>
      <c r="C112" s="1">
        <v>414</v>
      </c>
      <c r="E112" s="1">
        <f t="shared" si="8"/>
        <v>54</v>
      </c>
      <c r="F112" s="11">
        <v>53</v>
      </c>
      <c r="G112" s="11">
        <v>1</v>
      </c>
      <c r="H112" s="30">
        <f t="shared" si="12"/>
        <v>13.043478260869565</v>
      </c>
    </row>
    <row r="113" spans="1:8" x14ac:dyDescent="0.2">
      <c r="A113" s="28"/>
      <c r="B113" s="28" t="s">
        <v>8</v>
      </c>
      <c r="C113" s="1">
        <v>414</v>
      </c>
      <c r="E113" s="1">
        <f t="shared" si="8"/>
        <v>366</v>
      </c>
      <c r="F113" s="11">
        <v>148</v>
      </c>
      <c r="G113" s="11">
        <v>218</v>
      </c>
      <c r="H113" s="30">
        <f t="shared" si="12"/>
        <v>88.405797101449281</v>
      </c>
    </row>
    <row r="114" spans="1:8" x14ac:dyDescent="0.2">
      <c r="A114" s="28"/>
      <c r="B114" s="28" t="s">
        <v>10</v>
      </c>
      <c r="C114" s="1">
        <v>414</v>
      </c>
      <c r="E114" s="1">
        <f t="shared" si="8"/>
        <v>413</v>
      </c>
      <c r="F114" s="11">
        <v>17</v>
      </c>
      <c r="G114" s="11">
        <v>396</v>
      </c>
      <c r="H114" s="30">
        <f t="shared" si="12"/>
        <v>99.758454106280197</v>
      </c>
    </row>
    <row r="115" spans="1:8" x14ac:dyDescent="0.2">
      <c r="A115" s="28"/>
      <c r="B115" s="28" t="s">
        <v>11</v>
      </c>
      <c r="C115" s="1">
        <v>414</v>
      </c>
      <c r="E115" s="1">
        <f t="shared" si="8"/>
        <v>413</v>
      </c>
      <c r="F115" s="11">
        <v>35</v>
      </c>
      <c r="G115" s="11">
        <v>378</v>
      </c>
      <c r="H115" s="30">
        <f t="shared" si="12"/>
        <v>99.758454106280197</v>
      </c>
    </row>
    <row r="116" spans="1:8" x14ac:dyDescent="0.2">
      <c r="A116" s="28"/>
      <c r="B116" s="28" t="s">
        <v>12</v>
      </c>
      <c r="C116" s="1">
        <v>414</v>
      </c>
      <c r="E116" s="1">
        <f t="shared" si="8"/>
        <v>291</v>
      </c>
      <c r="F116" s="11">
        <v>172</v>
      </c>
      <c r="G116" s="11">
        <v>119</v>
      </c>
      <c r="H116" s="30">
        <f t="shared" si="12"/>
        <v>70.289855072463766</v>
      </c>
    </row>
    <row r="117" spans="1:8" x14ac:dyDescent="0.2">
      <c r="A117" s="28"/>
      <c r="B117" s="28"/>
      <c r="F117" s="11"/>
      <c r="G117" s="11"/>
      <c r="H117" s="30"/>
    </row>
    <row r="118" spans="1:8" s="4" customFormat="1" x14ac:dyDescent="0.2">
      <c r="A118" s="32" t="s">
        <v>58</v>
      </c>
      <c r="B118" s="32"/>
      <c r="F118" s="31"/>
      <c r="G118" s="31"/>
      <c r="H118" s="30"/>
    </row>
    <row r="119" spans="1:8" x14ac:dyDescent="0.2">
      <c r="A119" s="28"/>
      <c r="B119" s="28" t="s">
        <v>1</v>
      </c>
      <c r="C119" s="1">
        <v>629</v>
      </c>
      <c r="E119" s="1">
        <f t="shared" si="8"/>
        <v>624</v>
      </c>
      <c r="F119" s="11">
        <v>235</v>
      </c>
      <c r="G119" s="11">
        <v>389</v>
      </c>
      <c r="H119" s="30">
        <f t="shared" ref="H119:H126" si="13">E119/C119*100</f>
        <v>99.205087440381561</v>
      </c>
    </row>
    <row r="120" spans="1:8" x14ac:dyDescent="0.2">
      <c r="A120" s="28"/>
      <c r="B120" s="28" t="s">
        <v>5</v>
      </c>
      <c r="C120" s="1">
        <v>629</v>
      </c>
      <c r="E120" s="1">
        <f t="shared" si="8"/>
        <v>628</v>
      </c>
      <c r="F120" s="11">
        <v>12</v>
      </c>
      <c r="G120" s="11">
        <v>616</v>
      </c>
      <c r="H120" s="30">
        <f t="shared" si="13"/>
        <v>99.841017488076318</v>
      </c>
    </row>
    <row r="121" spans="1:8" x14ac:dyDescent="0.2">
      <c r="A121" s="28"/>
      <c r="B121" s="28" t="s">
        <v>6</v>
      </c>
      <c r="C121" s="1">
        <v>629</v>
      </c>
      <c r="E121" s="1">
        <f t="shared" si="8"/>
        <v>620</v>
      </c>
      <c r="F121" s="11">
        <v>167</v>
      </c>
      <c r="G121" s="11">
        <v>453</v>
      </c>
      <c r="H121" s="30">
        <f t="shared" si="13"/>
        <v>98.569157392686805</v>
      </c>
    </row>
    <row r="122" spans="1:8" x14ac:dyDescent="0.2">
      <c r="A122" s="28"/>
      <c r="B122" s="28" t="s">
        <v>7</v>
      </c>
      <c r="C122" s="1">
        <v>629</v>
      </c>
      <c r="E122" s="1">
        <f t="shared" si="8"/>
        <v>198</v>
      </c>
      <c r="F122" s="11">
        <v>198</v>
      </c>
      <c r="G122" s="11">
        <v>0</v>
      </c>
      <c r="H122" s="30">
        <f t="shared" si="13"/>
        <v>31.4785373608903</v>
      </c>
    </row>
    <row r="123" spans="1:8" x14ac:dyDescent="0.2">
      <c r="A123" s="28"/>
      <c r="B123" s="28" t="s">
        <v>8</v>
      </c>
      <c r="C123" s="1">
        <v>629</v>
      </c>
      <c r="E123" s="1">
        <f t="shared" si="8"/>
        <v>517</v>
      </c>
      <c r="F123" s="11">
        <v>38</v>
      </c>
      <c r="G123" s="11">
        <v>479</v>
      </c>
      <c r="H123" s="30">
        <f t="shared" si="13"/>
        <v>82.193958664546898</v>
      </c>
    </row>
    <row r="124" spans="1:8" x14ac:dyDescent="0.2">
      <c r="A124" s="28"/>
      <c r="B124" s="28" t="s">
        <v>10</v>
      </c>
      <c r="C124" s="1">
        <v>629</v>
      </c>
      <c r="E124" s="1">
        <f t="shared" si="8"/>
        <v>607</v>
      </c>
      <c r="F124" s="11">
        <v>173</v>
      </c>
      <c r="G124" s="11">
        <v>434</v>
      </c>
      <c r="H124" s="30">
        <f t="shared" si="13"/>
        <v>96.502384737678852</v>
      </c>
    </row>
    <row r="125" spans="1:8" x14ac:dyDescent="0.2">
      <c r="A125" s="28"/>
      <c r="B125" s="28" t="s">
        <v>11</v>
      </c>
      <c r="C125" s="1">
        <v>629</v>
      </c>
      <c r="E125" s="1">
        <f t="shared" si="8"/>
        <v>624</v>
      </c>
      <c r="F125" s="11">
        <v>94</v>
      </c>
      <c r="G125" s="11">
        <v>530</v>
      </c>
      <c r="H125" s="30">
        <f t="shared" si="13"/>
        <v>99.205087440381561</v>
      </c>
    </row>
    <row r="126" spans="1:8" x14ac:dyDescent="0.2">
      <c r="A126" s="28"/>
      <c r="B126" s="28" t="s">
        <v>12</v>
      </c>
      <c r="C126" s="1">
        <v>629</v>
      </c>
      <c r="E126" s="1">
        <f t="shared" si="8"/>
        <v>608</v>
      </c>
      <c r="F126" s="11">
        <v>352</v>
      </c>
      <c r="G126" s="11">
        <v>256</v>
      </c>
      <c r="H126" s="30">
        <f t="shared" si="13"/>
        <v>96.661367249602549</v>
      </c>
    </row>
    <row r="127" spans="1:8" x14ac:dyDescent="0.2">
      <c r="A127" s="28"/>
      <c r="B127" s="28"/>
      <c r="F127" s="11"/>
      <c r="G127" s="11"/>
      <c r="H127" s="30"/>
    </row>
    <row r="128" spans="1:8" s="4" customFormat="1" x14ac:dyDescent="0.2">
      <c r="A128" s="32" t="s">
        <v>59</v>
      </c>
      <c r="B128" s="32"/>
      <c r="F128" s="31"/>
      <c r="G128" s="31"/>
      <c r="H128" s="30"/>
    </row>
    <row r="129" spans="1:8" x14ac:dyDescent="0.2">
      <c r="A129" s="28"/>
      <c r="B129" s="28" t="s">
        <v>1</v>
      </c>
      <c r="C129" s="1">
        <v>384</v>
      </c>
      <c r="E129" s="1">
        <f t="shared" si="8"/>
        <v>381</v>
      </c>
      <c r="F129" s="11">
        <v>129</v>
      </c>
      <c r="G129" s="11">
        <v>252</v>
      </c>
      <c r="H129" s="30">
        <f>E129/C129*100</f>
        <v>99.21875</v>
      </c>
    </row>
    <row r="130" spans="1:8" x14ac:dyDescent="0.2">
      <c r="A130" s="28"/>
      <c r="B130" s="28" t="s">
        <v>5</v>
      </c>
      <c r="C130" s="1">
        <v>384</v>
      </c>
      <c r="E130" s="1">
        <f t="shared" si="8"/>
        <v>384</v>
      </c>
      <c r="F130" s="11">
        <v>0</v>
      </c>
      <c r="G130" s="11">
        <v>384</v>
      </c>
      <c r="H130" s="30">
        <f>E130/C130*100</f>
        <v>100</v>
      </c>
    </row>
    <row r="131" spans="1:8" x14ac:dyDescent="0.2">
      <c r="A131" s="28"/>
      <c r="B131" s="28" t="s">
        <v>6</v>
      </c>
      <c r="C131" s="1">
        <v>384</v>
      </c>
      <c r="E131" s="1">
        <f t="shared" si="8"/>
        <v>345</v>
      </c>
      <c r="F131" s="11">
        <v>289</v>
      </c>
      <c r="G131" s="11">
        <v>56</v>
      </c>
      <c r="H131" s="30">
        <f>E131/C131*100</f>
        <v>89.84375</v>
      </c>
    </row>
    <row r="132" spans="1:8" x14ac:dyDescent="0.2">
      <c r="A132" s="28"/>
      <c r="B132" s="28" t="s">
        <v>7</v>
      </c>
      <c r="C132" s="1">
        <v>384</v>
      </c>
      <c r="E132" s="1">
        <f t="shared" si="8"/>
        <v>99</v>
      </c>
      <c r="F132" s="11">
        <v>99</v>
      </c>
      <c r="G132" s="11">
        <v>0</v>
      </c>
      <c r="H132" s="30">
        <f>E132/C132*100</f>
        <v>25.78125</v>
      </c>
    </row>
    <row r="133" spans="1:8" x14ac:dyDescent="0.2">
      <c r="A133" s="28"/>
      <c r="B133" s="28"/>
      <c r="F133" s="11"/>
      <c r="G133" s="11"/>
      <c r="H133" s="30"/>
    </row>
    <row r="134" spans="1:8" x14ac:dyDescent="0.2">
      <c r="A134" s="28"/>
      <c r="B134" s="28"/>
      <c r="F134" s="11"/>
      <c r="G134" s="11"/>
      <c r="H134" s="53" t="s">
        <v>25</v>
      </c>
    </row>
    <row r="135" spans="1:8" x14ac:dyDescent="0.2">
      <c r="A135" s="28"/>
      <c r="B135" s="28" t="s">
        <v>8</v>
      </c>
      <c r="C135" s="1">
        <v>384</v>
      </c>
      <c r="E135" s="1">
        <f t="shared" si="8"/>
        <v>296</v>
      </c>
      <c r="F135" s="11">
        <v>195</v>
      </c>
      <c r="G135" s="11">
        <v>101</v>
      </c>
      <c r="H135" s="30">
        <f>E135/C135*100</f>
        <v>77.083333333333343</v>
      </c>
    </row>
    <row r="136" spans="1:8" x14ac:dyDescent="0.2">
      <c r="A136" s="28"/>
      <c r="B136" s="28" t="s">
        <v>10</v>
      </c>
      <c r="C136" s="1">
        <v>384</v>
      </c>
      <c r="E136" s="1">
        <f t="shared" si="8"/>
        <v>382</v>
      </c>
      <c r="F136" s="11">
        <v>25</v>
      </c>
      <c r="G136" s="11">
        <v>357</v>
      </c>
      <c r="H136" s="30">
        <f>E136/C136*100</f>
        <v>99.479166666666657</v>
      </c>
    </row>
    <row r="137" spans="1:8" x14ac:dyDescent="0.2">
      <c r="A137" s="28"/>
      <c r="B137" s="28" t="s">
        <v>11</v>
      </c>
      <c r="C137" s="1">
        <v>384</v>
      </c>
      <c r="E137" s="1">
        <f t="shared" si="8"/>
        <v>384</v>
      </c>
      <c r="F137" s="11">
        <v>5</v>
      </c>
      <c r="G137" s="11">
        <v>379</v>
      </c>
      <c r="H137" s="30">
        <f>E137/C137*100</f>
        <v>100</v>
      </c>
    </row>
    <row r="138" spans="1:8" x14ac:dyDescent="0.2">
      <c r="A138" s="28"/>
      <c r="B138" s="28" t="s">
        <v>12</v>
      </c>
      <c r="C138" s="1">
        <v>384</v>
      </c>
      <c r="E138" s="1">
        <f t="shared" si="8"/>
        <v>282</v>
      </c>
      <c r="F138" s="11">
        <v>245</v>
      </c>
      <c r="G138" s="11">
        <v>37</v>
      </c>
      <c r="H138" s="30">
        <f>E138/C138*100</f>
        <v>73.4375</v>
      </c>
    </row>
    <row r="139" spans="1:8" x14ac:dyDescent="0.2">
      <c r="A139" s="28"/>
      <c r="B139" s="28"/>
      <c r="F139" s="11"/>
      <c r="G139" s="11"/>
      <c r="H139" s="30"/>
    </row>
    <row r="140" spans="1:8" s="4" customFormat="1" x14ac:dyDescent="0.2">
      <c r="A140" s="32" t="s">
        <v>87</v>
      </c>
      <c r="B140" s="32"/>
      <c r="F140" s="31"/>
      <c r="G140" s="31"/>
      <c r="H140" s="30"/>
    </row>
    <row r="141" spans="1:8" x14ac:dyDescent="0.2">
      <c r="A141" s="28"/>
      <c r="B141" s="28" t="s">
        <v>1</v>
      </c>
      <c r="C141" s="1">
        <v>440</v>
      </c>
      <c r="E141" s="1">
        <f t="shared" si="8"/>
        <v>440</v>
      </c>
      <c r="F141" s="11">
        <v>0</v>
      </c>
      <c r="G141" s="11">
        <v>440</v>
      </c>
      <c r="H141" s="30">
        <f t="shared" ref="H141:H148" si="14">E141/C141*100</f>
        <v>100</v>
      </c>
    </row>
    <row r="142" spans="1:8" x14ac:dyDescent="0.2">
      <c r="A142" s="28"/>
      <c r="B142" s="28" t="s">
        <v>5</v>
      </c>
      <c r="C142" s="1">
        <v>440</v>
      </c>
      <c r="E142" s="1">
        <f t="shared" si="8"/>
        <v>440</v>
      </c>
      <c r="F142" s="11">
        <v>5</v>
      </c>
      <c r="G142" s="11">
        <v>435</v>
      </c>
      <c r="H142" s="30">
        <f t="shared" si="14"/>
        <v>100</v>
      </c>
    </row>
    <row r="143" spans="1:8" x14ac:dyDescent="0.2">
      <c r="A143" s="28"/>
      <c r="B143" s="28" t="s">
        <v>6</v>
      </c>
      <c r="C143" s="1">
        <v>440</v>
      </c>
      <c r="E143" s="1">
        <f t="shared" si="8"/>
        <v>420</v>
      </c>
      <c r="F143" s="11">
        <v>104</v>
      </c>
      <c r="G143" s="11">
        <v>316</v>
      </c>
      <c r="H143" s="30">
        <f t="shared" si="14"/>
        <v>95.454545454545453</v>
      </c>
    </row>
    <row r="144" spans="1:8" x14ac:dyDescent="0.2">
      <c r="A144" s="28"/>
      <c r="B144" s="28" t="s">
        <v>7</v>
      </c>
      <c r="C144" s="1">
        <v>440</v>
      </c>
      <c r="E144" s="1">
        <f t="shared" si="8"/>
        <v>332</v>
      </c>
      <c r="F144" s="11">
        <v>332</v>
      </c>
      <c r="G144" s="11">
        <v>0</v>
      </c>
      <c r="H144" s="30">
        <f t="shared" si="14"/>
        <v>75.454545454545453</v>
      </c>
    </row>
    <row r="145" spans="1:8" x14ac:dyDescent="0.2">
      <c r="A145" s="28"/>
      <c r="B145" s="28" t="s">
        <v>8</v>
      </c>
      <c r="C145" s="1">
        <v>440</v>
      </c>
      <c r="E145" s="1">
        <f t="shared" si="8"/>
        <v>186</v>
      </c>
      <c r="F145" s="11">
        <v>116</v>
      </c>
      <c r="G145" s="11">
        <v>70</v>
      </c>
      <c r="H145" s="30">
        <f t="shared" si="14"/>
        <v>42.272727272727273</v>
      </c>
    </row>
    <row r="146" spans="1:8" x14ac:dyDescent="0.2">
      <c r="A146" s="28"/>
      <c r="B146" s="28" t="s">
        <v>10</v>
      </c>
      <c r="C146" s="1">
        <v>440</v>
      </c>
      <c r="E146" s="1">
        <f t="shared" si="8"/>
        <v>431</v>
      </c>
      <c r="F146" s="11">
        <v>74</v>
      </c>
      <c r="G146" s="11">
        <v>357</v>
      </c>
      <c r="H146" s="30">
        <f t="shared" si="14"/>
        <v>97.954545454545453</v>
      </c>
    </row>
    <row r="147" spans="1:8" x14ac:dyDescent="0.2">
      <c r="A147" s="28"/>
      <c r="B147" s="28" t="s">
        <v>11</v>
      </c>
      <c r="C147" s="1">
        <v>440</v>
      </c>
      <c r="E147" s="1">
        <f t="shared" si="8"/>
        <v>436</v>
      </c>
      <c r="F147" s="11">
        <v>56</v>
      </c>
      <c r="G147" s="11">
        <v>380</v>
      </c>
      <c r="H147" s="30">
        <f t="shared" si="14"/>
        <v>99.090909090909093</v>
      </c>
    </row>
    <row r="148" spans="1:8" x14ac:dyDescent="0.2">
      <c r="A148" s="28"/>
      <c r="B148" s="28" t="s">
        <v>12</v>
      </c>
      <c r="C148" s="1">
        <v>440</v>
      </c>
      <c r="E148" s="1">
        <f t="shared" si="8"/>
        <v>260</v>
      </c>
      <c r="F148" s="11">
        <v>253</v>
      </c>
      <c r="G148" s="11">
        <v>7</v>
      </c>
      <c r="H148" s="30">
        <f t="shared" si="14"/>
        <v>59.090909090909093</v>
      </c>
    </row>
    <row r="149" spans="1:8" x14ac:dyDescent="0.2">
      <c r="A149" s="28"/>
      <c r="B149" s="28"/>
      <c r="F149" s="11"/>
      <c r="G149" s="11"/>
      <c r="H149" s="30"/>
    </row>
    <row r="150" spans="1:8" s="4" customFormat="1" x14ac:dyDescent="0.2">
      <c r="A150" s="32" t="s">
        <v>60</v>
      </c>
      <c r="B150" s="32"/>
      <c r="F150" s="31"/>
      <c r="G150" s="31"/>
      <c r="H150" s="30"/>
    </row>
    <row r="151" spans="1:8" x14ac:dyDescent="0.2">
      <c r="A151" s="28"/>
      <c r="B151" s="28" t="s">
        <v>1</v>
      </c>
      <c r="C151" s="1">
        <v>432</v>
      </c>
      <c r="E151" s="1">
        <f t="shared" si="8"/>
        <v>432</v>
      </c>
      <c r="F151" s="11">
        <v>17</v>
      </c>
      <c r="G151" s="11">
        <v>415</v>
      </c>
      <c r="H151" s="30">
        <f t="shared" ref="H151:H158" si="15">E151/C151*100</f>
        <v>100</v>
      </c>
    </row>
    <row r="152" spans="1:8" x14ac:dyDescent="0.2">
      <c r="A152" s="28"/>
      <c r="B152" s="28" t="s">
        <v>5</v>
      </c>
      <c r="C152" s="1">
        <v>432</v>
      </c>
      <c r="E152" s="1">
        <f t="shared" si="8"/>
        <v>432</v>
      </c>
      <c r="F152" s="11">
        <v>2</v>
      </c>
      <c r="G152" s="11">
        <v>430</v>
      </c>
      <c r="H152" s="30">
        <f t="shared" si="15"/>
        <v>100</v>
      </c>
    </row>
    <row r="153" spans="1:8" x14ac:dyDescent="0.2">
      <c r="A153" s="28"/>
      <c r="B153" s="28" t="s">
        <v>6</v>
      </c>
      <c r="C153" s="1">
        <v>432</v>
      </c>
      <c r="E153" s="1">
        <f t="shared" si="8"/>
        <v>308</v>
      </c>
      <c r="F153" s="11">
        <v>253</v>
      </c>
      <c r="G153" s="11">
        <v>55</v>
      </c>
      <c r="H153" s="30">
        <f t="shared" si="15"/>
        <v>71.296296296296291</v>
      </c>
    </row>
    <row r="154" spans="1:8" x14ac:dyDescent="0.2">
      <c r="A154" s="28"/>
      <c r="B154" s="28" t="s">
        <v>7</v>
      </c>
      <c r="C154" s="1">
        <v>432</v>
      </c>
      <c r="E154" s="1">
        <f t="shared" si="8"/>
        <v>51</v>
      </c>
      <c r="F154" s="11">
        <v>51</v>
      </c>
      <c r="G154" s="11">
        <v>0</v>
      </c>
      <c r="H154" s="30">
        <f t="shared" si="15"/>
        <v>11.805555555555555</v>
      </c>
    </row>
    <row r="155" spans="1:8" x14ac:dyDescent="0.2">
      <c r="A155" s="28"/>
      <c r="B155" s="28" t="s">
        <v>8</v>
      </c>
      <c r="C155" s="1">
        <v>432</v>
      </c>
      <c r="E155" s="1">
        <f t="shared" si="8"/>
        <v>147</v>
      </c>
      <c r="F155" s="11">
        <v>139</v>
      </c>
      <c r="G155" s="11">
        <v>8</v>
      </c>
      <c r="H155" s="30">
        <f t="shared" si="15"/>
        <v>34.027777777777779</v>
      </c>
    </row>
    <row r="156" spans="1:8" x14ac:dyDescent="0.2">
      <c r="A156" s="28"/>
      <c r="B156" s="28" t="s">
        <v>10</v>
      </c>
      <c r="C156" s="1">
        <v>432</v>
      </c>
      <c r="E156" s="1">
        <f t="shared" si="8"/>
        <v>384</v>
      </c>
      <c r="F156" s="11">
        <v>138</v>
      </c>
      <c r="G156" s="11">
        <v>246</v>
      </c>
      <c r="H156" s="30">
        <f t="shared" si="15"/>
        <v>88.888888888888886</v>
      </c>
    </row>
    <row r="157" spans="1:8" x14ac:dyDescent="0.2">
      <c r="A157" s="28"/>
      <c r="B157" s="28" t="s">
        <v>11</v>
      </c>
      <c r="C157" s="1">
        <v>432</v>
      </c>
      <c r="E157" s="1">
        <f t="shared" ref="E157:E238" si="16">SUM(F157:G157)</f>
        <v>431</v>
      </c>
      <c r="F157" s="11">
        <v>49</v>
      </c>
      <c r="G157" s="11">
        <v>382</v>
      </c>
      <c r="H157" s="30">
        <f t="shared" si="15"/>
        <v>99.768518518518519</v>
      </c>
    </row>
    <row r="158" spans="1:8" x14ac:dyDescent="0.2">
      <c r="A158" s="28"/>
      <c r="B158" s="28" t="s">
        <v>12</v>
      </c>
      <c r="C158" s="1">
        <v>432</v>
      </c>
      <c r="E158" s="1">
        <f t="shared" si="16"/>
        <v>220</v>
      </c>
      <c r="F158" s="11">
        <v>218</v>
      </c>
      <c r="G158" s="11">
        <v>2</v>
      </c>
      <c r="H158" s="30">
        <f t="shared" si="15"/>
        <v>50.925925925925931</v>
      </c>
    </row>
    <row r="159" spans="1:8" x14ac:dyDescent="0.2">
      <c r="A159" s="28"/>
      <c r="B159" s="28"/>
      <c r="F159" s="11"/>
      <c r="G159" s="11"/>
      <c r="H159" s="30"/>
    </row>
    <row r="160" spans="1:8" s="4" customFormat="1" x14ac:dyDescent="0.2">
      <c r="A160" s="32" t="s">
        <v>61</v>
      </c>
      <c r="B160" s="32"/>
      <c r="F160" s="31"/>
      <c r="G160" s="31"/>
      <c r="H160" s="30"/>
    </row>
    <row r="161" spans="1:8" x14ac:dyDescent="0.2">
      <c r="A161" s="28"/>
      <c r="B161" s="28" t="s">
        <v>1</v>
      </c>
      <c r="C161" s="1">
        <v>472</v>
      </c>
      <c r="E161" s="1">
        <f t="shared" si="16"/>
        <v>472</v>
      </c>
      <c r="F161" s="11">
        <v>20</v>
      </c>
      <c r="G161" s="11">
        <v>452</v>
      </c>
      <c r="H161" s="30">
        <f t="shared" ref="H161:H168" si="17">E161/C161*100</f>
        <v>100</v>
      </c>
    </row>
    <row r="162" spans="1:8" x14ac:dyDescent="0.2">
      <c r="A162" s="28"/>
      <c r="B162" s="28" t="s">
        <v>5</v>
      </c>
      <c r="C162" s="1">
        <v>472</v>
      </c>
      <c r="E162" s="1">
        <f t="shared" si="16"/>
        <v>472</v>
      </c>
      <c r="F162" s="11">
        <v>0</v>
      </c>
      <c r="G162" s="11">
        <v>472</v>
      </c>
      <c r="H162" s="30">
        <f t="shared" si="17"/>
        <v>100</v>
      </c>
    </row>
    <row r="163" spans="1:8" x14ac:dyDescent="0.2">
      <c r="A163" s="28"/>
      <c r="B163" s="28" t="s">
        <v>6</v>
      </c>
      <c r="C163" s="1">
        <v>472</v>
      </c>
      <c r="E163" s="1">
        <f t="shared" si="16"/>
        <v>470</v>
      </c>
      <c r="F163" s="11">
        <v>225</v>
      </c>
      <c r="G163" s="11">
        <v>245</v>
      </c>
      <c r="H163" s="30">
        <f t="shared" si="17"/>
        <v>99.576271186440678</v>
      </c>
    </row>
    <row r="164" spans="1:8" x14ac:dyDescent="0.2">
      <c r="A164" s="28"/>
      <c r="B164" s="28" t="s">
        <v>7</v>
      </c>
      <c r="C164" s="1">
        <v>472</v>
      </c>
      <c r="E164" s="1">
        <f t="shared" si="16"/>
        <v>134</v>
      </c>
      <c r="F164" s="11">
        <v>134</v>
      </c>
      <c r="G164" s="11">
        <v>0</v>
      </c>
      <c r="H164" s="30">
        <f t="shared" si="17"/>
        <v>28.389830508474578</v>
      </c>
    </row>
    <row r="165" spans="1:8" x14ac:dyDescent="0.2">
      <c r="A165" s="28"/>
      <c r="B165" s="28" t="s">
        <v>8</v>
      </c>
      <c r="C165" s="1">
        <v>472</v>
      </c>
      <c r="E165" s="1">
        <f t="shared" si="16"/>
        <v>363</v>
      </c>
      <c r="F165" s="11">
        <v>209</v>
      </c>
      <c r="G165" s="11">
        <v>154</v>
      </c>
      <c r="H165" s="30">
        <f t="shared" si="17"/>
        <v>76.906779661016941</v>
      </c>
    </row>
    <row r="166" spans="1:8" x14ac:dyDescent="0.2">
      <c r="A166" s="28"/>
      <c r="B166" s="28" t="s">
        <v>10</v>
      </c>
      <c r="C166" s="1">
        <v>472</v>
      </c>
      <c r="E166" s="1">
        <f t="shared" si="16"/>
        <v>472</v>
      </c>
      <c r="F166" s="11">
        <v>9</v>
      </c>
      <c r="G166" s="11">
        <v>463</v>
      </c>
      <c r="H166" s="30">
        <f t="shared" si="17"/>
        <v>100</v>
      </c>
    </row>
    <row r="167" spans="1:8" x14ac:dyDescent="0.2">
      <c r="A167" s="28"/>
      <c r="B167" s="28" t="s">
        <v>11</v>
      </c>
      <c r="C167" s="1">
        <v>472</v>
      </c>
      <c r="E167" s="1">
        <f t="shared" si="16"/>
        <v>472</v>
      </c>
      <c r="F167" s="11">
        <v>0</v>
      </c>
      <c r="G167" s="11">
        <v>472</v>
      </c>
      <c r="H167" s="30">
        <f t="shared" si="17"/>
        <v>100</v>
      </c>
    </row>
    <row r="168" spans="1:8" x14ac:dyDescent="0.2">
      <c r="A168" s="28"/>
      <c r="B168" s="28" t="s">
        <v>12</v>
      </c>
      <c r="C168" s="1">
        <v>472</v>
      </c>
      <c r="E168" s="1">
        <f t="shared" si="16"/>
        <v>351</v>
      </c>
      <c r="F168" s="11">
        <v>239</v>
      </c>
      <c r="G168" s="11">
        <v>112</v>
      </c>
      <c r="H168" s="30">
        <f t="shared" si="17"/>
        <v>74.364406779661024</v>
      </c>
    </row>
    <row r="169" spans="1:8" x14ac:dyDescent="0.2">
      <c r="A169" s="28"/>
      <c r="B169" s="28"/>
      <c r="F169" s="11"/>
      <c r="G169" s="11"/>
      <c r="H169" s="30"/>
    </row>
    <row r="170" spans="1:8" s="4" customFormat="1" x14ac:dyDescent="0.2">
      <c r="A170" s="32" t="s">
        <v>62</v>
      </c>
      <c r="B170" s="32"/>
      <c r="F170" s="31"/>
      <c r="G170" s="31"/>
      <c r="H170" s="30"/>
    </row>
    <row r="171" spans="1:8" x14ac:dyDescent="0.2">
      <c r="A171" s="28"/>
      <c r="B171" s="28" t="s">
        <v>1</v>
      </c>
      <c r="C171" s="1">
        <v>421</v>
      </c>
      <c r="E171" s="1">
        <f t="shared" si="16"/>
        <v>421</v>
      </c>
      <c r="F171" s="11">
        <v>163</v>
      </c>
      <c r="G171" s="11">
        <v>258</v>
      </c>
      <c r="H171" s="30">
        <f t="shared" ref="H171:H178" si="18">E171/C171*100</f>
        <v>100</v>
      </c>
    </row>
    <row r="172" spans="1:8" x14ac:dyDescent="0.2">
      <c r="A172" s="28"/>
      <c r="B172" s="28" t="s">
        <v>5</v>
      </c>
      <c r="C172" s="1">
        <v>421</v>
      </c>
      <c r="E172" s="1">
        <f t="shared" si="16"/>
        <v>421</v>
      </c>
      <c r="F172" s="11">
        <v>0</v>
      </c>
      <c r="G172" s="11">
        <v>421</v>
      </c>
      <c r="H172" s="30">
        <f t="shared" si="18"/>
        <v>100</v>
      </c>
    </row>
    <row r="173" spans="1:8" x14ac:dyDescent="0.2">
      <c r="A173" s="28"/>
      <c r="B173" s="28" t="s">
        <v>6</v>
      </c>
      <c r="C173" s="1">
        <v>421</v>
      </c>
      <c r="E173" s="1">
        <f t="shared" si="16"/>
        <v>414</v>
      </c>
      <c r="F173" s="11">
        <v>120</v>
      </c>
      <c r="G173" s="11">
        <v>294</v>
      </c>
      <c r="H173" s="30">
        <f t="shared" si="18"/>
        <v>98.337292161520182</v>
      </c>
    </row>
    <row r="174" spans="1:8" x14ac:dyDescent="0.2">
      <c r="A174" s="28"/>
      <c r="B174" s="28" t="s">
        <v>7</v>
      </c>
      <c r="C174" s="1">
        <v>421</v>
      </c>
      <c r="E174" s="1">
        <f t="shared" si="16"/>
        <v>105</v>
      </c>
      <c r="F174" s="11">
        <v>105</v>
      </c>
      <c r="G174" s="11">
        <v>0</v>
      </c>
      <c r="H174" s="30">
        <f t="shared" si="18"/>
        <v>24.940617577197148</v>
      </c>
    </row>
    <row r="175" spans="1:8" x14ac:dyDescent="0.2">
      <c r="A175" s="28"/>
      <c r="B175" s="28" t="s">
        <v>8</v>
      </c>
      <c r="C175" s="1">
        <v>421</v>
      </c>
      <c r="E175" s="1">
        <f t="shared" si="16"/>
        <v>321</v>
      </c>
      <c r="F175" s="11">
        <v>120</v>
      </c>
      <c r="G175" s="11">
        <v>201</v>
      </c>
      <c r="H175" s="30">
        <f t="shared" si="18"/>
        <v>76.24703087885986</v>
      </c>
    </row>
    <row r="176" spans="1:8" x14ac:dyDescent="0.2">
      <c r="A176" s="28"/>
      <c r="B176" s="28" t="s">
        <v>10</v>
      </c>
      <c r="C176" s="1">
        <v>421</v>
      </c>
      <c r="E176" s="1">
        <f t="shared" si="16"/>
        <v>409</v>
      </c>
      <c r="F176" s="11">
        <v>14</v>
      </c>
      <c r="G176" s="11">
        <v>395</v>
      </c>
      <c r="H176" s="30">
        <f t="shared" si="18"/>
        <v>97.149643705463191</v>
      </c>
    </row>
    <row r="177" spans="1:8" x14ac:dyDescent="0.2">
      <c r="A177" s="28"/>
      <c r="B177" s="28" t="s">
        <v>11</v>
      </c>
      <c r="C177" s="1">
        <v>421</v>
      </c>
      <c r="E177" s="1">
        <f t="shared" si="16"/>
        <v>421</v>
      </c>
      <c r="F177" s="11">
        <v>2</v>
      </c>
      <c r="G177" s="11">
        <v>419</v>
      </c>
      <c r="H177" s="30">
        <f t="shared" si="18"/>
        <v>100</v>
      </c>
    </row>
    <row r="178" spans="1:8" x14ac:dyDescent="0.2">
      <c r="A178" s="28"/>
      <c r="B178" s="28" t="s">
        <v>12</v>
      </c>
      <c r="C178" s="1">
        <v>421</v>
      </c>
      <c r="E178" s="1">
        <f t="shared" si="16"/>
        <v>376</v>
      </c>
      <c r="F178" s="11">
        <v>294</v>
      </c>
      <c r="G178" s="11">
        <v>82</v>
      </c>
      <c r="H178" s="30">
        <f t="shared" si="18"/>
        <v>89.311163895486928</v>
      </c>
    </row>
    <row r="179" spans="1:8" x14ac:dyDescent="0.2">
      <c r="A179" s="28"/>
      <c r="B179" s="28"/>
      <c r="F179" s="11"/>
      <c r="G179" s="11"/>
      <c r="H179" s="30"/>
    </row>
    <row r="180" spans="1:8" s="4" customFormat="1" x14ac:dyDescent="0.2">
      <c r="A180" s="32" t="s">
        <v>63</v>
      </c>
      <c r="B180" s="32"/>
      <c r="F180" s="31"/>
      <c r="G180" s="31"/>
      <c r="H180" s="30"/>
    </row>
    <row r="181" spans="1:8" x14ac:dyDescent="0.2">
      <c r="A181" s="28"/>
      <c r="B181" s="28" t="s">
        <v>1</v>
      </c>
      <c r="C181" s="1">
        <v>533</v>
      </c>
      <c r="E181" s="1">
        <f t="shared" si="16"/>
        <v>532</v>
      </c>
      <c r="F181" s="11">
        <v>43</v>
      </c>
      <c r="G181" s="11">
        <v>489</v>
      </c>
      <c r="H181" s="30">
        <f t="shared" ref="H181:H188" si="19">E181/C181*100</f>
        <v>99.812382739211998</v>
      </c>
    </row>
    <row r="182" spans="1:8" x14ac:dyDescent="0.2">
      <c r="A182" s="28"/>
      <c r="B182" s="28" t="s">
        <v>5</v>
      </c>
      <c r="C182" s="1">
        <v>533</v>
      </c>
      <c r="E182" s="1">
        <f t="shared" si="16"/>
        <v>533</v>
      </c>
      <c r="F182" s="11">
        <v>0</v>
      </c>
      <c r="G182" s="11">
        <v>533</v>
      </c>
      <c r="H182" s="30">
        <f t="shared" si="19"/>
        <v>100</v>
      </c>
    </row>
    <row r="183" spans="1:8" x14ac:dyDescent="0.2">
      <c r="A183" s="28"/>
      <c r="B183" s="28" t="s">
        <v>6</v>
      </c>
      <c r="C183" s="1">
        <v>533</v>
      </c>
      <c r="E183" s="1">
        <f t="shared" si="16"/>
        <v>487</v>
      </c>
      <c r="F183" s="11">
        <v>413</v>
      </c>
      <c r="G183" s="11">
        <v>74</v>
      </c>
      <c r="H183" s="30">
        <f t="shared" si="19"/>
        <v>91.369606003752352</v>
      </c>
    </row>
    <row r="184" spans="1:8" x14ac:dyDescent="0.2">
      <c r="A184" s="28"/>
      <c r="B184" s="28" t="s">
        <v>7</v>
      </c>
      <c r="C184" s="1">
        <v>533</v>
      </c>
      <c r="E184" s="1">
        <f t="shared" si="16"/>
        <v>141</v>
      </c>
      <c r="F184" s="11">
        <v>138</v>
      </c>
      <c r="G184" s="11">
        <v>3</v>
      </c>
      <c r="H184" s="30">
        <f t="shared" si="19"/>
        <v>26.454033771106943</v>
      </c>
    </row>
    <row r="185" spans="1:8" x14ac:dyDescent="0.2">
      <c r="A185" s="28"/>
      <c r="B185" s="28" t="s">
        <v>8</v>
      </c>
      <c r="C185" s="1">
        <v>533</v>
      </c>
      <c r="E185" s="1">
        <f t="shared" si="16"/>
        <v>164</v>
      </c>
      <c r="F185" s="11">
        <v>90</v>
      </c>
      <c r="G185" s="11">
        <v>74</v>
      </c>
      <c r="H185" s="30">
        <f t="shared" si="19"/>
        <v>30.76923076923077</v>
      </c>
    </row>
    <row r="186" spans="1:8" x14ac:dyDescent="0.2">
      <c r="A186" s="28"/>
      <c r="B186" s="28" t="s">
        <v>10</v>
      </c>
      <c r="C186" s="1">
        <v>533</v>
      </c>
      <c r="E186" s="1">
        <f t="shared" si="16"/>
        <v>521</v>
      </c>
      <c r="F186" s="11">
        <v>17</v>
      </c>
      <c r="G186" s="11">
        <v>504</v>
      </c>
      <c r="H186" s="30">
        <f t="shared" si="19"/>
        <v>97.748592870544087</v>
      </c>
    </row>
    <row r="187" spans="1:8" x14ac:dyDescent="0.2">
      <c r="A187" s="28"/>
      <c r="B187" s="28" t="s">
        <v>11</v>
      </c>
      <c r="C187" s="1">
        <v>533</v>
      </c>
      <c r="E187" s="1">
        <f t="shared" si="16"/>
        <v>532</v>
      </c>
      <c r="F187" s="11">
        <v>68</v>
      </c>
      <c r="G187" s="11">
        <v>464</v>
      </c>
      <c r="H187" s="30">
        <f t="shared" si="19"/>
        <v>99.812382739211998</v>
      </c>
    </row>
    <row r="188" spans="1:8" x14ac:dyDescent="0.2">
      <c r="A188" s="28"/>
      <c r="B188" s="28" t="s">
        <v>12</v>
      </c>
      <c r="C188" s="1">
        <v>533</v>
      </c>
      <c r="E188" s="1">
        <f t="shared" si="16"/>
        <v>196</v>
      </c>
      <c r="F188" s="11">
        <v>160</v>
      </c>
      <c r="G188" s="11">
        <v>36</v>
      </c>
      <c r="H188" s="30">
        <f t="shared" si="19"/>
        <v>36.772983114446525</v>
      </c>
    </row>
    <row r="189" spans="1:8" x14ac:dyDescent="0.2">
      <c r="A189" s="28"/>
      <c r="B189" s="28"/>
      <c r="F189" s="11"/>
      <c r="G189" s="11"/>
      <c r="H189" s="30"/>
    </row>
    <row r="190" spans="1:8" s="4" customFormat="1" x14ac:dyDescent="0.2">
      <c r="A190" s="32" t="s">
        <v>64</v>
      </c>
      <c r="B190" s="32"/>
      <c r="C190" s="1"/>
      <c r="D190" s="1"/>
      <c r="F190" s="31"/>
      <c r="G190" s="31"/>
      <c r="H190" s="30"/>
    </row>
    <row r="191" spans="1:8" x14ac:dyDescent="0.2">
      <c r="A191" s="28"/>
      <c r="B191" s="28" t="s">
        <v>1</v>
      </c>
      <c r="C191" s="1">
        <v>417</v>
      </c>
      <c r="E191" s="1">
        <f t="shared" si="16"/>
        <v>417</v>
      </c>
      <c r="F191" s="11">
        <v>0</v>
      </c>
      <c r="G191" s="11">
        <v>417</v>
      </c>
      <c r="H191" s="30">
        <f t="shared" ref="H191:H198" si="20">E191/C191*100</f>
        <v>100</v>
      </c>
    </row>
    <row r="192" spans="1:8" x14ac:dyDescent="0.2">
      <c r="A192" s="28"/>
      <c r="B192" s="28" t="s">
        <v>5</v>
      </c>
      <c r="C192" s="1">
        <v>417</v>
      </c>
      <c r="E192" s="1">
        <f t="shared" si="16"/>
        <v>417</v>
      </c>
      <c r="F192" s="11">
        <v>0</v>
      </c>
      <c r="G192" s="11">
        <v>417</v>
      </c>
      <c r="H192" s="30">
        <f t="shared" si="20"/>
        <v>100</v>
      </c>
    </row>
    <row r="193" spans="1:8" x14ac:dyDescent="0.2">
      <c r="A193" s="28"/>
      <c r="B193" s="28" t="s">
        <v>6</v>
      </c>
      <c r="C193" s="1">
        <v>417</v>
      </c>
      <c r="E193" s="1">
        <f t="shared" si="16"/>
        <v>396</v>
      </c>
      <c r="F193" s="11">
        <v>171</v>
      </c>
      <c r="G193" s="11">
        <v>225</v>
      </c>
      <c r="H193" s="30">
        <f t="shared" si="20"/>
        <v>94.964028776978409</v>
      </c>
    </row>
    <row r="194" spans="1:8" x14ac:dyDescent="0.2">
      <c r="A194" s="28"/>
      <c r="B194" s="28" t="s">
        <v>7</v>
      </c>
      <c r="C194" s="1">
        <v>417</v>
      </c>
      <c r="E194" s="1">
        <f t="shared" si="16"/>
        <v>44</v>
      </c>
      <c r="F194" s="11">
        <v>41</v>
      </c>
      <c r="G194" s="11">
        <v>3</v>
      </c>
      <c r="H194" s="30">
        <f t="shared" si="20"/>
        <v>10.551558752997602</v>
      </c>
    </row>
    <row r="195" spans="1:8" x14ac:dyDescent="0.2">
      <c r="A195" s="28"/>
      <c r="B195" s="28" t="s">
        <v>8</v>
      </c>
      <c r="C195" s="1">
        <v>417</v>
      </c>
      <c r="E195" s="1">
        <f t="shared" si="16"/>
        <v>118</v>
      </c>
      <c r="F195" s="11">
        <v>118</v>
      </c>
      <c r="G195" s="11">
        <v>0</v>
      </c>
      <c r="H195" s="30">
        <f t="shared" si="20"/>
        <v>28.297362110311752</v>
      </c>
    </row>
    <row r="196" spans="1:8" x14ac:dyDescent="0.2">
      <c r="A196" s="28"/>
      <c r="B196" s="28" t="s">
        <v>10</v>
      </c>
      <c r="C196" s="1">
        <v>417</v>
      </c>
      <c r="E196" s="1">
        <f t="shared" si="16"/>
        <v>375</v>
      </c>
      <c r="F196" s="11">
        <v>124</v>
      </c>
      <c r="G196" s="11">
        <v>251</v>
      </c>
      <c r="H196" s="30">
        <f t="shared" si="20"/>
        <v>89.928057553956833</v>
      </c>
    </row>
    <row r="197" spans="1:8" x14ac:dyDescent="0.2">
      <c r="A197" s="28"/>
      <c r="B197" s="28" t="s">
        <v>11</v>
      </c>
      <c r="C197" s="1">
        <v>417</v>
      </c>
      <c r="E197" s="1">
        <f t="shared" si="16"/>
        <v>417</v>
      </c>
      <c r="F197" s="11">
        <v>76</v>
      </c>
      <c r="G197" s="11">
        <v>341</v>
      </c>
      <c r="H197" s="30">
        <f t="shared" si="20"/>
        <v>100</v>
      </c>
    </row>
    <row r="198" spans="1:8" x14ac:dyDescent="0.2">
      <c r="A198" s="28"/>
      <c r="B198" s="28" t="s">
        <v>12</v>
      </c>
      <c r="C198" s="1">
        <v>417</v>
      </c>
      <c r="E198" s="1">
        <f t="shared" si="16"/>
        <v>363</v>
      </c>
      <c r="F198" s="11">
        <v>349</v>
      </c>
      <c r="G198" s="11">
        <v>14</v>
      </c>
      <c r="H198" s="30">
        <f t="shared" si="20"/>
        <v>87.050359712230218</v>
      </c>
    </row>
    <row r="199" spans="1:8" x14ac:dyDescent="0.2">
      <c r="A199" s="28"/>
      <c r="B199" s="28"/>
      <c r="F199" s="11"/>
      <c r="G199" s="11"/>
      <c r="H199" s="30"/>
    </row>
    <row r="200" spans="1:8" x14ac:dyDescent="0.2">
      <c r="A200" s="28"/>
      <c r="B200" s="28"/>
      <c r="F200" s="11"/>
      <c r="G200" s="11"/>
      <c r="H200" s="53" t="s">
        <v>25</v>
      </c>
    </row>
    <row r="201" spans="1:8" x14ac:dyDescent="0.2">
      <c r="A201" s="28"/>
      <c r="B201" s="28"/>
      <c r="F201" s="11"/>
      <c r="G201" s="11"/>
      <c r="H201" s="30"/>
    </row>
    <row r="202" spans="1:8" s="4" customFormat="1" x14ac:dyDescent="0.2">
      <c r="A202" s="32" t="s">
        <v>88</v>
      </c>
      <c r="B202" s="32"/>
      <c r="C202" s="1"/>
      <c r="D202" s="1"/>
      <c r="F202" s="31"/>
      <c r="G202" s="31"/>
      <c r="H202" s="30"/>
    </row>
    <row r="203" spans="1:8" x14ac:dyDescent="0.2">
      <c r="A203" s="28"/>
      <c r="B203" s="28" t="s">
        <v>1</v>
      </c>
      <c r="C203" s="1">
        <v>352</v>
      </c>
      <c r="E203" s="1">
        <f t="shared" si="16"/>
        <v>352</v>
      </c>
      <c r="F203" s="11">
        <v>11</v>
      </c>
      <c r="G203" s="11">
        <v>341</v>
      </c>
      <c r="H203" s="30">
        <f t="shared" ref="H203:H210" si="21">E203/C203*100</f>
        <v>100</v>
      </c>
    </row>
    <row r="204" spans="1:8" x14ac:dyDescent="0.2">
      <c r="A204" s="28"/>
      <c r="B204" s="28" t="s">
        <v>5</v>
      </c>
      <c r="C204" s="1">
        <v>352</v>
      </c>
      <c r="E204" s="1">
        <f t="shared" si="16"/>
        <v>352</v>
      </c>
      <c r="F204" s="11">
        <v>0</v>
      </c>
      <c r="G204" s="11">
        <v>352</v>
      </c>
      <c r="H204" s="30">
        <f t="shared" si="21"/>
        <v>100</v>
      </c>
    </row>
    <row r="205" spans="1:8" x14ac:dyDescent="0.2">
      <c r="A205" s="28"/>
      <c r="B205" s="28" t="s">
        <v>6</v>
      </c>
      <c r="C205" s="1">
        <v>352</v>
      </c>
      <c r="E205" s="1">
        <f t="shared" si="16"/>
        <v>347</v>
      </c>
      <c r="F205" s="11">
        <v>41</v>
      </c>
      <c r="G205" s="11">
        <v>306</v>
      </c>
      <c r="H205" s="30">
        <f t="shared" si="21"/>
        <v>98.579545454545453</v>
      </c>
    </row>
    <row r="206" spans="1:8" x14ac:dyDescent="0.2">
      <c r="A206" s="28"/>
      <c r="B206" s="28" t="s">
        <v>7</v>
      </c>
      <c r="C206" s="1">
        <v>352</v>
      </c>
      <c r="E206" s="1">
        <f t="shared" si="16"/>
        <v>150</v>
      </c>
      <c r="F206" s="11">
        <v>150</v>
      </c>
      <c r="G206" s="11">
        <v>0</v>
      </c>
      <c r="H206" s="30">
        <f t="shared" si="21"/>
        <v>42.613636363636367</v>
      </c>
    </row>
    <row r="207" spans="1:8" x14ac:dyDescent="0.2">
      <c r="A207" s="28"/>
      <c r="B207" s="28" t="s">
        <v>8</v>
      </c>
      <c r="C207" s="1">
        <v>352</v>
      </c>
      <c r="E207" s="1">
        <f t="shared" si="16"/>
        <v>149</v>
      </c>
      <c r="F207" s="11">
        <v>149</v>
      </c>
      <c r="G207" s="11">
        <v>0</v>
      </c>
      <c r="H207" s="30">
        <f t="shared" si="21"/>
        <v>42.329545454545453</v>
      </c>
    </row>
    <row r="208" spans="1:8" x14ac:dyDescent="0.2">
      <c r="A208" s="28"/>
      <c r="B208" s="28" t="s">
        <v>10</v>
      </c>
      <c r="C208" s="1">
        <v>352</v>
      </c>
      <c r="E208" s="1">
        <f t="shared" si="16"/>
        <v>342</v>
      </c>
      <c r="F208" s="11">
        <v>41</v>
      </c>
      <c r="G208" s="11">
        <v>301</v>
      </c>
      <c r="H208" s="30">
        <f t="shared" si="21"/>
        <v>97.159090909090907</v>
      </c>
    </row>
    <row r="209" spans="1:8" x14ac:dyDescent="0.2">
      <c r="A209" s="28"/>
      <c r="B209" s="28" t="s">
        <v>11</v>
      </c>
      <c r="C209" s="1">
        <v>352</v>
      </c>
      <c r="E209" s="1">
        <f t="shared" si="16"/>
        <v>348</v>
      </c>
      <c r="F209" s="11">
        <v>28</v>
      </c>
      <c r="G209" s="11">
        <v>320</v>
      </c>
      <c r="H209" s="30">
        <f t="shared" si="21"/>
        <v>98.86363636363636</v>
      </c>
    </row>
    <row r="210" spans="1:8" x14ac:dyDescent="0.2">
      <c r="A210" s="28"/>
      <c r="B210" s="28" t="s">
        <v>12</v>
      </c>
      <c r="C210" s="1">
        <v>352</v>
      </c>
      <c r="E210" s="1">
        <f t="shared" si="16"/>
        <v>213</v>
      </c>
      <c r="F210" s="11">
        <v>213</v>
      </c>
      <c r="G210" s="11">
        <v>0</v>
      </c>
      <c r="H210" s="30">
        <f t="shared" si="21"/>
        <v>60.511363636363633</v>
      </c>
    </row>
    <row r="211" spans="1:8" x14ac:dyDescent="0.2">
      <c r="A211" s="28"/>
      <c r="B211" s="28"/>
      <c r="F211" s="11"/>
      <c r="G211" s="11"/>
      <c r="H211" s="30"/>
    </row>
    <row r="212" spans="1:8" s="4" customFormat="1" x14ac:dyDescent="0.2">
      <c r="A212" s="32" t="s">
        <v>65</v>
      </c>
      <c r="B212" s="32"/>
      <c r="C212" s="1"/>
      <c r="D212" s="1"/>
      <c r="F212" s="31"/>
      <c r="G212" s="31"/>
      <c r="H212" s="30"/>
    </row>
    <row r="213" spans="1:8" x14ac:dyDescent="0.2">
      <c r="A213" s="28"/>
      <c r="B213" s="28" t="s">
        <v>1</v>
      </c>
      <c r="C213" s="1">
        <v>394</v>
      </c>
      <c r="E213" s="1">
        <f t="shared" si="16"/>
        <v>394</v>
      </c>
      <c r="F213" s="11">
        <v>7</v>
      </c>
      <c r="G213" s="11">
        <v>387</v>
      </c>
      <c r="H213" s="30">
        <f t="shared" ref="H213:H220" si="22">E213/C213*100</f>
        <v>100</v>
      </c>
    </row>
    <row r="214" spans="1:8" x14ac:dyDescent="0.2">
      <c r="A214" s="28"/>
      <c r="B214" s="28" t="s">
        <v>5</v>
      </c>
      <c r="C214" s="1">
        <v>394</v>
      </c>
      <c r="E214" s="1">
        <f t="shared" si="16"/>
        <v>394</v>
      </c>
      <c r="F214" s="11">
        <v>0</v>
      </c>
      <c r="G214" s="11">
        <v>394</v>
      </c>
      <c r="H214" s="30">
        <f t="shared" si="22"/>
        <v>100</v>
      </c>
    </row>
    <row r="215" spans="1:8" x14ac:dyDescent="0.2">
      <c r="A215" s="28"/>
      <c r="B215" s="28" t="s">
        <v>6</v>
      </c>
      <c r="C215" s="1">
        <v>394</v>
      </c>
      <c r="E215" s="1">
        <f t="shared" si="16"/>
        <v>339</v>
      </c>
      <c r="F215" s="11">
        <v>295</v>
      </c>
      <c r="G215" s="11">
        <v>44</v>
      </c>
      <c r="H215" s="30">
        <f t="shared" si="22"/>
        <v>86.040609137055839</v>
      </c>
    </row>
    <row r="216" spans="1:8" x14ac:dyDescent="0.2">
      <c r="A216" s="28"/>
      <c r="B216" s="28" t="s">
        <v>7</v>
      </c>
      <c r="C216" s="1">
        <v>394</v>
      </c>
      <c r="E216" s="1">
        <f t="shared" si="16"/>
        <v>188</v>
      </c>
      <c r="F216" s="11">
        <v>188</v>
      </c>
      <c r="G216" s="11">
        <v>0</v>
      </c>
      <c r="H216" s="30">
        <f t="shared" si="22"/>
        <v>47.715736040609137</v>
      </c>
    </row>
    <row r="217" spans="1:8" x14ac:dyDescent="0.2">
      <c r="A217" s="28"/>
      <c r="B217" s="28" t="s">
        <v>8</v>
      </c>
      <c r="C217" s="1">
        <v>394</v>
      </c>
      <c r="E217" s="1">
        <f t="shared" si="16"/>
        <v>126</v>
      </c>
      <c r="F217" s="11">
        <v>126</v>
      </c>
      <c r="G217" s="11">
        <v>0</v>
      </c>
      <c r="H217" s="30">
        <f t="shared" si="22"/>
        <v>31.979695431472084</v>
      </c>
    </row>
    <row r="218" spans="1:8" x14ac:dyDescent="0.2">
      <c r="A218" s="28"/>
      <c r="B218" s="28" t="s">
        <v>10</v>
      </c>
      <c r="C218" s="1">
        <v>394</v>
      </c>
      <c r="E218" s="1">
        <f t="shared" si="16"/>
        <v>379</v>
      </c>
      <c r="F218" s="11">
        <v>189</v>
      </c>
      <c r="G218" s="11">
        <v>190</v>
      </c>
      <c r="H218" s="30">
        <f t="shared" si="22"/>
        <v>96.19289340101524</v>
      </c>
    </row>
    <row r="219" spans="1:8" x14ac:dyDescent="0.2">
      <c r="A219" s="28"/>
      <c r="B219" s="28" t="s">
        <v>11</v>
      </c>
      <c r="C219" s="1">
        <v>394</v>
      </c>
      <c r="E219" s="1">
        <f t="shared" si="16"/>
        <v>390</v>
      </c>
      <c r="F219" s="11">
        <v>135</v>
      </c>
      <c r="G219" s="11">
        <v>255</v>
      </c>
      <c r="H219" s="30">
        <f t="shared" si="22"/>
        <v>98.984771573604064</v>
      </c>
    </row>
    <row r="220" spans="1:8" x14ac:dyDescent="0.2">
      <c r="A220" s="28"/>
      <c r="B220" s="28" t="s">
        <v>12</v>
      </c>
      <c r="C220" s="1">
        <v>394</v>
      </c>
      <c r="E220" s="1">
        <f t="shared" si="16"/>
        <v>277</v>
      </c>
      <c r="F220" s="11">
        <v>259</v>
      </c>
      <c r="G220" s="11">
        <v>18</v>
      </c>
      <c r="H220" s="30">
        <f t="shared" si="22"/>
        <v>70.304568527918789</v>
      </c>
    </row>
    <row r="221" spans="1:8" x14ac:dyDescent="0.2">
      <c r="A221" s="28"/>
      <c r="B221" s="28"/>
      <c r="F221" s="11"/>
      <c r="G221" s="11"/>
      <c r="H221" s="30"/>
    </row>
    <row r="222" spans="1:8" s="4" customFormat="1" x14ac:dyDescent="0.2">
      <c r="A222" s="32" t="s">
        <v>66</v>
      </c>
      <c r="B222" s="32"/>
      <c r="F222" s="31"/>
      <c r="G222" s="31"/>
      <c r="H222" s="30"/>
    </row>
    <row r="223" spans="1:8" x14ac:dyDescent="0.2">
      <c r="A223" s="28"/>
      <c r="B223" s="28" t="s">
        <v>1</v>
      </c>
      <c r="C223" s="1">
        <v>367</v>
      </c>
      <c r="E223" s="1">
        <f t="shared" si="16"/>
        <v>364</v>
      </c>
      <c r="F223" s="11">
        <v>48</v>
      </c>
      <c r="G223" s="11">
        <v>316</v>
      </c>
      <c r="H223" s="30">
        <f t="shared" ref="H223:H230" si="23">E223/C223*100</f>
        <v>99.182561307901906</v>
      </c>
    </row>
    <row r="224" spans="1:8" x14ac:dyDescent="0.2">
      <c r="A224" s="28"/>
      <c r="B224" s="28" t="s">
        <v>5</v>
      </c>
      <c r="C224" s="1">
        <v>367</v>
      </c>
      <c r="E224" s="1">
        <f t="shared" si="16"/>
        <v>367</v>
      </c>
      <c r="F224" s="11">
        <v>4</v>
      </c>
      <c r="G224" s="11">
        <v>363</v>
      </c>
      <c r="H224" s="30">
        <f t="shared" si="23"/>
        <v>100</v>
      </c>
    </row>
    <row r="225" spans="1:8" x14ac:dyDescent="0.2">
      <c r="A225" s="28"/>
      <c r="B225" s="28" t="s">
        <v>6</v>
      </c>
      <c r="C225" s="1">
        <v>367</v>
      </c>
      <c r="E225" s="1">
        <f t="shared" si="16"/>
        <v>354</v>
      </c>
      <c r="F225" s="11">
        <v>113</v>
      </c>
      <c r="G225" s="11">
        <v>241</v>
      </c>
      <c r="H225" s="30">
        <f t="shared" si="23"/>
        <v>96.457765667574932</v>
      </c>
    </row>
    <row r="226" spans="1:8" x14ac:dyDescent="0.2">
      <c r="A226" s="28"/>
      <c r="B226" s="28" t="s">
        <v>7</v>
      </c>
      <c r="C226" s="1">
        <v>367</v>
      </c>
      <c r="E226" s="1">
        <f t="shared" si="16"/>
        <v>203</v>
      </c>
      <c r="F226" s="11">
        <v>203</v>
      </c>
      <c r="G226" s="11">
        <v>0</v>
      </c>
      <c r="H226" s="30">
        <f t="shared" si="23"/>
        <v>55.313351498637594</v>
      </c>
    </row>
    <row r="227" spans="1:8" x14ac:dyDescent="0.2">
      <c r="A227" s="28"/>
      <c r="B227" s="28" t="s">
        <v>8</v>
      </c>
      <c r="C227" s="1">
        <v>367</v>
      </c>
      <c r="E227" s="1">
        <f t="shared" si="16"/>
        <v>103</v>
      </c>
      <c r="F227" s="11">
        <v>101</v>
      </c>
      <c r="G227" s="11">
        <v>2</v>
      </c>
      <c r="H227" s="30">
        <f t="shared" si="23"/>
        <v>28.065395095367844</v>
      </c>
    </row>
    <row r="228" spans="1:8" x14ac:dyDescent="0.2">
      <c r="A228" s="28"/>
      <c r="B228" s="28" t="s">
        <v>10</v>
      </c>
      <c r="C228" s="1">
        <v>367</v>
      </c>
      <c r="E228" s="1">
        <f t="shared" si="16"/>
        <v>352</v>
      </c>
      <c r="F228" s="11">
        <v>73</v>
      </c>
      <c r="G228" s="11">
        <v>279</v>
      </c>
      <c r="H228" s="30">
        <f t="shared" si="23"/>
        <v>95.912806539509532</v>
      </c>
    </row>
    <row r="229" spans="1:8" x14ac:dyDescent="0.2">
      <c r="A229" s="28"/>
      <c r="B229" s="28" t="s">
        <v>11</v>
      </c>
      <c r="C229" s="1">
        <v>367</v>
      </c>
      <c r="E229" s="1">
        <f t="shared" si="16"/>
        <v>366</v>
      </c>
      <c r="F229" s="11">
        <v>42</v>
      </c>
      <c r="G229" s="11">
        <v>324</v>
      </c>
      <c r="H229" s="30">
        <f t="shared" si="23"/>
        <v>99.727520435967293</v>
      </c>
    </row>
    <row r="230" spans="1:8" x14ac:dyDescent="0.2">
      <c r="A230" s="28"/>
      <c r="B230" s="28" t="s">
        <v>12</v>
      </c>
      <c r="C230" s="1">
        <v>367</v>
      </c>
      <c r="E230" s="1">
        <f t="shared" si="16"/>
        <v>195</v>
      </c>
      <c r="F230" s="11">
        <v>182</v>
      </c>
      <c r="G230" s="11">
        <v>13</v>
      </c>
      <c r="H230" s="30">
        <f t="shared" si="23"/>
        <v>53.133514986376021</v>
      </c>
    </row>
    <row r="231" spans="1:8" x14ac:dyDescent="0.2">
      <c r="A231" s="28"/>
      <c r="B231" s="28"/>
      <c r="F231" s="11"/>
      <c r="G231" s="11"/>
      <c r="H231" s="30"/>
    </row>
    <row r="232" spans="1:8" s="4" customFormat="1" x14ac:dyDescent="0.2">
      <c r="A232" s="32" t="s">
        <v>67</v>
      </c>
      <c r="B232" s="32"/>
      <c r="F232" s="31"/>
      <c r="G232" s="31"/>
      <c r="H232" s="30"/>
    </row>
    <row r="233" spans="1:8" x14ac:dyDescent="0.2">
      <c r="A233" s="28"/>
      <c r="B233" s="28" t="s">
        <v>1</v>
      </c>
      <c r="C233" s="1">
        <v>496</v>
      </c>
      <c r="E233" s="1">
        <f t="shared" si="16"/>
        <v>496</v>
      </c>
      <c r="F233" s="11">
        <v>37</v>
      </c>
      <c r="G233" s="11">
        <v>459</v>
      </c>
      <c r="H233" s="30">
        <f t="shared" ref="H233:H240" si="24">E233/C233*100</f>
        <v>100</v>
      </c>
    </row>
    <row r="234" spans="1:8" x14ac:dyDescent="0.2">
      <c r="A234" s="28"/>
      <c r="B234" s="28" t="s">
        <v>5</v>
      </c>
      <c r="C234" s="1">
        <v>496</v>
      </c>
      <c r="E234" s="1">
        <f t="shared" si="16"/>
        <v>496</v>
      </c>
      <c r="F234" s="11">
        <v>0</v>
      </c>
      <c r="G234" s="11">
        <v>496</v>
      </c>
      <c r="H234" s="30">
        <f t="shared" si="24"/>
        <v>100</v>
      </c>
    </row>
    <row r="235" spans="1:8" x14ac:dyDescent="0.2">
      <c r="A235" s="28"/>
      <c r="B235" s="28" t="s">
        <v>6</v>
      </c>
      <c r="C235" s="1">
        <v>496</v>
      </c>
      <c r="E235" s="1">
        <f t="shared" si="16"/>
        <v>425</v>
      </c>
      <c r="F235" s="11">
        <v>297</v>
      </c>
      <c r="G235" s="11">
        <v>128</v>
      </c>
      <c r="H235" s="30">
        <f t="shared" si="24"/>
        <v>85.685483870967744</v>
      </c>
    </row>
    <row r="236" spans="1:8" x14ac:dyDescent="0.2">
      <c r="A236" s="28"/>
      <c r="B236" s="28" t="s">
        <v>7</v>
      </c>
      <c r="C236" s="1">
        <v>496</v>
      </c>
      <c r="E236" s="1">
        <f t="shared" si="16"/>
        <v>389</v>
      </c>
      <c r="F236" s="11">
        <v>223</v>
      </c>
      <c r="G236" s="11">
        <v>166</v>
      </c>
      <c r="H236" s="30">
        <f t="shared" si="24"/>
        <v>78.427419354838719</v>
      </c>
    </row>
    <row r="237" spans="1:8" x14ac:dyDescent="0.2">
      <c r="A237" s="28"/>
      <c r="B237" s="28" t="s">
        <v>8</v>
      </c>
      <c r="C237" s="1">
        <v>496</v>
      </c>
      <c r="E237" s="1">
        <f t="shared" si="16"/>
        <v>354</v>
      </c>
      <c r="F237" s="11">
        <v>188</v>
      </c>
      <c r="G237" s="11">
        <v>166</v>
      </c>
      <c r="H237" s="30">
        <f t="shared" si="24"/>
        <v>71.370967741935488</v>
      </c>
    </row>
    <row r="238" spans="1:8" x14ac:dyDescent="0.2">
      <c r="A238" s="28"/>
      <c r="B238" s="28" t="s">
        <v>10</v>
      </c>
      <c r="C238" s="1">
        <v>496</v>
      </c>
      <c r="E238" s="1">
        <f t="shared" si="16"/>
        <v>491</v>
      </c>
      <c r="F238" s="11">
        <v>68</v>
      </c>
      <c r="G238" s="11">
        <v>423</v>
      </c>
      <c r="H238" s="30">
        <f t="shared" si="24"/>
        <v>98.991935483870961</v>
      </c>
    </row>
    <row r="239" spans="1:8" x14ac:dyDescent="0.2">
      <c r="A239" s="28"/>
      <c r="B239" s="28" t="s">
        <v>11</v>
      </c>
      <c r="C239" s="1">
        <v>496</v>
      </c>
      <c r="E239" s="1">
        <f t="shared" ref="E239:E320" si="25">SUM(F239:G239)</f>
        <v>487</v>
      </c>
      <c r="F239" s="11">
        <v>58</v>
      </c>
      <c r="G239" s="11">
        <v>429</v>
      </c>
      <c r="H239" s="30">
        <f t="shared" si="24"/>
        <v>98.185483870967744</v>
      </c>
    </row>
    <row r="240" spans="1:8" x14ac:dyDescent="0.2">
      <c r="A240" s="28"/>
      <c r="B240" s="28" t="s">
        <v>12</v>
      </c>
      <c r="C240" s="1">
        <v>496</v>
      </c>
      <c r="E240" s="1">
        <f t="shared" si="25"/>
        <v>79</v>
      </c>
      <c r="F240" s="11">
        <v>76</v>
      </c>
      <c r="G240" s="11">
        <v>3</v>
      </c>
      <c r="H240" s="30">
        <f t="shared" si="24"/>
        <v>15.92741935483871</v>
      </c>
    </row>
    <row r="241" spans="1:8" x14ac:dyDescent="0.2">
      <c r="A241" s="28"/>
      <c r="B241" s="28"/>
      <c r="F241" s="11"/>
      <c r="G241" s="11"/>
      <c r="H241" s="30"/>
    </row>
    <row r="242" spans="1:8" s="4" customFormat="1" x14ac:dyDescent="0.2">
      <c r="A242" s="32" t="s">
        <v>68</v>
      </c>
      <c r="B242" s="32"/>
      <c r="F242" s="31"/>
      <c r="G242" s="31"/>
      <c r="H242" s="30"/>
    </row>
    <row r="243" spans="1:8" x14ac:dyDescent="0.2">
      <c r="A243" s="28"/>
      <c r="B243" s="28" t="s">
        <v>1</v>
      </c>
      <c r="C243" s="1">
        <v>356</v>
      </c>
      <c r="E243" s="1">
        <f t="shared" si="25"/>
        <v>356</v>
      </c>
      <c r="F243" s="11">
        <v>5</v>
      </c>
      <c r="G243" s="11">
        <v>351</v>
      </c>
      <c r="H243" s="30">
        <f t="shared" ref="H243:H250" si="26">E243/C243*100</f>
        <v>100</v>
      </c>
    </row>
    <row r="244" spans="1:8" x14ac:dyDescent="0.2">
      <c r="A244" s="28"/>
      <c r="B244" s="28" t="s">
        <v>5</v>
      </c>
      <c r="C244" s="1">
        <v>356</v>
      </c>
      <c r="E244" s="1">
        <f t="shared" si="25"/>
        <v>356</v>
      </c>
      <c r="F244" s="11">
        <v>0</v>
      </c>
      <c r="G244" s="11">
        <v>356</v>
      </c>
      <c r="H244" s="30">
        <f t="shared" si="26"/>
        <v>100</v>
      </c>
    </row>
    <row r="245" spans="1:8" x14ac:dyDescent="0.2">
      <c r="A245" s="28"/>
      <c r="B245" s="28" t="s">
        <v>6</v>
      </c>
      <c r="C245" s="1">
        <v>356</v>
      </c>
      <c r="E245" s="1">
        <f t="shared" si="25"/>
        <v>353</v>
      </c>
      <c r="F245" s="11">
        <v>65</v>
      </c>
      <c r="G245" s="11">
        <v>288</v>
      </c>
      <c r="H245" s="30">
        <f t="shared" si="26"/>
        <v>99.157303370786522</v>
      </c>
    </row>
    <row r="246" spans="1:8" x14ac:dyDescent="0.2">
      <c r="A246" s="28"/>
      <c r="B246" s="28" t="s">
        <v>7</v>
      </c>
      <c r="C246" s="1">
        <v>356</v>
      </c>
      <c r="E246" s="1">
        <f t="shared" si="25"/>
        <v>280</v>
      </c>
      <c r="F246" s="11">
        <v>280</v>
      </c>
      <c r="G246" s="11">
        <v>0</v>
      </c>
      <c r="H246" s="30">
        <f t="shared" si="26"/>
        <v>78.651685393258433</v>
      </c>
    </row>
    <row r="247" spans="1:8" x14ac:dyDescent="0.2">
      <c r="A247" s="28"/>
      <c r="B247" s="28" t="s">
        <v>8</v>
      </c>
      <c r="C247" s="1">
        <v>356</v>
      </c>
      <c r="E247" s="1">
        <f t="shared" si="25"/>
        <v>191</v>
      </c>
      <c r="F247" s="11">
        <v>191</v>
      </c>
      <c r="G247" s="11">
        <v>0</v>
      </c>
      <c r="H247" s="30">
        <f t="shared" si="26"/>
        <v>53.651685393258433</v>
      </c>
    </row>
    <row r="248" spans="1:8" x14ac:dyDescent="0.2">
      <c r="A248" s="28"/>
      <c r="B248" s="28" t="s">
        <v>10</v>
      </c>
      <c r="C248" s="1">
        <v>356</v>
      </c>
      <c r="E248" s="1">
        <f t="shared" si="25"/>
        <v>356</v>
      </c>
      <c r="F248" s="11">
        <v>112</v>
      </c>
      <c r="G248" s="11">
        <v>244</v>
      </c>
      <c r="H248" s="30">
        <f t="shared" si="26"/>
        <v>100</v>
      </c>
    </row>
    <row r="249" spans="1:8" x14ac:dyDescent="0.2">
      <c r="A249" s="28"/>
      <c r="B249" s="28" t="s">
        <v>11</v>
      </c>
      <c r="C249" s="1">
        <v>356</v>
      </c>
      <c r="E249" s="1">
        <f t="shared" si="25"/>
        <v>356</v>
      </c>
      <c r="F249" s="11">
        <v>8</v>
      </c>
      <c r="G249" s="11">
        <v>348</v>
      </c>
      <c r="H249" s="30">
        <f t="shared" si="26"/>
        <v>100</v>
      </c>
    </row>
    <row r="250" spans="1:8" x14ac:dyDescent="0.2">
      <c r="A250" s="28"/>
      <c r="B250" s="28" t="s">
        <v>12</v>
      </c>
      <c r="C250" s="1">
        <v>356</v>
      </c>
      <c r="E250" s="1">
        <f t="shared" si="25"/>
        <v>211</v>
      </c>
      <c r="F250" s="11">
        <v>202</v>
      </c>
      <c r="G250" s="11">
        <v>9</v>
      </c>
      <c r="H250" s="30">
        <f t="shared" si="26"/>
        <v>59.269662921348306</v>
      </c>
    </row>
    <row r="251" spans="1:8" x14ac:dyDescent="0.2">
      <c r="A251" s="28"/>
      <c r="B251" s="28"/>
      <c r="F251" s="11"/>
      <c r="G251" s="11"/>
      <c r="H251" s="30"/>
    </row>
    <row r="252" spans="1:8" s="4" customFormat="1" x14ac:dyDescent="0.2">
      <c r="A252" s="32" t="s">
        <v>89</v>
      </c>
      <c r="B252" s="32"/>
      <c r="F252" s="31"/>
      <c r="G252" s="31"/>
      <c r="H252" s="30"/>
    </row>
    <row r="253" spans="1:8" x14ac:dyDescent="0.2">
      <c r="A253" s="28"/>
      <c r="B253" s="28" t="s">
        <v>1</v>
      </c>
      <c r="C253" s="1">
        <v>449</v>
      </c>
      <c r="E253" s="1">
        <f t="shared" si="25"/>
        <v>448</v>
      </c>
      <c r="F253" s="11">
        <v>159</v>
      </c>
      <c r="G253" s="11">
        <v>289</v>
      </c>
      <c r="H253" s="30">
        <f t="shared" ref="H253:H260" si="27">E253/C253*100</f>
        <v>99.777282850779514</v>
      </c>
    </row>
    <row r="254" spans="1:8" x14ac:dyDescent="0.2">
      <c r="A254" s="28"/>
      <c r="B254" s="28" t="s">
        <v>5</v>
      </c>
      <c r="C254" s="1">
        <v>449</v>
      </c>
      <c r="E254" s="1">
        <f t="shared" si="25"/>
        <v>449</v>
      </c>
      <c r="F254" s="11">
        <v>4</v>
      </c>
      <c r="G254" s="11">
        <v>445</v>
      </c>
      <c r="H254" s="30">
        <f t="shared" si="27"/>
        <v>100</v>
      </c>
    </row>
    <row r="255" spans="1:8" x14ac:dyDescent="0.2">
      <c r="A255" s="28"/>
      <c r="B255" s="28" t="s">
        <v>6</v>
      </c>
      <c r="C255" s="1">
        <v>449</v>
      </c>
      <c r="E255" s="1">
        <f t="shared" si="25"/>
        <v>412</v>
      </c>
      <c r="F255" s="11">
        <v>298</v>
      </c>
      <c r="G255" s="11">
        <v>114</v>
      </c>
      <c r="H255" s="30">
        <f t="shared" si="27"/>
        <v>91.759465478841875</v>
      </c>
    </row>
    <row r="256" spans="1:8" x14ac:dyDescent="0.2">
      <c r="A256" s="28"/>
      <c r="B256" s="28" t="s">
        <v>7</v>
      </c>
      <c r="C256" s="1">
        <v>449</v>
      </c>
      <c r="E256" s="1">
        <f t="shared" si="25"/>
        <v>176</v>
      </c>
      <c r="F256" s="11">
        <v>175</v>
      </c>
      <c r="G256" s="11">
        <v>1</v>
      </c>
      <c r="H256" s="30">
        <f t="shared" si="27"/>
        <v>39.198218262806236</v>
      </c>
    </row>
    <row r="257" spans="1:8" x14ac:dyDescent="0.2">
      <c r="A257" s="28"/>
      <c r="B257" s="28" t="s">
        <v>8</v>
      </c>
      <c r="C257" s="1">
        <v>449</v>
      </c>
      <c r="E257" s="1">
        <f t="shared" si="25"/>
        <v>386</v>
      </c>
      <c r="F257" s="11">
        <v>256</v>
      </c>
      <c r="G257" s="11">
        <v>130</v>
      </c>
      <c r="H257" s="30">
        <f t="shared" si="27"/>
        <v>85.968819599109139</v>
      </c>
    </row>
    <row r="258" spans="1:8" x14ac:dyDescent="0.2">
      <c r="A258" s="28"/>
      <c r="B258" s="28" t="s">
        <v>10</v>
      </c>
      <c r="C258" s="1">
        <v>449</v>
      </c>
      <c r="E258" s="1">
        <f t="shared" si="25"/>
        <v>373</v>
      </c>
      <c r="F258" s="11">
        <v>60</v>
      </c>
      <c r="G258" s="11">
        <v>313</v>
      </c>
      <c r="H258" s="30">
        <f t="shared" si="27"/>
        <v>83.073496659242764</v>
      </c>
    </row>
    <row r="259" spans="1:8" x14ac:dyDescent="0.2">
      <c r="A259" s="28"/>
      <c r="B259" s="28" t="s">
        <v>11</v>
      </c>
      <c r="C259" s="1">
        <v>449</v>
      </c>
      <c r="E259" s="1">
        <f t="shared" si="25"/>
        <v>446</v>
      </c>
      <c r="F259" s="11">
        <v>73</v>
      </c>
      <c r="G259" s="11">
        <v>373</v>
      </c>
      <c r="H259" s="30">
        <f t="shared" si="27"/>
        <v>99.331848552338528</v>
      </c>
    </row>
    <row r="260" spans="1:8" x14ac:dyDescent="0.2">
      <c r="A260" s="28"/>
      <c r="B260" s="28" t="s">
        <v>12</v>
      </c>
      <c r="C260" s="1">
        <v>449</v>
      </c>
      <c r="E260" s="1">
        <f t="shared" si="25"/>
        <v>355</v>
      </c>
      <c r="F260" s="11">
        <v>352</v>
      </c>
      <c r="G260" s="11">
        <v>3</v>
      </c>
      <c r="H260" s="30">
        <f t="shared" si="27"/>
        <v>79.064587973273944</v>
      </c>
    </row>
    <row r="261" spans="1:8" x14ac:dyDescent="0.2">
      <c r="A261" s="28"/>
      <c r="B261" s="28"/>
      <c r="F261" s="11"/>
      <c r="G261" s="11"/>
      <c r="H261" s="30"/>
    </row>
    <row r="262" spans="1:8" s="4" customFormat="1" x14ac:dyDescent="0.2">
      <c r="A262" s="32" t="s">
        <v>69</v>
      </c>
      <c r="B262" s="32"/>
      <c r="F262" s="31"/>
      <c r="G262" s="31"/>
      <c r="H262" s="30"/>
    </row>
    <row r="263" spans="1:8" x14ac:dyDescent="0.2">
      <c r="A263" s="28"/>
      <c r="B263" s="28" t="s">
        <v>1</v>
      </c>
      <c r="C263" s="1">
        <v>508</v>
      </c>
      <c r="E263" s="1">
        <f t="shared" si="25"/>
        <v>508</v>
      </c>
      <c r="F263" s="11">
        <v>24</v>
      </c>
      <c r="G263" s="11">
        <v>484</v>
      </c>
      <c r="H263" s="30">
        <f>E263/C263*100</f>
        <v>100</v>
      </c>
    </row>
    <row r="264" spans="1:8" x14ac:dyDescent="0.2">
      <c r="A264" s="28"/>
      <c r="B264" s="28" t="s">
        <v>5</v>
      </c>
      <c r="C264" s="1">
        <v>508</v>
      </c>
      <c r="E264" s="1">
        <f t="shared" si="25"/>
        <v>508</v>
      </c>
      <c r="F264" s="11">
        <v>11</v>
      </c>
      <c r="G264" s="11">
        <v>497</v>
      </c>
      <c r="H264" s="30">
        <f>E264/C264*100</f>
        <v>100</v>
      </c>
    </row>
    <row r="265" spans="1:8" x14ac:dyDescent="0.2">
      <c r="A265" s="28"/>
      <c r="B265" s="28" t="s">
        <v>6</v>
      </c>
      <c r="C265" s="1">
        <v>508</v>
      </c>
      <c r="E265" s="1">
        <f t="shared" si="25"/>
        <v>482</v>
      </c>
      <c r="F265" s="11">
        <v>236</v>
      </c>
      <c r="G265" s="11">
        <v>246</v>
      </c>
      <c r="H265" s="30">
        <f>E265/C265*100</f>
        <v>94.881889763779526</v>
      </c>
    </row>
    <row r="266" spans="1:8" x14ac:dyDescent="0.2">
      <c r="A266" s="28"/>
      <c r="B266" s="28" t="s">
        <v>7</v>
      </c>
      <c r="C266" s="1">
        <v>508</v>
      </c>
      <c r="E266" s="1">
        <f t="shared" si="25"/>
        <v>245</v>
      </c>
      <c r="F266" s="11">
        <v>245</v>
      </c>
      <c r="G266" s="11">
        <v>0</v>
      </c>
      <c r="H266" s="30">
        <f>E266/C266*100</f>
        <v>48.228346456692911</v>
      </c>
    </row>
    <row r="267" spans="1:8" x14ac:dyDescent="0.2">
      <c r="A267" s="28"/>
      <c r="B267" s="28"/>
      <c r="F267" s="11"/>
      <c r="G267" s="11"/>
      <c r="H267" s="30"/>
    </row>
    <row r="268" spans="1:8" x14ac:dyDescent="0.2">
      <c r="A268" s="28"/>
      <c r="B268" s="28"/>
      <c r="F268" s="11"/>
      <c r="G268" s="11"/>
      <c r="H268" s="53" t="s">
        <v>25</v>
      </c>
    </row>
    <row r="269" spans="1:8" x14ac:dyDescent="0.2">
      <c r="A269" s="28"/>
      <c r="B269" s="28" t="s">
        <v>8</v>
      </c>
      <c r="C269" s="1">
        <v>508</v>
      </c>
      <c r="E269" s="1">
        <f t="shared" si="25"/>
        <v>118</v>
      </c>
      <c r="F269" s="11">
        <v>53</v>
      </c>
      <c r="G269" s="11">
        <v>65</v>
      </c>
      <c r="H269" s="30">
        <f>E269/C269*100</f>
        <v>23.228346456692915</v>
      </c>
    </row>
    <row r="270" spans="1:8" x14ac:dyDescent="0.2">
      <c r="A270" s="28"/>
      <c r="B270" s="28" t="s">
        <v>10</v>
      </c>
      <c r="C270" s="1">
        <v>508</v>
      </c>
      <c r="E270" s="1">
        <f t="shared" si="25"/>
        <v>508</v>
      </c>
      <c r="F270" s="11">
        <v>1</v>
      </c>
      <c r="G270" s="11">
        <v>507</v>
      </c>
      <c r="H270" s="30">
        <f>E270/C270*100</f>
        <v>100</v>
      </c>
    </row>
    <row r="271" spans="1:8" x14ac:dyDescent="0.2">
      <c r="A271" s="28"/>
      <c r="B271" s="28" t="s">
        <v>11</v>
      </c>
      <c r="C271" s="1">
        <v>508</v>
      </c>
      <c r="E271" s="1">
        <f t="shared" si="25"/>
        <v>508</v>
      </c>
      <c r="F271" s="11">
        <v>23</v>
      </c>
      <c r="G271" s="11">
        <v>485</v>
      </c>
      <c r="H271" s="30">
        <f>E271/C271*100</f>
        <v>100</v>
      </c>
    </row>
    <row r="272" spans="1:8" x14ac:dyDescent="0.2">
      <c r="A272" s="28"/>
      <c r="B272" s="28" t="s">
        <v>12</v>
      </c>
      <c r="C272" s="1">
        <v>508</v>
      </c>
      <c r="E272" s="1">
        <f t="shared" si="25"/>
        <v>370</v>
      </c>
      <c r="F272" s="11">
        <v>368</v>
      </c>
      <c r="G272" s="11">
        <v>2</v>
      </c>
      <c r="H272" s="30">
        <f>E272/C272*100</f>
        <v>72.834645669291348</v>
      </c>
    </row>
    <row r="273" spans="1:8" x14ac:dyDescent="0.2">
      <c r="A273" s="28"/>
      <c r="B273" s="28"/>
      <c r="F273" s="11"/>
      <c r="G273" s="11"/>
      <c r="H273" s="30"/>
    </row>
    <row r="274" spans="1:8" s="4" customFormat="1" x14ac:dyDescent="0.2">
      <c r="A274" s="32" t="s">
        <v>70</v>
      </c>
      <c r="B274" s="32"/>
      <c r="F274" s="31"/>
      <c r="G274" s="31"/>
      <c r="H274" s="30"/>
    </row>
    <row r="275" spans="1:8" x14ac:dyDescent="0.2">
      <c r="A275" s="28"/>
      <c r="B275" s="28" t="s">
        <v>1</v>
      </c>
      <c r="C275" s="1">
        <v>474</v>
      </c>
      <c r="E275" s="1">
        <f t="shared" si="25"/>
        <v>474</v>
      </c>
      <c r="F275" s="11">
        <v>1</v>
      </c>
      <c r="G275" s="11">
        <v>473</v>
      </c>
      <c r="H275" s="30">
        <f t="shared" ref="H275:H282" si="28">E275/C275*100</f>
        <v>100</v>
      </c>
    </row>
    <row r="276" spans="1:8" x14ac:dyDescent="0.2">
      <c r="A276" s="28"/>
      <c r="B276" s="28" t="s">
        <v>5</v>
      </c>
      <c r="C276" s="1">
        <v>474</v>
      </c>
      <c r="E276" s="1">
        <f t="shared" si="25"/>
        <v>474</v>
      </c>
      <c r="F276" s="11">
        <v>0</v>
      </c>
      <c r="G276" s="11">
        <v>474</v>
      </c>
      <c r="H276" s="30">
        <f t="shared" si="28"/>
        <v>100</v>
      </c>
    </row>
    <row r="277" spans="1:8" x14ac:dyDescent="0.2">
      <c r="A277" s="28"/>
      <c r="B277" s="28" t="s">
        <v>6</v>
      </c>
      <c r="C277" s="1">
        <v>474</v>
      </c>
      <c r="E277" s="1">
        <f t="shared" si="25"/>
        <v>439</v>
      </c>
      <c r="F277" s="11">
        <v>239</v>
      </c>
      <c r="G277" s="11">
        <v>200</v>
      </c>
      <c r="H277" s="30">
        <f t="shared" si="28"/>
        <v>92.616033755274259</v>
      </c>
    </row>
    <row r="278" spans="1:8" x14ac:dyDescent="0.2">
      <c r="A278" s="28"/>
      <c r="B278" s="28" t="s">
        <v>7</v>
      </c>
      <c r="C278" s="1">
        <v>474</v>
      </c>
      <c r="E278" s="1">
        <f t="shared" si="25"/>
        <v>420</v>
      </c>
      <c r="F278" s="11">
        <v>308</v>
      </c>
      <c r="G278" s="11">
        <v>112</v>
      </c>
      <c r="H278" s="30">
        <f t="shared" si="28"/>
        <v>88.60759493670885</v>
      </c>
    </row>
    <row r="279" spans="1:8" x14ac:dyDescent="0.2">
      <c r="A279" s="28"/>
      <c r="B279" s="28" t="s">
        <v>8</v>
      </c>
      <c r="C279" s="1">
        <v>474</v>
      </c>
      <c r="E279" s="1">
        <f t="shared" si="25"/>
        <v>172</v>
      </c>
      <c r="F279" s="11">
        <v>96</v>
      </c>
      <c r="G279" s="11">
        <v>76</v>
      </c>
      <c r="H279" s="30">
        <f t="shared" si="28"/>
        <v>36.286919831223628</v>
      </c>
    </row>
    <row r="280" spans="1:8" x14ac:dyDescent="0.2">
      <c r="A280" s="28"/>
      <c r="B280" s="28" t="s">
        <v>10</v>
      </c>
      <c r="C280" s="1">
        <v>474</v>
      </c>
      <c r="E280" s="1">
        <f t="shared" si="25"/>
        <v>473</v>
      </c>
      <c r="F280" s="11">
        <v>58</v>
      </c>
      <c r="G280" s="11">
        <v>415</v>
      </c>
      <c r="H280" s="30">
        <f t="shared" si="28"/>
        <v>99.789029535864984</v>
      </c>
    </row>
    <row r="281" spans="1:8" x14ac:dyDescent="0.2">
      <c r="A281" s="28"/>
      <c r="B281" s="28" t="s">
        <v>11</v>
      </c>
      <c r="C281" s="1">
        <v>474</v>
      </c>
      <c r="E281" s="1">
        <f t="shared" si="25"/>
        <v>446</v>
      </c>
      <c r="F281" s="11">
        <v>138</v>
      </c>
      <c r="G281" s="11">
        <v>308</v>
      </c>
      <c r="H281" s="30">
        <f t="shared" si="28"/>
        <v>94.092827004219416</v>
      </c>
    </row>
    <row r="282" spans="1:8" x14ac:dyDescent="0.2">
      <c r="A282" s="28"/>
      <c r="B282" s="28" t="s">
        <v>12</v>
      </c>
      <c r="C282" s="1">
        <v>474</v>
      </c>
      <c r="E282" s="1">
        <f t="shared" si="25"/>
        <v>387</v>
      </c>
      <c r="F282" s="11">
        <v>247</v>
      </c>
      <c r="G282" s="11">
        <v>140</v>
      </c>
      <c r="H282" s="30">
        <f t="shared" si="28"/>
        <v>81.64556962025317</v>
      </c>
    </row>
    <row r="283" spans="1:8" x14ac:dyDescent="0.2">
      <c r="A283" s="28"/>
      <c r="B283" s="28"/>
      <c r="F283" s="11"/>
      <c r="G283" s="11"/>
      <c r="H283" s="30"/>
    </row>
    <row r="284" spans="1:8" s="4" customFormat="1" x14ac:dyDescent="0.2">
      <c r="A284" s="32" t="s">
        <v>71</v>
      </c>
      <c r="B284" s="32"/>
      <c r="F284" s="31"/>
      <c r="G284" s="31"/>
      <c r="H284" s="30"/>
    </row>
    <row r="285" spans="1:8" x14ac:dyDescent="0.2">
      <c r="A285" s="28"/>
      <c r="B285" s="28" t="s">
        <v>1</v>
      </c>
      <c r="C285" s="1">
        <v>722</v>
      </c>
      <c r="E285" s="1">
        <f t="shared" si="25"/>
        <v>722</v>
      </c>
      <c r="F285" s="11">
        <v>42</v>
      </c>
      <c r="G285" s="11">
        <v>680</v>
      </c>
      <c r="H285" s="30">
        <f t="shared" ref="H285:H292" si="29">E285/C285*100</f>
        <v>100</v>
      </c>
    </row>
    <row r="286" spans="1:8" x14ac:dyDescent="0.2">
      <c r="A286" s="28"/>
      <c r="B286" s="28" t="s">
        <v>5</v>
      </c>
      <c r="C286" s="1">
        <v>722</v>
      </c>
      <c r="E286" s="1">
        <f t="shared" si="25"/>
        <v>722</v>
      </c>
      <c r="F286" s="11">
        <v>1</v>
      </c>
      <c r="G286" s="11">
        <v>721</v>
      </c>
      <c r="H286" s="30">
        <f t="shared" si="29"/>
        <v>100</v>
      </c>
    </row>
    <row r="287" spans="1:8" x14ac:dyDescent="0.2">
      <c r="A287" s="28"/>
      <c r="B287" s="28" t="s">
        <v>6</v>
      </c>
      <c r="C287" s="1">
        <v>722</v>
      </c>
      <c r="E287" s="1">
        <f t="shared" si="25"/>
        <v>714</v>
      </c>
      <c r="F287" s="11">
        <v>164</v>
      </c>
      <c r="G287" s="11">
        <v>550</v>
      </c>
      <c r="H287" s="30">
        <f t="shared" si="29"/>
        <v>98.89196675900277</v>
      </c>
    </row>
    <row r="288" spans="1:8" x14ac:dyDescent="0.2">
      <c r="A288" s="28"/>
      <c r="B288" s="28" t="s">
        <v>7</v>
      </c>
      <c r="C288" s="1">
        <v>722</v>
      </c>
      <c r="E288" s="1">
        <f t="shared" si="25"/>
        <v>624</v>
      </c>
      <c r="F288" s="11">
        <v>395</v>
      </c>
      <c r="G288" s="11">
        <v>229</v>
      </c>
      <c r="H288" s="30">
        <f t="shared" si="29"/>
        <v>86.426592797783925</v>
      </c>
    </row>
    <row r="289" spans="1:8" x14ac:dyDescent="0.2">
      <c r="A289" s="28"/>
      <c r="B289" s="28" t="s">
        <v>8</v>
      </c>
      <c r="C289" s="1">
        <v>722</v>
      </c>
      <c r="E289" s="1">
        <f t="shared" si="25"/>
        <v>376</v>
      </c>
      <c r="F289" s="11">
        <v>80</v>
      </c>
      <c r="G289" s="11">
        <v>296</v>
      </c>
      <c r="H289" s="30">
        <f t="shared" si="29"/>
        <v>52.07756232686981</v>
      </c>
    </row>
    <row r="290" spans="1:8" x14ac:dyDescent="0.2">
      <c r="A290" s="28"/>
      <c r="B290" s="28" t="s">
        <v>10</v>
      </c>
      <c r="C290" s="1">
        <v>722</v>
      </c>
      <c r="E290" s="1">
        <f t="shared" si="25"/>
        <v>648</v>
      </c>
      <c r="F290" s="11">
        <v>227</v>
      </c>
      <c r="G290" s="11">
        <v>421</v>
      </c>
      <c r="H290" s="30">
        <f t="shared" si="29"/>
        <v>89.750692520775615</v>
      </c>
    </row>
    <row r="291" spans="1:8" x14ac:dyDescent="0.2">
      <c r="A291" s="28"/>
      <c r="B291" s="28" t="s">
        <v>11</v>
      </c>
      <c r="C291" s="1">
        <v>722</v>
      </c>
      <c r="E291" s="1">
        <f t="shared" si="25"/>
        <v>717</v>
      </c>
      <c r="F291" s="11">
        <v>78</v>
      </c>
      <c r="G291" s="11">
        <v>639</v>
      </c>
      <c r="H291" s="30">
        <f t="shared" si="29"/>
        <v>99.307479224376721</v>
      </c>
    </row>
    <row r="292" spans="1:8" x14ac:dyDescent="0.2">
      <c r="A292" s="28"/>
      <c r="B292" s="28" t="s">
        <v>12</v>
      </c>
      <c r="C292" s="1">
        <v>722</v>
      </c>
      <c r="E292" s="1">
        <f t="shared" si="25"/>
        <v>286</v>
      </c>
      <c r="F292" s="11">
        <v>266</v>
      </c>
      <c r="G292" s="11">
        <v>20</v>
      </c>
      <c r="H292" s="30">
        <f t="shared" si="29"/>
        <v>39.612188365650965</v>
      </c>
    </row>
    <row r="293" spans="1:8" x14ac:dyDescent="0.2">
      <c r="A293" s="28"/>
      <c r="B293" s="28"/>
      <c r="F293" s="11"/>
      <c r="G293" s="11"/>
      <c r="H293" s="30"/>
    </row>
    <row r="294" spans="1:8" s="4" customFormat="1" x14ac:dyDescent="0.2">
      <c r="A294" s="32" t="s">
        <v>90</v>
      </c>
      <c r="B294" s="32"/>
      <c r="F294" s="31"/>
      <c r="G294" s="31"/>
      <c r="H294" s="30"/>
    </row>
    <row r="295" spans="1:8" x14ac:dyDescent="0.2">
      <c r="A295" s="28"/>
      <c r="B295" s="28" t="s">
        <v>1</v>
      </c>
      <c r="C295" s="1">
        <v>377</v>
      </c>
      <c r="E295" s="1">
        <f t="shared" si="25"/>
        <v>376</v>
      </c>
      <c r="F295" s="11">
        <v>297</v>
      </c>
      <c r="G295" s="11">
        <v>79</v>
      </c>
      <c r="H295" s="30">
        <f t="shared" ref="H295:H302" si="30">E295/C295*100</f>
        <v>99.734748010610076</v>
      </c>
    </row>
    <row r="296" spans="1:8" x14ac:dyDescent="0.2">
      <c r="A296" s="28"/>
      <c r="B296" s="28" t="s">
        <v>5</v>
      </c>
      <c r="C296" s="1">
        <v>377</v>
      </c>
      <c r="E296" s="1">
        <f t="shared" si="25"/>
        <v>377</v>
      </c>
      <c r="F296" s="11">
        <v>1</v>
      </c>
      <c r="G296" s="11">
        <v>376</v>
      </c>
      <c r="H296" s="30">
        <f t="shared" si="30"/>
        <v>100</v>
      </c>
    </row>
    <row r="297" spans="1:8" x14ac:dyDescent="0.2">
      <c r="A297" s="28"/>
      <c r="B297" s="28" t="s">
        <v>6</v>
      </c>
      <c r="C297" s="1">
        <v>377</v>
      </c>
      <c r="E297" s="1">
        <f t="shared" si="25"/>
        <v>374</v>
      </c>
      <c r="F297" s="11">
        <v>36</v>
      </c>
      <c r="G297" s="11">
        <v>338</v>
      </c>
      <c r="H297" s="30">
        <f t="shared" si="30"/>
        <v>99.204244031830228</v>
      </c>
    </row>
    <row r="298" spans="1:8" x14ac:dyDescent="0.2">
      <c r="A298" s="28"/>
      <c r="B298" s="28" t="s">
        <v>7</v>
      </c>
      <c r="C298" s="1">
        <v>377</v>
      </c>
      <c r="E298" s="1">
        <f t="shared" si="25"/>
        <v>154</v>
      </c>
      <c r="F298" s="11">
        <v>154</v>
      </c>
      <c r="G298" s="11">
        <v>0</v>
      </c>
      <c r="H298" s="30">
        <f t="shared" si="30"/>
        <v>40.848806366047747</v>
      </c>
    </row>
    <row r="299" spans="1:8" x14ac:dyDescent="0.2">
      <c r="A299" s="28"/>
      <c r="B299" s="28" t="s">
        <v>8</v>
      </c>
      <c r="C299" s="1">
        <v>377</v>
      </c>
      <c r="E299" s="1">
        <f t="shared" si="25"/>
        <v>182</v>
      </c>
      <c r="F299" s="11">
        <v>182</v>
      </c>
      <c r="G299" s="11">
        <v>0</v>
      </c>
      <c r="H299" s="30">
        <f t="shared" si="30"/>
        <v>48.275862068965516</v>
      </c>
    </row>
    <row r="300" spans="1:8" x14ac:dyDescent="0.2">
      <c r="A300" s="28"/>
      <c r="B300" s="28" t="s">
        <v>10</v>
      </c>
      <c r="C300" s="1">
        <v>377</v>
      </c>
      <c r="E300" s="1">
        <f t="shared" si="25"/>
        <v>373</v>
      </c>
      <c r="F300" s="11">
        <v>20</v>
      </c>
      <c r="G300" s="11">
        <v>353</v>
      </c>
      <c r="H300" s="30">
        <f t="shared" si="30"/>
        <v>98.938992042440319</v>
      </c>
    </row>
    <row r="301" spans="1:8" x14ac:dyDescent="0.2">
      <c r="A301" s="28"/>
      <c r="B301" s="28" t="s">
        <v>11</v>
      </c>
      <c r="C301" s="1">
        <v>377</v>
      </c>
      <c r="E301" s="1">
        <f t="shared" si="25"/>
        <v>375</v>
      </c>
      <c r="F301" s="11">
        <v>48</v>
      </c>
      <c r="G301" s="11">
        <v>327</v>
      </c>
      <c r="H301" s="30">
        <f t="shared" si="30"/>
        <v>99.469496021220166</v>
      </c>
    </row>
    <row r="302" spans="1:8" x14ac:dyDescent="0.2">
      <c r="A302" s="28"/>
      <c r="B302" s="28" t="s">
        <v>12</v>
      </c>
      <c r="C302" s="1">
        <v>377</v>
      </c>
      <c r="E302" s="1">
        <f t="shared" si="25"/>
        <v>256</v>
      </c>
      <c r="F302" s="11">
        <v>256</v>
      </c>
      <c r="G302" s="11">
        <v>0</v>
      </c>
      <c r="H302" s="30">
        <f t="shared" si="30"/>
        <v>67.904509283819621</v>
      </c>
    </row>
    <row r="303" spans="1:8" x14ac:dyDescent="0.2">
      <c r="A303" s="28"/>
      <c r="B303" s="28"/>
      <c r="F303" s="11"/>
      <c r="G303" s="11"/>
      <c r="H303" s="30"/>
    </row>
    <row r="304" spans="1:8" s="4" customFormat="1" x14ac:dyDescent="0.2">
      <c r="A304" s="32" t="s">
        <v>91</v>
      </c>
      <c r="B304" s="32"/>
      <c r="F304" s="31"/>
      <c r="G304" s="31"/>
      <c r="H304" s="30"/>
    </row>
    <row r="305" spans="1:8" x14ac:dyDescent="0.2">
      <c r="A305" s="28"/>
      <c r="B305" s="28" t="s">
        <v>1</v>
      </c>
      <c r="C305" s="1">
        <v>382</v>
      </c>
      <c r="E305" s="1">
        <f t="shared" si="25"/>
        <v>369</v>
      </c>
      <c r="F305" s="11">
        <v>206</v>
      </c>
      <c r="G305" s="11">
        <v>163</v>
      </c>
      <c r="H305" s="30">
        <f t="shared" ref="H305:H312" si="31">E305/C305*100</f>
        <v>96.596858638743456</v>
      </c>
    </row>
    <row r="306" spans="1:8" x14ac:dyDescent="0.2">
      <c r="A306" s="28"/>
      <c r="B306" s="28" t="s">
        <v>5</v>
      </c>
      <c r="C306" s="1">
        <v>382</v>
      </c>
      <c r="E306" s="1">
        <f t="shared" si="25"/>
        <v>382</v>
      </c>
      <c r="F306" s="11">
        <v>4</v>
      </c>
      <c r="G306" s="11">
        <v>378</v>
      </c>
      <c r="H306" s="30">
        <f t="shared" si="31"/>
        <v>100</v>
      </c>
    </row>
    <row r="307" spans="1:8" x14ac:dyDescent="0.2">
      <c r="A307" s="28"/>
      <c r="B307" s="28" t="s">
        <v>6</v>
      </c>
      <c r="C307" s="1">
        <v>382</v>
      </c>
      <c r="E307" s="1">
        <f t="shared" si="25"/>
        <v>366</v>
      </c>
      <c r="F307" s="11">
        <v>113</v>
      </c>
      <c r="G307" s="11">
        <v>253</v>
      </c>
      <c r="H307" s="30">
        <f t="shared" si="31"/>
        <v>95.81151832460732</v>
      </c>
    </row>
    <row r="308" spans="1:8" x14ac:dyDescent="0.2">
      <c r="A308" s="28"/>
      <c r="B308" s="28" t="s">
        <v>7</v>
      </c>
      <c r="C308" s="1">
        <v>382</v>
      </c>
      <c r="E308" s="1">
        <f t="shared" si="25"/>
        <v>135</v>
      </c>
      <c r="F308" s="11">
        <v>135</v>
      </c>
      <c r="G308" s="11">
        <v>0</v>
      </c>
      <c r="H308" s="30">
        <f t="shared" si="31"/>
        <v>35.340314136125656</v>
      </c>
    </row>
    <row r="309" spans="1:8" x14ac:dyDescent="0.2">
      <c r="A309" s="28"/>
      <c r="B309" s="28" t="s">
        <v>8</v>
      </c>
      <c r="C309" s="1">
        <v>382</v>
      </c>
      <c r="E309" s="1">
        <f t="shared" si="25"/>
        <v>172</v>
      </c>
      <c r="F309" s="11">
        <v>157</v>
      </c>
      <c r="G309" s="11">
        <v>15</v>
      </c>
      <c r="H309" s="30">
        <f t="shared" si="31"/>
        <v>45.026178010471199</v>
      </c>
    </row>
    <row r="310" spans="1:8" x14ac:dyDescent="0.2">
      <c r="A310" s="28"/>
      <c r="B310" s="28" t="s">
        <v>10</v>
      </c>
      <c r="C310" s="1">
        <v>382</v>
      </c>
      <c r="E310" s="1">
        <f t="shared" si="25"/>
        <v>377</v>
      </c>
      <c r="F310" s="11">
        <v>73</v>
      </c>
      <c r="G310" s="11">
        <v>304</v>
      </c>
      <c r="H310" s="30">
        <f t="shared" si="31"/>
        <v>98.691099476439788</v>
      </c>
    </row>
    <row r="311" spans="1:8" x14ac:dyDescent="0.2">
      <c r="A311" s="28"/>
      <c r="B311" s="28" t="s">
        <v>11</v>
      </c>
      <c r="C311" s="1">
        <v>382</v>
      </c>
      <c r="E311" s="1">
        <f t="shared" si="25"/>
        <v>378</v>
      </c>
      <c r="F311" s="11">
        <v>76</v>
      </c>
      <c r="G311" s="11">
        <v>302</v>
      </c>
      <c r="H311" s="30">
        <f t="shared" si="31"/>
        <v>98.952879581151834</v>
      </c>
    </row>
    <row r="312" spans="1:8" x14ac:dyDescent="0.2">
      <c r="A312" s="28"/>
      <c r="B312" s="28" t="s">
        <v>12</v>
      </c>
      <c r="C312" s="1">
        <v>382</v>
      </c>
      <c r="E312" s="1">
        <f t="shared" si="25"/>
        <v>221</v>
      </c>
      <c r="F312" s="11">
        <v>212</v>
      </c>
      <c r="G312" s="11">
        <v>9</v>
      </c>
      <c r="H312" s="30">
        <f t="shared" si="31"/>
        <v>57.853403141361262</v>
      </c>
    </row>
    <row r="313" spans="1:8" x14ac:dyDescent="0.2">
      <c r="A313" s="28"/>
      <c r="B313" s="28"/>
      <c r="F313" s="11"/>
      <c r="G313" s="11"/>
      <c r="H313" s="30"/>
    </row>
    <row r="314" spans="1:8" s="4" customFormat="1" x14ac:dyDescent="0.2">
      <c r="A314" s="32" t="s">
        <v>92</v>
      </c>
      <c r="B314" s="32"/>
      <c r="F314" s="31"/>
      <c r="G314" s="31"/>
      <c r="H314" s="30"/>
    </row>
    <row r="315" spans="1:8" x14ac:dyDescent="0.2">
      <c r="A315" s="28"/>
      <c r="B315" s="28" t="s">
        <v>1</v>
      </c>
      <c r="C315" s="1">
        <v>374</v>
      </c>
      <c r="E315" s="1">
        <f t="shared" si="25"/>
        <v>374</v>
      </c>
      <c r="F315" s="11">
        <v>39</v>
      </c>
      <c r="G315" s="11">
        <v>335</v>
      </c>
      <c r="H315" s="30">
        <f t="shared" ref="H315:H322" si="32">E315/C315*100</f>
        <v>100</v>
      </c>
    </row>
    <row r="316" spans="1:8" x14ac:dyDescent="0.2">
      <c r="A316" s="28"/>
      <c r="B316" s="28" t="s">
        <v>5</v>
      </c>
      <c r="C316" s="1">
        <v>374</v>
      </c>
      <c r="E316" s="1">
        <f t="shared" si="25"/>
        <v>374</v>
      </c>
      <c r="F316" s="11">
        <v>1</v>
      </c>
      <c r="G316" s="11">
        <v>373</v>
      </c>
      <c r="H316" s="30">
        <f t="shared" si="32"/>
        <v>100</v>
      </c>
    </row>
    <row r="317" spans="1:8" x14ac:dyDescent="0.2">
      <c r="A317" s="28"/>
      <c r="B317" s="28" t="s">
        <v>6</v>
      </c>
      <c r="C317" s="1">
        <v>374</v>
      </c>
      <c r="E317" s="1">
        <f t="shared" si="25"/>
        <v>374</v>
      </c>
      <c r="F317" s="11">
        <v>26</v>
      </c>
      <c r="G317" s="11">
        <v>348</v>
      </c>
      <c r="H317" s="30">
        <f t="shared" si="32"/>
        <v>100</v>
      </c>
    </row>
    <row r="318" spans="1:8" x14ac:dyDescent="0.2">
      <c r="A318" s="28"/>
      <c r="B318" s="28" t="s">
        <v>7</v>
      </c>
      <c r="C318" s="1">
        <v>374</v>
      </c>
      <c r="E318" s="1">
        <f t="shared" si="25"/>
        <v>134</v>
      </c>
      <c r="F318" s="11">
        <v>134</v>
      </c>
      <c r="G318" s="11">
        <v>0</v>
      </c>
      <c r="H318" s="30">
        <f t="shared" si="32"/>
        <v>35.828877005347593</v>
      </c>
    </row>
    <row r="319" spans="1:8" x14ac:dyDescent="0.2">
      <c r="A319" s="28"/>
      <c r="B319" s="28" t="s">
        <v>8</v>
      </c>
      <c r="C319" s="1">
        <v>374</v>
      </c>
      <c r="E319" s="1">
        <f t="shared" si="25"/>
        <v>107</v>
      </c>
      <c r="F319" s="11">
        <v>107</v>
      </c>
      <c r="G319" s="11">
        <v>0</v>
      </c>
      <c r="H319" s="30">
        <f t="shared" si="32"/>
        <v>28.609625668449194</v>
      </c>
    </row>
    <row r="320" spans="1:8" x14ac:dyDescent="0.2">
      <c r="A320" s="28"/>
      <c r="B320" s="28" t="s">
        <v>10</v>
      </c>
      <c r="C320" s="1">
        <v>374</v>
      </c>
      <c r="E320" s="1">
        <f t="shared" si="25"/>
        <v>374</v>
      </c>
      <c r="F320" s="11">
        <v>22</v>
      </c>
      <c r="G320" s="11">
        <v>352</v>
      </c>
      <c r="H320" s="30">
        <f t="shared" si="32"/>
        <v>100</v>
      </c>
    </row>
    <row r="321" spans="1:8" x14ac:dyDescent="0.2">
      <c r="A321" s="28"/>
      <c r="B321" s="28" t="s">
        <v>11</v>
      </c>
      <c r="C321" s="1">
        <v>374</v>
      </c>
      <c r="E321" s="1">
        <f t="shared" ref="E321:E404" si="33">SUM(F321:G321)</f>
        <v>372</v>
      </c>
      <c r="F321" s="11">
        <v>36</v>
      </c>
      <c r="G321" s="11">
        <v>336</v>
      </c>
      <c r="H321" s="30">
        <f t="shared" si="32"/>
        <v>99.465240641711233</v>
      </c>
    </row>
    <row r="322" spans="1:8" x14ac:dyDescent="0.2">
      <c r="A322" s="28"/>
      <c r="B322" s="28" t="s">
        <v>12</v>
      </c>
      <c r="C322" s="1">
        <v>374</v>
      </c>
      <c r="E322" s="1">
        <f t="shared" si="33"/>
        <v>299</v>
      </c>
      <c r="F322" s="11">
        <v>299</v>
      </c>
      <c r="G322" s="11">
        <v>0</v>
      </c>
      <c r="H322" s="30">
        <f t="shared" si="32"/>
        <v>79.946524064171115</v>
      </c>
    </row>
    <row r="323" spans="1:8" x14ac:dyDescent="0.2">
      <c r="A323" s="28"/>
      <c r="B323" s="28"/>
      <c r="F323" s="11"/>
      <c r="G323" s="11"/>
      <c r="H323" s="30"/>
    </row>
    <row r="324" spans="1:8" s="4" customFormat="1" x14ac:dyDescent="0.2">
      <c r="A324" s="32" t="s">
        <v>72</v>
      </c>
      <c r="B324" s="32"/>
      <c r="F324" s="31"/>
      <c r="G324" s="31"/>
      <c r="H324" s="30"/>
    </row>
    <row r="325" spans="1:8" x14ac:dyDescent="0.2">
      <c r="A325" s="28"/>
      <c r="B325" s="28" t="s">
        <v>1</v>
      </c>
      <c r="C325" s="1">
        <v>394</v>
      </c>
      <c r="E325" s="1">
        <f t="shared" si="33"/>
        <v>394</v>
      </c>
      <c r="F325" s="11">
        <v>194</v>
      </c>
      <c r="G325" s="11">
        <v>200</v>
      </c>
      <c r="H325" s="30">
        <f t="shared" ref="H325:H332" si="34">E325/C325*100</f>
        <v>100</v>
      </c>
    </row>
    <row r="326" spans="1:8" x14ac:dyDescent="0.2">
      <c r="A326" s="28"/>
      <c r="B326" s="28" t="s">
        <v>5</v>
      </c>
      <c r="C326" s="1">
        <v>394</v>
      </c>
      <c r="E326" s="1">
        <f t="shared" si="33"/>
        <v>394</v>
      </c>
      <c r="F326" s="11">
        <v>0</v>
      </c>
      <c r="G326" s="11">
        <v>394</v>
      </c>
      <c r="H326" s="30">
        <f t="shared" si="34"/>
        <v>100</v>
      </c>
    </row>
    <row r="327" spans="1:8" x14ac:dyDescent="0.2">
      <c r="A327" s="28"/>
      <c r="B327" s="28" t="s">
        <v>6</v>
      </c>
      <c r="C327" s="1">
        <v>394</v>
      </c>
      <c r="E327" s="1">
        <f t="shared" si="33"/>
        <v>383</v>
      </c>
      <c r="F327" s="11">
        <v>71</v>
      </c>
      <c r="G327" s="11">
        <v>312</v>
      </c>
      <c r="H327" s="30">
        <f t="shared" si="34"/>
        <v>97.208121827411162</v>
      </c>
    </row>
    <row r="328" spans="1:8" x14ac:dyDescent="0.2">
      <c r="A328" s="28"/>
      <c r="B328" s="28" t="s">
        <v>7</v>
      </c>
      <c r="C328" s="1">
        <v>394</v>
      </c>
      <c r="E328" s="1">
        <f t="shared" si="33"/>
        <v>132</v>
      </c>
      <c r="F328" s="11">
        <v>129</v>
      </c>
      <c r="G328" s="11">
        <v>3</v>
      </c>
      <c r="H328" s="30">
        <f t="shared" si="34"/>
        <v>33.502538071065992</v>
      </c>
    </row>
    <row r="329" spans="1:8" x14ac:dyDescent="0.2">
      <c r="A329" s="28"/>
      <c r="B329" s="28" t="s">
        <v>8</v>
      </c>
      <c r="C329" s="1">
        <v>394</v>
      </c>
      <c r="E329" s="1">
        <f t="shared" si="33"/>
        <v>96</v>
      </c>
      <c r="F329" s="11">
        <v>3</v>
      </c>
      <c r="G329" s="11">
        <v>93</v>
      </c>
      <c r="H329" s="30">
        <f t="shared" si="34"/>
        <v>24.36548223350254</v>
      </c>
    </row>
    <row r="330" spans="1:8" x14ac:dyDescent="0.2">
      <c r="A330" s="28"/>
      <c r="B330" s="28" t="s">
        <v>10</v>
      </c>
      <c r="C330" s="1">
        <v>394</v>
      </c>
      <c r="E330" s="1">
        <f t="shared" si="33"/>
        <v>392</v>
      </c>
      <c r="F330" s="11">
        <v>33</v>
      </c>
      <c r="G330" s="11">
        <v>359</v>
      </c>
      <c r="H330" s="30">
        <f t="shared" si="34"/>
        <v>99.492385786802032</v>
      </c>
    </row>
    <row r="331" spans="1:8" x14ac:dyDescent="0.2">
      <c r="A331" s="28"/>
      <c r="B331" s="28" t="s">
        <v>11</v>
      </c>
      <c r="C331" s="1">
        <v>394</v>
      </c>
      <c r="E331" s="1">
        <f t="shared" si="33"/>
        <v>393</v>
      </c>
      <c r="F331" s="11">
        <v>21</v>
      </c>
      <c r="G331" s="11">
        <v>372</v>
      </c>
      <c r="H331" s="30">
        <f t="shared" si="34"/>
        <v>99.746192893401016</v>
      </c>
    </row>
    <row r="332" spans="1:8" x14ac:dyDescent="0.2">
      <c r="A332" s="28"/>
      <c r="B332" s="28" t="s">
        <v>12</v>
      </c>
      <c r="C332" s="1">
        <v>394</v>
      </c>
      <c r="E332" s="1">
        <f t="shared" si="33"/>
        <v>371</v>
      </c>
      <c r="F332" s="11">
        <v>146</v>
      </c>
      <c r="G332" s="11">
        <v>225</v>
      </c>
      <c r="H332" s="30">
        <f t="shared" si="34"/>
        <v>94.162436548223354</v>
      </c>
    </row>
    <row r="333" spans="1:8" x14ac:dyDescent="0.2">
      <c r="A333" s="28"/>
      <c r="B333" s="28"/>
      <c r="F333" s="11"/>
      <c r="G333" s="11"/>
      <c r="H333" s="30"/>
    </row>
    <row r="334" spans="1:8" x14ac:dyDescent="0.2">
      <c r="A334" s="28"/>
      <c r="B334" s="28"/>
      <c r="F334" s="11"/>
      <c r="G334" s="11"/>
      <c r="H334" s="53" t="s">
        <v>25</v>
      </c>
    </row>
    <row r="335" spans="1:8" x14ac:dyDescent="0.2">
      <c r="A335" s="28"/>
      <c r="B335" s="28"/>
      <c r="F335" s="11"/>
      <c r="G335" s="11"/>
      <c r="H335" s="30"/>
    </row>
    <row r="336" spans="1:8" s="4" customFormat="1" x14ac:dyDescent="0.2">
      <c r="A336" s="32" t="s">
        <v>73</v>
      </c>
      <c r="B336" s="32"/>
      <c r="F336" s="31"/>
      <c r="G336" s="31"/>
      <c r="H336" s="30"/>
    </row>
    <row r="337" spans="1:8" x14ac:dyDescent="0.2">
      <c r="A337" s="28"/>
      <c r="B337" s="28" t="s">
        <v>1</v>
      </c>
      <c r="C337" s="1">
        <v>550</v>
      </c>
      <c r="E337" s="1">
        <f t="shared" si="33"/>
        <v>549</v>
      </c>
      <c r="F337" s="11">
        <v>129</v>
      </c>
      <c r="G337" s="11">
        <v>420</v>
      </c>
      <c r="H337" s="30">
        <f t="shared" ref="H337:H344" si="35">E337/C337*100</f>
        <v>99.818181818181813</v>
      </c>
    </row>
    <row r="338" spans="1:8" x14ac:dyDescent="0.2">
      <c r="A338" s="28"/>
      <c r="B338" s="28" t="s">
        <v>5</v>
      </c>
      <c r="C338" s="1">
        <v>550</v>
      </c>
      <c r="E338" s="1">
        <f t="shared" si="33"/>
        <v>550</v>
      </c>
      <c r="F338" s="11">
        <v>2</v>
      </c>
      <c r="G338" s="11">
        <v>548</v>
      </c>
      <c r="H338" s="30">
        <f t="shared" si="35"/>
        <v>100</v>
      </c>
    </row>
    <row r="339" spans="1:8" x14ac:dyDescent="0.2">
      <c r="A339" s="28"/>
      <c r="B339" s="28" t="s">
        <v>6</v>
      </c>
      <c r="C339" s="1">
        <v>550</v>
      </c>
      <c r="E339" s="1">
        <f t="shared" si="33"/>
        <v>363</v>
      </c>
      <c r="F339" s="11">
        <v>236</v>
      </c>
      <c r="G339" s="11">
        <v>127</v>
      </c>
      <c r="H339" s="30">
        <f t="shared" si="35"/>
        <v>66</v>
      </c>
    </row>
    <row r="340" spans="1:8" x14ac:dyDescent="0.2">
      <c r="A340" s="28"/>
      <c r="B340" s="28" t="s">
        <v>7</v>
      </c>
      <c r="C340" s="1">
        <v>550</v>
      </c>
      <c r="E340" s="1">
        <f t="shared" si="33"/>
        <v>311</v>
      </c>
      <c r="F340" s="11">
        <v>301</v>
      </c>
      <c r="G340" s="11">
        <v>10</v>
      </c>
      <c r="H340" s="30">
        <f t="shared" si="35"/>
        <v>56.545454545454547</v>
      </c>
    </row>
    <row r="341" spans="1:8" x14ac:dyDescent="0.2">
      <c r="A341" s="28"/>
      <c r="B341" s="28" t="s">
        <v>8</v>
      </c>
      <c r="C341" s="1">
        <v>550</v>
      </c>
      <c r="E341" s="1">
        <f t="shared" si="33"/>
        <v>222</v>
      </c>
      <c r="F341" s="11">
        <v>143</v>
      </c>
      <c r="G341" s="11">
        <v>79</v>
      </c>
      <c r="H341" s="30">
        <f t="shared" si="35"/>
        <v>40.36363636363636</v>
      </c>
    </row>
    <row r="342" spans="1:8" x14ac:dyDescent="0.2">
      <c r="A342" s="28"/>
      <c r="B342" s="28" t="s">
        <v>10</v>
      </c>
      <c r="C342" s="1">
        <v>550</v>
      </c>
      <c r="E342" s="1">
        <f t="shared" si="33"/>
        <v>467</v>
      </c>
      <c r="F342" s="11">
        <v>174</v>
      </c>
      <c r="G342" s="11">
        <v>293</v>
      </c>
      <c r="H342" s="30">
        <f t="shared" si="35"/>
        <v>84.909090909090907</v>
      </c>
    </row>
    <row r="343" spans="1:8" x14ac:dyDescent="0.2">
      <c r="A343" s="28"/>
      <c r="B343" s="28" t="s">
        <v>11</v>
      </c>
      <c r="C343" s="1">
        <v>550</v>
      </c>
      <c r="E343" s="1">
        <f t="shared" si="33"/>
        <v>545</v>
      </c>
      <c r="F343" s="11">
        <v>80</v>
      </c>
      <c r="G343" s="11">
        <v>465</v>
      </c>
      <c r="H343" s="30">
        <f t="shared" si="35"/>
        <v>99.090909090909093</v>
      </c>
    </row>
    <row r="344" spans="1:8" x14ac:dyDescent="0.2">
      <c r="A344" s="28"/>
      <c r="B344" s="28" t="s">
        <v>12</v>
      </c>
      <c r="C344" s="1">
        <v>550</v>
      </c>
      <c r="E344" s="1">
        <f t="shared" si="33"/>
        <v>538</v>
      </c>
      <c r="F344" s="11">
        <v>122</v>
      </c>
      <c r="G344" s="11">
        <v>416</v>
      </c>
      <c r="H344" s="30">
        <f t="shared" si="35"/>
        <v>97.818181818181813</v>
      </c>
    </row>
    <row r="345" spans="1:8" x14ac:dyDescent="0.2">
      <c r="A345" s="28"/>
      <c r="B345" s="28"/>
      <c r="F345" s="11"/>
      <c r="G345" s="11"/>
      <c r="H345" s="30"/>
    </row>
    <row r="346" spans="1:8" s="4" customFormat="1" x14ac:dyDescent="0.2">
      <c r="A346" s="32" t="s">
        <v>74</v>
      </c>
      <c r="B346" s="32"/>
      <c r="F346" s="31"/>
      <c r="G346" s="31"/>
      <c r="H346" s="30"/>
    </row>
    <row r="347" spans="1:8" x14ac:dyDescent="0.2">
      <c r="A347" s="28"/>
      <c r="B347" s="28" t="s">
        <v>1</v>
      </c>
      <c r="C347" s="1">
        <v>462</v>
      </c>
      <c r="E347" s="1">
        <f t="shared" si="33"/>
        <v>462</v>
      </c>
      <c r="F347" s="11">
        <v>24</v>
      </c>
      <c r="G347" s="11">
        <v>438</v>
      </c>
      <c r="H347" s="30">
        <f t="shared" ref="H347:H354" si="36">E347/C347*100</f>
        <v>100</v>
      </c>
    </row>
    <row r="348" spans="1:8" x14ac:dyDescent="0.2">
      <c r="A348" s="28"/>
      <c r="B348" s="28" t="s">
        <v>5</v>
      </c>
      <c r="C348" s="1">
        <v>462</v>
      </c>
      <c r="E348" s="1">
        <f t="shared" si="33"/>
        <v>462</v>
      </c>
      <c r="F348" s="11">
        <v>0</v>
      </c>
      <c r="G348" s="11">
        <v>462</v>
      </c>
      <c r="H348" s="30">
        <f t="shared" si="36"/>
        <v>100</v>
      </c>
    </row>
    <row r="349" spans="1:8" x14ac:dyDescent="0.2">
      <c r="A349" s="28"/>
      <c r="B349" s="28" t="s">
        <v>6</v>
      </c>
      <c r="C349" s="1">
        <v>462</v>
      </c>
      <c r="E349" s="1">
        <f t="shared" si="33"/>
        <v>418</v>
      </c>
      <c r="F349" s="11">
        <v>169</v>
      </c>
      <c r="G349" s="11">
        <v>249</v>
      </c>
      <c r="H349" s="30">
        <f t="shared" si="36"/>
        <v>90.476190476190482</v>
      </c>
    </row>
    <row r="350" spans="1:8" x14ac:dyDescent="0.2">
      <c r="A350" s="28"/>
      <c r="B350" s="28" t="s">
        <v>7</v>
      </c>
      <c r="C350" s="1">
        <v>462</v>
      </c>
      <c r="E350" s="1">
        <f t="shared" si="33"/>
        <v>96</v>
      </c>
      <c r="F350" s="11">
        <v>90</v>
      </c>
      <c r="G350" s="11">
        <v>6</v>
      </c>
      <c r="H350" s="30">
        <f t="shared" si="36"/>
        <v>20.779220779220779</v>
      </c>
    </row>
    <row r="351" spans="1:8" x14ac:dyDescent="0.2">
      <c r="A351" s="28"/>
      <c r="B351" s="28" t="s">
        <v>8</v>
      </c>
      <c r="C351" s="1">
        <v>462</v>
      </c>
      <c r="E351" s="1">
        <f t="shared" si="33"/>
        <v>270</v>
      </c>
      <c r="F351" s="11">
        <v>139</v>
      </c>
      <c r="G351" s="11">
        <v>131</v>
      </c>
      <c r="H351" s="30">
        <f t="shared" si="36"/>
        <v>58.441558441558442</v>
      </c>
    </row>
    <row r="352" spans="1:8" x14ac:dyDescent="0.2">
      <c r="A352" s="28"/>
      <c r="B352" s="28" t="s">
        <v>10</v>
      </c>
      <c r="C352" s="1">
        <v>462</v>
      </c>
      <c r="E352" s="1">
        <f t="shared" si="33"/>
        <v>429</v>
      </c>
      <c r="F352" s="11">
        <v>85</v>
      </c>
      <c r="G352" s="11">
        <v>344</v>
      </c>
      <c r="H352" s="30">
        <f t="shared" si="36"/>
        <v>92.857142857142861</v>
      </c>
    </row>
    <row r="353" spans="1:9" x14ac:dyDescent="0.2">
      <c r="A353" s="28"/>
      <c r="B353" s="28" t="s">
        <v>11</v>
      </c>
      <c r="C353" s="1">
        <v>462</v>
      </c>
      <c r="E353" s="1">
        <f t="shared" si="33"/>
        <v>461</v>
      </c>
      <c r="F353" s="11">
        <v>125</v>
      </c>
      <c r="G353" s="11">
        <v>336</v>
      </c>
      <c r="H353" s="30">
        <f t="shared" si="36"/>
        <v>99.783549783549788</v>
      </c>
    </row>
    <row r="354" spans="1:9" x14ac:dyDescent="0.2">
      <c r="A354" s="28"/>
      <c r="B354" s="28" t="s">
        <v>12</v>
      </c>
      <c r="C354" s="1">
        <v>462</v>
      </c>
      <c r="E354" s="1">
        <f t="shared" si="33"/>
        <v>206</v>
      </c>
      <c r="F354" s="11">
        <v>206</v>
      </c>
      <c r="G354" s="11">
        <v>0</v>
      </c>
      <c r="H354" s="30">
        <f t="shared" si="36"/>
        <v>44.588744588744589</v>
      </c>
    </row>
    <row r="355" spans="1:9" x14ac:dyDescent="0.2">
      <c r="A355" s="28"/>
      <c r="B355" s="28"/>
      <c r="F355" s="11"/>
      <c r="G355" s="11"/>
      <c r="H355" s="30"/>
    </row>
    <row r="356" spans="1:9" s="4" customFormat="1" x14ac:dyDescent="0.2">
      <c r="A356" s="32" t="s">
        <v>75</v>
      </c>
      <c r="B356" s="32"/>
      <c r="F356" s="31"/>
      <c r="G356" s="31"/>
      <c r="H356" s="30"/>
    </row>
    <row r="357" spans="1:9" x14ac:dyDescent="0.2">
      <c r="A357" s="28"/>
      <c r="B357" s="28" t="s">
        <v>1</v>
      </c>
      <c r="C357" s="1">
        <v>450</v>
      </c>
      <c r="E357" s="1">
        <f t="shared" si="33"/>
        <v>450</v>
      </c>
      <c r="F357" s="11">
        <v>22</v>
      </c>
      <c r="G357" s="11">
        <v>428</v>
      </c>
      <c r="H357" s="30">
        <f t="shared" ref="H357:H364" si="37">E357/C357*100</f>
        <v>100</v>
      </c>
    </row>
    <row r="358" spans="1:9" x14ac:dyDescent="0.2">
      <c r="A358" s="28"/>
      <c r="B358" s="28" t="s">
        <v>5</v>
      </c>
      <c r="C358" s="1">
        <v>450</v>
      </c>
      <c r="E358" s="1">
        <f t="shared" si="33"/>
        <v>450</v>
      </c>
      <c r="F358" s="11">
        <v>0</v>
      </c>
      <c r="G358" s="11">
        <v>450</v>
      </c>
      <c r="H358" s="30">
        <f t="shared" si="37"/>
        <v>100</v>
      </c>
    </row>
    <row r="359" spans="1:9" x14ac:dyDescent="0.2">
      <c r="A359" s="28"/>
      <c r="B359" s="28" t="s">
        <v>6</v>
      </c>
      <c r="C359" s="1">
        <v>450</v>
      </c>
      <c r="E359" s="1">
        <f t="shared" si="33"/>
        <v>342</v>
      </c>
      <c r="F359" s="11">
        <v>286</v>
      </c>
      <c r="G359" s="11">
        <v>56</v>
      </c>
      <c r="H359" s="30">
        <f t="shared" si="37"/>
        <v>76</v>
      </c>
    </row>
    <row r="360" spans="1:9" x14ac:dyDescent="0.2">
      <c r="A360" s="28"/>
      <c r="B360" s="28" t="s">
        <v>7</v>
      </c>
      <c r="C360" s="1">
        <v>450</v>
      </c>
      <c r="E360" s="1">
        <f t="shared" si="33"/>
        <v>259</v>
      </c>
      <c r="F360" s="11">
        <v>189</v>
      </c>
      <c r="G360" s="11">
        <v>70</v>
      </c>
      <c r="H360" s="30">
        <f t="shared" si="37"/>
        <v>57.555555555555557</v>
      </c>
    </row>
    <row r="361" spans="1:9" x14ac:dyDescent="0.2">
      <c r="A361" s="28"/>
      <c r="B361" s="28" t="s">
        <v>8</v>
      </c>
      <c r="C361" s="1">
        <v>450</v>
      </c>
      <c r="E361" s="1">
        <f t="shared" si="33"/>
        <v>224</v>
      </c>
      <c r="F361" s="11">
        <v>179</v>
      </c>
      <c r="G361" s="11">
        <v>45</v>
      </c>
      <c r="H361" s="30">
        <f t="shared" si="37"/>
        <v>49.777777777777779</v>
      </c>
    </row>
    <row r="362" spans="1:9" x14ac:dyDescent="0.2">
      <c r="A362" s="28"/>
      <c r="B362" s="28" t="s">
        <v>10</v>
      </c>
      <c r="C362" s="1">
        <v>450</v>
      </c>
      <c r="E362" s="1">
        <f t="shared" si="33"/>
        <v>424</v>
      </c>
      <c r="F362" s="11">
        <v>76</v>
      </c>
      <c r="G362" s="11">
        <v>348</v>
      </c>
      <c r="H362" s="30">
        <f t="shared" si="37"/>
        <v>94.222222222222214</v>
      </c>
    </row>
    <row r="363" spans="1:9" x14ac:dyDescent="0.2">
      <c r="A363" s="28"/>
      <c r="B363" s="28" t="s">
        <v>11</v>
      </c>
      <c r="C363" s="1">
        <v>450</v>
      </c>
      <c r="E363" s="1">
        <f t="shared" si="33"/>
        <v>439</v>
      </c>
      <c r="F363" s="11">
        <v>55</v>
      </c>
      <c r="G363" s="11">
        <v>384</v>
      </c>
      <c r="H363" s="30">
        <f t="shared" si="37"/>
        <v>97.555555555555557</v>
      </c>
    </row>
    <row r="364" spans="1:9" x14ac:dyDescent="0.2">
      <c r="A364" s="28"/>
      <c r="B364" s="28" t="s">
        <v>12</v>
      </c>
      <c r="C364" s="1">
        <v>450</v>
      </c>
      <c r="E364" s="1">
        <f t="shared" si="33"/>
        <v>185</v>
      </c>
      <c r="F364" s="11">
        <v>182</v>
      </c>
      <c r="G364" s="11">
        <v>3</v>
      </c>
      <c r="H364" s="30">
        <f t="shared" si="37"/>
        <v>41.111111111111107</v>
      </c>
    </row>
    <row r="365" spans="1:9" x14ac:dyDescent="0.2">
      <c r="A365" s="28"/>
      <c r="B365" s="28"/>
      <c r="F365" s="11"/>
      <c r="G365" s="11"/>
      <c r="H365" s="30"/>
    </row>
    <row r="366" spans="1:9" s="4" customFormat="1" x14ac:dyDescent="0.2">
      <c r="A366" s="32" t="s">
        <v>76</v>
      </c>
      <c r="B366" s="32"/>
      <c r="F366" s="31"/>
      <c r="G366" s="31"/>
      <c r="H366" s="30"/>
    </row>
    <row r="367" spans="1:9" x14ac:dyDescent="0.2">
      <c r="A367" s="28"/>
      <c r="B367" s="28" t="s">
        <v>1</v>
      </c>
      <c r="C367" s="1">
        <v>498</v>
      </c>
      <c r="E367" s="1">
        <f t="shared" si="33"/>
        <v>498</v>
      </c>
      <c r="F367" s="11">
        <v>32</v>
      </c>
      <c r="G367" s="11">
        <v>466</v>
      </c>
      <c r="H367" s="30">
        <f t="shared" ref="H367:H374" si="38">E367/C367*100</f>
        <v>100</v>
      </c>
      <c r="I367" s="4"/>
    </row>
    <row r="368" spans="1:9" x14ac:dyDescent="0.2">
      <c r="A368" s="28"/>
      <c r="B368" s="28" t="s">
        <v>5</v>
      </c>
      <c r="C368" s="1">
        <v>498</v>
      </c>
      <c r="E368" s="1">
        <f t="shared" si="33"/>
        <v>498</v>
      </c>
      <c r="F368" s="11">
        <v>0</v>
      </c>
      <c r="G368" s="11">
        <v>498</v>
      </c>
      <c r="H368" s="30">
        <f t="shared" si="38"/>
        <v>100</v>
      </c>
    </row>
    <row r="369" spans="1:8" x14ac:dyDescent="0.2">
      <c r="A369" s="28"/>
      <c r="B369" s="28" t="s">
        <v>6</v>
      </c>
      <c r="C369" s="1">
        <v>498</v>
      </c>
      <c r="E369" s="1">
        <f t="shared" si="33"/>
        <v>486</v>
      </c>
      <c r="F369" s="11">
        <v>131</v>
      </c>
      <c r="G369" s="11">
        <v>355</v>
      </c>
      <c r="H369" s="30">
        <f t="shared" si="38"/>
        <v>97.590361445783131</v>
      </c>
    </row>
    <row r="370" spans="1:8" x14ac:dyDescent="0.2">
      <c r="A370" s="28"/>
      <c r="B370" s="28" t="s">
        <v>7</v>
      </c>
      <c r="C370" s="1">
        <v>498</v>
      </c>
      <c r="E370" s="1">
        <f t="shared" si="33"/>
        <v>113</v>
      </c>
      <c r="F370" s="11">
        <v>103</v>
      </c>
      <c r="G370" s="11">
        <v>10</v>
      </c>
      <c r="H370" s="30">
        <f t="shared" si="38"/>
        <v>22.690763052208833</v>
      </c>
    </row>
    <row r="371" spans="1:8" x14ac:dyDescent="0.2">
      <c r="A371" s="28"/>
      <c r="B371" s="28" t="s">
        <v>8</v>
      </c>
      <c r="C371" s="1">
        <v>498</v>
      </c>
      <c r="E371" s="1">
        <f t="shared" si="33"/>
        <v>498</v>
      </c>
      <c r="F371" s="11">
        <v>498</v>
      </c>
      <c r="G371" s="11">
        <v>0</v>
      </c>
      <c r="H371" s="30">
        <f t="shared" si="38"/>
        <v>100</v>
      </c>
    </row>
    <row r="372" spans="1:8" x14ac:dyDescent="0.2">
      <c r="A372" s="28"/>
      <c r="B372" s="28" t="s">
        <v>10</v>
      </c>
      <c r="C372" s="1">
        <v>498</v>
      </c>
      <c r="E372" s="1">
        <f t="shared" si="33"/>
        <v>473</v>
      </c>
      <c r="F372" s="11">
        <v>114</v>
      </c>
      <c r="G372" s="11">
        <v>359</v>
      </c>
      <c r="H372" s="30">
        <f t="shared" si="38"/>
        <v>94.979919678714865</v>
      </c>
    </row>
    <row r="373" spans="1:8" x14ac:dyDescent="0.2">
      <c r="A373" s="28"/>
      <c r="B373" s="28" t="s">
        <v>11</v>
      </c>
      <c r="C373" s="1">
        <v>498</v>
      </c>
      <c r="E373" s="1">
        <f t="shared" si="33"/>
        <v>498</v>
      </c>
      <c r="F373" s="11">
        <v>0</v>
      </c>
      <c r="G373" s="11">
        <v>498</v>
      </c>
      <c r="H373" s="30">
        <f t="shared" si="38"/>
        <v>100</v>
      </c>
    </row>
    <row r="374" spans="1:8" x14ac:dyDescent="0.2">
      <c r="A374" s="28"/>
      <c r="B374" s="28" t="s">
        <v>12</v>
      </c>
      <c r="C374" s="1">
        <v>498</v>
      </c>
      <c r="E374" s="1">
        <f t="shared" si="33"/>
        <v>213</v>
      </c>
      <c r="F374" s="11">
        <v>123</v>
      </c>
      <c r="G374" s="11">
        <v>90</v>
      </c>
      <c r="H374" s="30">
        <f t="shared" si="38"/>
        <v>42.771084337349393</v>
      </c>
    </row>
    <row r="375" spans="1:8" x14ac:dyDescent="0.2">
      <c r="A375" s="28"/>
      <c r="B375" s="28"/>
      <c r="F375" s="11"/>
      <c r="G375" s="11"/>
      <c r="H375" s="30"/>
    </row>
    <row r="376" spans="1:8" s="4" customFormat="1" x14ac:dyDescent="0.2">
      <c r="A376" s="32" t="s">
        <v>93</v>
      </c>
      <c r="B376" s="32"/>
      <c r="F376" s="31"/>
      <c r="G376" s="31"/>
      <c r="H376" s="30"/>
    </row>
    <row r="377" spans="1:8" x14ac:dyDescent="0.2">
      <c r="A377" s="28"/>
      <c r="B377" s="28" t="s">
        <v>1</v>
      </c>
      <c r="C377" s="1">
        <v>450</v>
      </c>
      <c r="E377" s="1">
        <f t="shared" si="33"/>
        <v>449</v>
      </c>
      <c r="F377" s="11">
        <v>36</v>
      </c>
      <c r="G377" s="11">
        <v>413</v>
      </c>
      <c r="H377" s="30">
        <f t="shared" ref="H377:H384" si="39">E377/C377*100</f>
        <v>99.777777777777771</v>
      </c>
    </row>
    <row r="378" spans="1:8" x14ac:dyDescent="0.2">
      <c r="A378" s="28"/>
      <c r="B378" s="28" t="s">
        <v>5</v>
      </c>
      <c r="C378" s="1">
        <v>450</v>
      </c>
      <c r="E378" s="1">
        <f t="shared" si="33"/>
        <v>450</v>
      </c>
      <c r="F378" s="11">
        <v>0</v>
      </c>
      <c r="G378" s="11">
        <v>450</v>
      </c>
      <c r="H378" s="30">
        <f t="shared" si="39"/>
        <v>100</v>
      </c>
    </row>
    <row r="379" spans="1:8" x14ac:dyDescent="0.2">
      <c r="A379" s="28"/>
      <c r="B379" s="28" t="s">
        <v>6</v>
      </c>
      <c r="C379" s="1">
        <v>450</v>
      </c>
      <c r="E379" s="1">
        <f t="shared" si="33"/>
        <v>448</v>
      </c>
      <c r="F379" s="11">
        <v>47</v>
      </c>
      <c r="G379" s="11">
        <v>401</v>
      </c>
      <c r="H379" s="30">
        <f t="shared" si="39"/>
        <v>99.555555555555557</v>
      </c>
    </row>
    <row r="380" spans="1:8" x14ac:dyDescent="0.2">
      <c r="A380" s="28"/>
      <c r="B380" s="28" t="s">
        <v>7</v>
      </c>
      <c r="C380" s="1">
        <v>450</v>
      </c>
      <c r="E380" s="1">
        <f t="shared" si="33"/>
        <v>81</v>
      </c>
      <c r="F380" s="11">
        <v>81</v>
      </c>
      <c r="G380" s="11">
        <v>0</v>
      </c>
      <c r="H380" s="30">
        <f t="shared" si="39"/>
        <v>18</v>
      </c>
    </row>
    <row r="381" spans="1:8" x14ac:dyDescent="0.2">
      <c r="A381" s="28"/>
      <c r="B381" s="28" t="s">
        <v>8</v>
      </c>
      <c r="C381" s="1">
        <v>450</v>
      </c>
      <c r="E381" s="1">
        <f t="shared" si="33"/>
        <v>300</v>
      </c>
      <c r="F381" s="11">
        <v>248</v>
      </c>
      <c r="G381" s="11">
        <v>52</v>
      </c>
      <c r="H381" s="30">
        <f t="shared" si="39"/>
        <v>66.666666666666657</v>
      </c>
    </row>
    <row r="382" spans="1:8" x14ac:dyDescent="0.2">
      <c r="A382" s="28"/>
      <c r="B382" s="28" t="s">
        <v>10</v>
      </c>
      <c r="C382" s="1">
        <v>450</v>
      </c>
      <c r="E382" s="1">
        <f t="shared" si="33"/>
        <v>450</v>
      </c>
      <c r="F382" s="11">
        <v>17</v>
      </c>
      <c r="G382" s="11">
        <v>433</v>
      </c>
      <c r="H382" s="30">
        <f t="shared" si="39"/>
        <v>100</v>
      </c>
    </row>
    <row r="383" spans="1:8" x14ac:dyDescent="0.2">
      <c r="A383" s="28"/>
      <c r="B383" s="28" t="s">
        <v>11</v>
      </c>
      <c r="C383" s="1">
        <v>450</v>
      </c>
      <c r="E383" s="1">
        <f t="shared" si="33"/>
        <v>450</v>
      </c>
      <c r="F383" s="11">
        <v>0</v>
      </c>
      <c r="G383" s="11">
        <v>450</v>
      </c>
      <c r="H383" s="30">
        <f t="shared" si="39"/>
        <v>100</v>
      </c>
    </row>
    <row r="384" spans="1:8" x14ac:dyDescent="0.2">
      <c r="A384" s="28"/>
      <c r="B384" s="28" t="s">
        <v>12</v>
      </c>
      <c r="C384" s="1">
        <v>450</v>
      </c>
      <c r="E384" s="1">
        <f t="shared" si="33"/>
        <v>190</v>
      </c>
      <c r="F384" s="11">
        <v>150</v>
      </c>
      <c r="G384" s="11">
        <v>40</v>
      </c>
      <c r="H384" s="30">
        <f t="shared" si="39"/>
        <v>42.222222222222221</v>
      </c>
    </row>
    <row r="385" spans="1:8" x14ac:dyDescent="0.2">
      <c r="A385" s="28"/>
      <c r="B385" s="28"/>
      <c r="F385" s="11"/>
      <c r="G385" s="11"/>
      <c r="H385" s="30"/>
    </row>
    <row r="386" spans="1:8" s="4" customFormat="1" x14ac:dyDescent="0.2">
      <c r="A386" s="32" t="s">
        <v>77</v>
      </c>
      <c r="B386" s="32"/>
      <c r="F386" s="31"/>
      <c r="G386" s="31"/>
      <c r="H386" s="30"/>
    </row>
    <row r="387" spans="1:8" x14ac:dyDescent="0.2">
      <c r="A387" s="28"/>
      <c r="B387" s="28" t="s">
        <v>1</v>
      </c>
      <c r="C387" s="1">
        <v>498</v>
      </c>
      <c r="E387" s="1">
        <f t="shared" si="33"/>
        <v>497</v>
      </c>
      <c r="F387" s="11">
        <v>26</v>
      </c>
      <c r="G387" s="11">
        <v>471</v>
      </c>
      <c r="H387" s="30">
        <f t="shared" ref="H387:H394" si="40">E387/C387*100</f>
        <v>99.799196787148588</v>
      </c>
    </row>
    <row r="388" spans="1:8" x14ac:dyDescent="0.2">
      <c r="A388" s="28"/>
      <c r="B388" s="28" t="s">
        <v>5</v>
      </c>
      <c r="C388" s="1">
        <v>498</v>
      </c>
      <c r="E388" s="1">
        <f t="shared" si="33"/>
        <v>498</v>
      </c>
      <c r="F388" s="11">
        <v>1</v>
      </c>
      <c r="G388" s="11">
        <v>497</v>
      </c>
      <c r="H388" s="30">
        <f t="shared" si="40"/>
        <v>100</v>
      </c>
    </row>
    <row r="389" spans="1:8" x14ac:dyDescent="0.2">
      <c r="A389" s="28"/>
      <c r="B389" s="28" t="s">
        <v>6</v>
      </c>
      <c r="C389" s="1">
        <v>498</v>
      </c>
      <c r="E389" s="1">
        <f t="shared" si="33"/>
        <v>477</v>
      </c>
      <c r="F389" s="11">
        <v>255</v>
      </c>
      <c r="G389" s="11">
        <v>222</v>
      </c>
      <c r="H389" s="30">
        <f t="shared" si="40"/>
        <v>95.783132530120483</v>
      </c>
    </row>
    <row r="390" spans="1:8" x14ac:dyDescent="0.2">
      <c r="A390" s="28"/>
      <c r="B390" s="28" t="s">
        <v>7</v>
      </c>
      <c r="C390" s="1">
        <v>498</v>
      </c>
      <c r="E390" s="1">
        <f t="shared" si="33"/>
        <v>111</v>
      </c>
      <c r="F390" s="11">
        <v>111</v>
      </c>
      <c r="G390" s="11">
        <v>0</v>
      </c>
      <c r="H390" s="30">
        <f t="shared" si="40"/>
        <v>22.289156626506024</v>
      </c>
    </row>
    <row r="391" spans="1:8" x14ac:dyDescent="0.2">
      <c r="A391" s="28"/>
      <c r="B391" s="28" t="s">
        <v>8</v>
      </c>
      <c r="C391" s="1">
        <v>498</v>
      </c>
      <c r="E391" s="1">
        <f t="shared" si="33"/>
        <v>225</v>
      </c>
      <c r="F391" s="11">
        <v>165</v>
      </c>
      <c r="G391" s="11">
        <v>60</v>
      </c>
      <c r="H391" s="30">
        <f t="shared" si="40"/>
        <v>45.180722891566269</v>
      </c>
    </row>
    <row r="392" spans="1:8" x14ac:dyDescent="0.2">
      <c r="A392" s="28"/>
      <c r="B392" s="28" t="s">
        <v>10</v>
      </c>
      <c r="C392" s="1">
        <v>498</v>
      </c>
      <c r="E392" s="1">
        <f t="shared" si="33"/>
        <v>426</v>
      </c>
      <c r="F392" s="11">
        <v>91</v>
      </c>
      <c r="G392" s="11">
        <v>335</v>
      </c>
      <c r="H392" s="30">
        <f t="shared" si="40"/>
        <v>85.542168674698786</v>
      </c>
    </row>
    <row r="393" spans="1:8" x14ac:dyDescent="0.2">
      <c r="A393" s="28"/>
      <c r="B393" s="28" t="s">
        <v>11</v>
      </c>
      <c r="C393" s="1">
        <v>498</v>
      </c>
      <c r="E393" s="1">
        <f t="shared" si="33"/>
        <v>498</v>
      </c>
      <c r="F393" s="11">
        <v>2</v>
      </c>
      <c r="G393" s="11">
        <v>496</v>
      </c>
      <c r="H393" s="30">
        <f t="shared" si="40"/>
        <v>100</v>
      </c>
    </row>
    <row r="394" spans="1:8" x14ac:dyDescent="0.2">
      <c r="A394" s="28"/>
      <c r="B394" s="28" t="s">
        <v>12</v>
      </c>
      <c r="C394" s="1">
        <v>498</v>
      </c>
      <c r="E394" s="1">
        <f t="shared" si="33"/>
        <v>321</v>
      </c>
      <c r="F394" s="11">
        <v>108</v>
      </c>
      <c r="G394" s="11">
        <v>213</v>
      </c>
      <c r="H394" s="30">
        <f t="shared" si="40"/>
        <v>64.457831325301214</v>
      </c>
    </row>
    <row r="395" spans="1:8" x14ac:dyDescent="0.2">
      <c r="A395" s="28"/>
      <c r="B395" s="28"/>
      <c r="F395" s="11"/>
      <c r="G395" s="11"/>
      <c r="H395" s="30"/>
    </row>
    <row r="396" spans="1:8" s="4" customFormat="1" x14ac:dyDescent="0.2">
      <c r="A396" s="32" t="s">
        <v>78</v>
      </c>
      <c r="B396" s="32"/>
      <c r="F396" s="31"/>
      <c r="G396" s="31"/>
      <c r="H396" s="30"/>
    </row>
    <row r="397" spans="1:8" x14ac:dyDescent="0.2">
      <c r="A397" s="28"/>
      <c r="B397" s="28" t="s">
        <v>1</v>
      </c>
      <c r="C397" s="1">
        <v>493</v>
      </c>
      <c r="E397" s="1">
        <f t="shared" si="33"/>
        <v>491</v>
      </c>
      <c r="F397" s="11">
        <v>417</v>
      </c>
      <c r="G397" s="11">
        <v>74</v>
      </c>
      <c r="H397" s="30">
        <f>E397/C397*100</f>
        <v>99.59432048681542</v>
      </c>
    </row>
    <row r="398" spans="1:8" x14ac:dyDescent="0.2">
      <c r="A398" s="28"/>
      <c r="B398" s="28" t="s">
        <v>5</v>
      </c>
      <c r="C398" s="1">
        <v>493</v>
      </c>
      <c r="E398" s="1">
        <f t="shared" si="33"/>
        <v>493</v>
      </c>
      <c r="F398" s="11">
        <v>0</v>
      </c>
      <c r="G398" s="11">
        <v>493</v>
      </c>
      <c r="H398" s="30">
        <f>E398/C398*100</f>
        <v>100</v>
      </c>
    </row>
    <row r="399" spans="1:8" x14ac:dyDescent="0.2">
      <c r="A399" s="28"/>
      <c r="B399" s="28" t="s">
        <v>6</v>
      </c>
      <c r="C399" s="1">
        <v>493</v>
      </c>
      <c r="E399" s="1">
        <f t="shared" si="33"/>
        <v>463</v>
      </c>
      <c r="F399" s="11">
        <v>224</v>
      </c>
      <c r="G399" s="11">
        <v>239</v>
      </c>
      <c r="H399" s="30">
        <f>E399/C399*100</f>
        <v>93.914807302231239</v>
      </c>
    </row>
    <row r="400" spans="1:8" x14ac:dyDescent="0.2">
      <c r="A400" s="28"/>
      <c r="B400" s="28" t="s">
        <v>7</v>
      </c>
      <c r="C400" s="1">
        <v>493</v>
      </c>
      <c r="E400" s="1">
        <f t="shared" si="33"/>
        <v>333</v>
      </c>
      <c r="F400" s="11">
        <v>184</v>
      </c>
      <c r="G400" s="11">
        <v>149</v>
      </c>
      <c r="H400" s="30">
        <f>E400/C400*100</f>
        <v>67.545638945233264</v>
      </c>
    </row>
    <row r="401" spans="1:8" x14ac:dyDescent="0.2">
      <c r="A401" s="28"/>
      <c r="B401" s="28"/>
      <c r="F401" s="11"/>
      <c r="G401" s="11"/>
      <c r="H401" s="30"/>
    </row>
    <row r="402" spans="1:8" x14ac:dyDescent="0.2">
      <c r="A402" s="28"/>
      <c r="B402" s="28"/>
      <c r="F402" s="11"/>
      <c r="G402" s="11"/>
      <c r="H402" s="53" t="s">
        <v>25</v>
      </c>
    </row>
    <row r="403" spans="1:8" x14ac:dyDescent="0.2">
      <c r="A403" s="28"/>
      <c r="B403" s="28" t="s">
        <v>8</v>
      </c>
      <c r="C403" s="1">
        <v>493</v>
      </c>
      <c r="E403" s="1">
        <f t="shared" si="33"/>
        <v>339</v>
      </c>
      <c r="F403" s="11">
        <v>49</v>
      </c>
      <c r="G403" s="11">
        <v>290</v>
      </c>
      <c r="H403" s="30">
        <f>E403/C403*100</f>
        <v>68.762677484787019</v>
      </c>
    </row>
    <row r="404" spans="1:8" x14ac:dyDescent="0.2">
      <c r="A404" s="28"/>
      <c r="B404" s="28" t="s">
        <v>10</v>
      </c>
      <c r="C404" s="1">
        <v>493</v>
      </c>
      <c r="E404" s="1">
        <f t="shared" si="33"/>
        <v>396</v>
      </c>
      <c r="F404" s="11">
        <v>170</v>
      </c>
      <c r="G404" s="11">
        <v>226</v>
      </c>
      <c r="H404" s="30">
        <f>E404/C404*100</f>
        <v>80.324543610547678</v>
      </c>
    </row>
    <row r="405" spans="1:8" x14ac:dyDescent="0.2">
      <c r="A405" s="28"/>
      <c r="B405" s="28" t="s">
        <v>11</v>
      </c>
      <c r="C405" s="1">
        <v>493</v>
      </c>
      <c r="E405" s="1">
        <f t="shared" ref="E405:E416" si="41">SUM(F405:G405)</f>
        <v>492</v>
      </c>
      <c r="F405" s="11">
        <v>79</v>
      </c>
      <c r="G405" s="11">
        <v>413</v>
      </c>
      <c r="H405" s="30">
        <f>E405/C405*100</f>
        <v>99.797160243407717</v>
      </c>
    </row>
    <row r="406" spans="1:8" x14ac:dyDescent="0.2">
      <c r="A406" s="28"/>
      <c r="B406" s="28" t="s">
        <v>12</v>
      </c>
      <c r="C406" s="1">
        <v>493</v>
      </c>
      <c r="E406" s="1">
        <f t="shared" si="41"/>
        <v>395</v>
      </c>
      <c r="F406" s="11">
        <v>308</v>
      </c>
      <c r="G406" s="11">
        <v>87</v>
      </c>
      <c r="H406" s="30">
        <f>E406/C406*100</f>
        <v>80.121703853955367</v>
      </c>
    </row>
    <row r="407" spans="1:8" x14ac:dyDescent="0.2">
      <c r="A407" s="28"/>
      <c r="B407" s="28"/>
      <c r="F407" s="11"/>
      <c r="G407" s="11"/>
      <c r="H407" s="30"/>
    </row>
    <row r="408" spans="1:8" s="4" customFormat="1" x14ac:dyDescent="0.2">
      <c r="A408" s="32" t="s">
        <v>79</v>
      </c>
      <c r="B408" s="32"/>
      <c r="F408" s="31"/>
      <c r="G408" s="31"/>
      <c r="H408" s="30"/>
    </row>
    <row r="409" spans="1:8" x14ac:dyDescent="0.2">
      <c r="A409" s="28"/>
      <c r="B409" s="28" t="s">
        <v>1</v>
      </c>
      <c r="C409" s="1">
        <v>445</v>
      </c>
      <c r="E409" s="1">
        <f t="shared" si="41"/>
        <v>445</v>
      </c>
      <c r="F409" s="11">
        <v>11</v>
      </c>
      <c r="G409" s="11">
        <v>434</v>
      </c>
      <c r="H409" s="30">
        <f t="shared" ref="H409:H416" si="42">E409/C409*100</f>
        <v>100</v>
      </c>
    </row>
    <row r="410" spans="1:8" x14ac:dyDescent="0.2">
      <c r="A410" s="28"/>
      <c r="B410" s="28" t="s">
        <v>5</v>
      </c>
      <c r="C410" s="1">
        <v>445</v>
      </c>
      <c r="E410" s="1">
        <f t="shared" si="41"/>
        <v>445</v>
      </c>
      <c r="F410" s="11">
        <v>0</v>
      </c>
      <c r="G410" s="11">
        <v>445</v>
      </c>
      <c r="H410" s="30">
        <f t="shared" si="42"/>
        <v>100</v>
      </c>
    </row>
    <row r="411" spans="1:8" x14ac:dyDescent="0.2">
      <c r="A411" s="28"/>
      <c r="B411" s="28" t="s">
        <v>6</v>
      </c>
      <c r="C411" s="1">
        <v>445</v>
      </c>
      <c r="E411" s="1">
        <f t="shared" si="41"/>
        <v>435</v>
      </c>
      <c r="F411" s="11">
        <v>64</v>
      </c>
      <c r="G411" s="11">
        <v>371</v>
      </c>
      <c r="H411" s="30">
        <f t="shared" si="42"/>
        <v>97.752808988764045</v>
      </c>
    </row>
    <row r="412" spans="1:8" x14ac:dyDescent="0.2">
      <c r="A412" s="28"/>
      <c r="B412" s="28" t="s">
        <v>7</v>
      </c>
      <c r="C412" s="1">
        <v>445</v>
      </c>
      <c r="E412" s="1">
        <f t="shared" si="41"/>
        <v>322</v>
      </c>
      <c r="F412" s="11">
        <v>221</v>
      </c>
      <c r="G412" s="11">
        <v>101</v>
      </c>
      <c r="H412" s="30">
        <f t="shared" si="42"/>
        <v>72.359550561797747</v>
      </c>
    </row>
    <row r="413" spans="1:8" x14ac:dyDescent="0.2">
      <c r="A413" s="28"/>
      <c r="B413" s="28" t="s">
        <v>8</v>
      </c>
      <c r="C413" s="1">
        <v>445</v>
      </c>
      <c r="E413" s="1">
        <f t="shared" si="41"/>
        <v>404</v>
      </c>
      <c r="F413" s="11">
        <v>280</v>
      </c>
      <c r="G413" s="11">
        <v>124</v>
      </c>
      <c r="H413" s="30">
        <f t="shared" si="42"/>
        <v>90.786516853932582</v>
      </c>
    </row>
    <row r="414" spans="1:8" x14ac:dyDescent="0.2">
      <c r="A414" s="28"/>
      <c r="B414" s="28" t="s">
        <v>10</v>
      </c>
      <c r="C414" s="1">
        <v>445</v>
      </c>
      <c r="E414" s="1">
        <f t="shared" si="41"/>
        <v>379</v>
      </c>
      <c r="F414" s="11">
        <v>128</v>
      </c>
      <c r="G414" s="11">
        <v>251</v>
      </c>
      <c r="H414" s="30">
        <f t="shared" si="42"/>
        <v>85.168539325842701</v>
      </c>
    </row>
    <row r="415" spans="1:8" x14ac:dyDescent="0.2">
      <c r="A415" s="28"/>
      <c r="B415" s="28" t="s">
        <v>11</v>
      </c>
      <c r="C415" s="1">
        <v>445</v>
      </c>
      <c r="E415" s="1">
        <f t="shared" si="41"/>
        <v>444</v>
      </c>
      <c r="F415" s="11">
        <v>46</v>
      </c>
      <c r="G415" s="11">
        <v>398</v>
      </c>
      <c r="H415" s="30">
        <f t="shared" si="42"/>
        <v>99.775280898876403</v>
      </c>
    </row>
    <row r="416" spans="1:8" x14ac:dyDescent="0.2">
      <c r="A416" s="28"/>
      <c r="B416" s="28" t="s">
        <v>12</v>
      </c>
      <c r="C416" s="1">
        <v>445</v>
      </c>
      <c r="E416" s="1">
        <f t="shared" si="41"/>
        <v>145</v>
      </c>
      <c r="F416" s="11">
        <v>139</v>
      </c>
      <c r="G416" s="11">
        <v>6</v>
      </c>
      <c r="H416" s="30">
        <f t="shared" si="42"/>
        <v>32.584269662921351</v>
      </c>
    </row>
    <row r="417" spans="1:8" ht="10.8" thickBot="1" x14ac:dyDescent="0.25">
      <c r="A417" s="5"/>
      <c r="B417" s="5"/>
      <c r="C417" s="5"/>
      <c r="D417" s="5"/>
      <c r="E417" s="5"/>
      <c r="F417" s="34"/>
      <c r="G417" s="34"/>
      <c r="H417" s="5"/>
    </row>
    <row r="418" spans="1:8" x14ac:dyDescent="0.2">
      <c r="F418" s="11"/>
      <c r="G418" s="11"/>
    </row>
    <row r="419" spans="1:8" x14ac:dyDescent="0.2">
      <c r="A419" s="99" t="s">
        <v>145</v>
      </c>
      <c r="B419" s="99"/>
      <c r="C419" s="99"/>
      <c r="D419" s="99"/>
      <c r="E419" s="99"/>
      <c r="F419" s="99"/>
      <c r="G419" s="99"/>
      <c r="H419" s="99"/>
    </row>
    <row r="420" spans="1:8" x14ac:dyDescent="0.2">
      <c r="A420" s="99" t="s">
        <v>121</v>
      </c>
      <c r="B420" s="99"/>
      <c r="C420" s="99"/>
      <c r="D420" s="99"/>
      <c r="E420" s="99"/>
      <c r="F420" s="99"/>
      <c r="G420" s="99"/>
      <c r="H420" s="99"/>
    </row>
  </sheetData>
  <mergeCells count="9">
    <mergeCell ref="A419:H419"/>
    <mergeCell ref="A420:H420"/>
    <mergeCell ref="A1:H1"/>
    <mergeCell ref="A2:H2"/>
    <mergeCell ref="A3:H3"/>
    <mergeCell ref="A5:B6"/>
    <mergeCell ref="E5:G5"/>
    <mergeCell ref="C5:C6"/>
    <mergeCell ref="H5:H6"/>
  </mergeCells>
  <printOptions horizontalCentered="1"/>
  <pageMargins left="0" right="0" top="0.74803149606299213" bottom="0.55118110236220474" header="0.31496062992125984" footer="0.31496062992125984"/>
  <pageSetup orientation="portrait" r:id="rId1"/>
  <ignoredErrors>
    <ignoredError sqref="E403:E418 E9:E132 E135:E199 E202:E266 E269:E333 E336:E400 E421:E46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4</vt:i4>
      </vt:variant>
    </vt:vector>
  </HeadingPairs>
  <TitlesOfParts>
    <vt:vector size="20" baseType="lpstr">
      <vt:lpstr>C1g1</vt:lpstr>
      <vt:lpstr>g2</vt:lpstr>
      <vt:lpstr>C2g3</vt:lpstr>
      <vt:lpstr>C3</vt:lpstr>
      <vt:lpstr>g4_g7</vt:lpstr>
      <vt:lpstr>C4g8</vt:lpstr>
      <vt:lpstr>g8</vt:lpstr>
      <vt:lpstr>C4.1Coah</vt:lpstr>
      <vt:lpstr>C4.2Mex</vt:lpstr>
      <vt:lpstr>C4.3Nay</vt:lpstr>
      <vt:lpstr>C4.4Ver</vt:lpstr>
      <vt:lpstr>C5G9</vt:lpstr>
      <vt:lpstr>C5.1Coah</vt:lpstr>
      <vt:lpstr>C5.2Mex</vt:lpstr>
      <vt:lpstr>C5.3Nay</vt:lpstr>
      <vt:lpstr>C5.4Ver</vt:lpstr>
      <vt:lpstr>'C2g3'!Títulos_a_imprimir</vt:lpstr>
      <vt:lpstr>C4.1Coah!Títulos_a_imprimir</vt:lpstr>
      <vt:lpstr>C4.2Mex!Títulos_a_imprimir</vt:lpstr>
      <vt:lpstr>C4.4Ver!Títulos_a_imprimir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Instituto Nacional Electoral</cp:lastModifiedBy>
  <cp:lastPrinted>2017-06-16T04:00:28Z</cp:lastPrinted>
  <dcterms:created xsi:type="dcterms:W3CDTF">2017-06-07T02:49:24Z</dcterms:created>
  <dcterms:modified xsi:type="dcterms:W3CDTF">2017-06-21T16:52:44Z</dcterms:modified>
</cp:coreProperties>
</file>