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rena.silvah\OneDrive - Instituto Nacional Electoral\Documentos\ENERO INTEGRACION MODIFICACION PAAASINE 2022\"/>
    </mc:Choice>
  </mc:AlternateContent>
  <bookViews>
    <workbookView xWindow="-105" yWindow="-105" windowWidth="23250" windowHeight="12570"/>
  </bookViews>
  <sheets>
    <sheet name="ENERO 2022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'ENERO 2022'!$A$10:$S$11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'ENERO 2022'!$10:$10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2" i="10" l="1"/>
  <c r="R52" i="10"/>
  <c r="S51" i="10"/>
  <c r="R51" i="10"/>
  <c r="S50" i="10"/>
  <c r="R50" i="10"/>
  <c r="S49" i="10"/>
  <c r="R49" i="10"/>
  <c r="S48" i="10"/>
  <c r="R48" i="10"/>
  <c r="S47" i="10"/>
  <c r="R47" i="10"/>
  <c r="S46" i="10"/>
  <c r="R46" i="10"/>
  <c r="S45" i="10"/>
  <c r="R45" i="10"/>
  <c r="S44" i="10"/>
  <c r="R44" i="10"/>
  <c r="S43" i="10"/>
  <c r="R43" i="10"/>
  <c r="S42" i="10"/>
  <c r="R42" i="10"/>
  <c r="S41" i="10"/>
  <c r="R41" i="10"/>
  <c r="S40" i="10"/>
  <c r="R40" i="10"/>
  <c r="S39" i="10"/>
  <c r="R39" i="10"/>
  <c r="S38" i="10"/>
  <c r="R38" i="10"/>
  <c r="S37" i="10"/>
  <c r="R37" i="10"/>
  <c r="S36" i="10"/>
  <c r="R36" i="10"/>
  <c r="R35" i="10" l="1"/>
  <c r="R34" i="10" l="1"/>
  <c r="R33" i="10"/>
  <c r="R32" i="10"/>
  <c r="S31" i="10"/>
  <c r="R31" i="10" s="1"/>
  <c r="S30" i="10"/>
  <c r="R30" i="10"/>
  <c r="S29" i="10"/>
  <c r="R29" i="10" s="1"/>
  <c r="S28" i="10"/>
  <c r="R28" i="10"/>
  <c r="S27" i="10"/>
  <c r="R27" i="10" s="1"/>
  <c r="S24" i="10" l="1"/>
  <c r="R24" i="10"/>
  <c r="S23" i="10"/>
  <c r="R23" i="10"/>
  <c r="S22" i="10"/>
  <c r="R22" i="10"/>
  <c r="S21" i="10"/>
  <c r="R21" i="10"/>
  <c r="S20" i="10"/>
  <c r="R20" i="10"/>
  <c r="S19" i="10"/>
  <c r="R19" i="10"/>
  <c r="S18" i="10"/>
  <c r="R18" i="10"/>
  <c r="S17" i="10"/>
  <c r="R17" i="10"/>
  <c r="S16" i="10"/>
  <c r="R16" i="10"/>
  <c r="S15" i="10"/>
  <c r="R15" i="10"/>
  <c r="S14" i="10"/>
  <c r="R14" i="10"/>
  <c r="R11" i="10" l="1"/>
  <c r="R13" i="10" s="1"/>
  <c r="S13" i="10" l="1"/>
</calcChain>
</file>

<file path=xl/sharedStrings.xml><?xml version="1.0" encoding="utf-8"?>
<sst xmlns="http://schemas.openxmlformats.org/spreadsheetml/2006/main" count="595" uniqueCount="144">
  <si>
    <t>PP</t>
  </si>
  <si>
    <t>Total</t>
  </si>
  <si>
    <t>A I</t>
  </si>
  <si>
    <t>Subprograma</t>
  </si>
  <si>
    <t>Proyecto</t>
  </si>
  <si>
    <t>Partida</t>
  </si>
  <si>
    <t>Descripción de la  partida</t>
  </si>
  <si>
    <t>Descripción del Bien o Servicio</t>
  </si>
  <si>
    <t>CUC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</si>
  <si>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</si>
  <si>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</si>
  <si>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</si>
  <si>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</si>
  <si>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</si>
  <si>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</si>
  <si>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</si>
  <si>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</si>
  <si>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</si>
  <si>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001</t>
  </si>
  <si>
    <t>M001</t>
  </si>
  <si>
    <t>B00OD02</t>
  </si>
  <si>
    <t>Servicio de agua</t>
  </si>
  <si>
    <t>MS00</t>
  </si>
  <si>
    <t>Junta Local Ejecutiva</t>
  </si>
  <si>
    <t>LICITACIÓN PÚBLICA</t>
  </si>
  <si>
    <t>ANUAL</t>
  </si>
  <si>
    <t>enero</t>
  </si>
  <si>
    <t>N/A</t>
  </si>
  <si>
    <t>SERVICIO</t>
  </si>
  <si>
    <t>Delegacionales</t>
  </si>
  <si>
    <t>INE</t>
  </si>
  <si>
    <t>MS01</t>
  </si>
  <si>
    <t>-</t>
  </si>
  <si>
    <t>SERVICIO DE AGUA POTABLE</t>
  </si>
  <si>
    <t>ADJUDICACIÓN DIRECTA</t>
  </si>
  <si>
    <t>119</t>
  </si>
  <si>
    <t>G16191H</t>
  </si>
  <si>
    <t>Medicinas y Productos Farmacéuticos.</t>
  </si>
  <si>
    <t>PRUEBA DE PCR</t>
  </si>
  <si>
    <t>R003</t>
  </si>
  <si>
    <t>044</t>
  </si>
  <si>
    <t>M15011H</t>
  </si>
  <si>
    <t>Materiales y útiles para el procesamiento en equipos y bienes informáticos</t>
  </si>
  <si>
    <t>21401001-0571</t>
  </si>
  <si>
    <t>TONER HP NEGRO</t>
  </si>
  <si>
    <t>PIEZA</t>
  </si>
  <si>
    <t>R005</t>
  </si>
  <si>
    <t>045</t>
  </si>
  <si>
    <t>M11011H</t>
  </si>
  <si>
    <t>Combustibles, lubricantes y aditivos para vehículos
terrestres, aéreos, marítimos, lacustres y fluviales destinados a
servicios públicos y la operación de programas públicos</t>
  </si>
  <si>
    <t>26102001-0011</t>
  </si>
  <si>
    <t>VALE DE GASOLINA</t>
  </si>
  <si>
    <t>26102001-0005</t>
  </si>
  <si>
    <t>26102001-0008</t>
  </si>
  <si>
    <t>26102001-0006</t>
  </si>
  <si>
    <t>Materiales y útiles de oficina</t>
  </si>
  <si>
    <t>21100087-0013</t>
  </si>
  <si>
    <t>PAPEL BOND T/CARTA 500 HJS</t>
  </si>
  <si>
    <t>PAQUETE</t>
  </si>
  <si>
    <t>21100087-0017</t>
  </si>
  <si>
    <t>PAPEL BOND T/DOBLE CARTA C/500 HJS</t>
  </si>
  <si>
    <t>21100087-0040</t>
  </si>
  <si>
    <t>PAPEL BOND T/LEGAL 500 HJS</t>
  </si>
  <si>
    <t>DELEGACIONALES</t>
  </si>
  <si>
    <t>MS02</t>
  </si>
  <si>
    <t>B00OD01</t>
  </si>
  <si>
    <t>SERVICIO TELEFÓNICO CONVENCIONAL</t>
  </si>
  <si>
    <t>SERVICIO TELEFÓNICO CONVENCIONAL DE LA 02 JUNTA DISTRITAL EJECUTIVA.</t>
  </si>
  <si>
    <t>088</t>
  </si>
  <si>
    <t>B00MO02</t>
  </si>
  <si>
    <t>SERVICIO TELEFÓNICO CONVENCIONAL DE LOS MÓDULOS DE ATENCIÓN CIUDADANA 170251 Y 170252.</t>
  </si>
  <si>
    <t>MS03</t>
  </si>
  <si>
    <t>R002</t>
  </si>
  <si>
    <t>043</t>
  </si>
  <si>
    <t>M13011H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</si>
  <si>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</si>
  <si>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</si>
  <si>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</si>
  <si>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</si>
  <si>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Pieza</t>
  </si>
  <si>
    <t>26103</t>
  </si>
  <si>
    <t>Combustibles, lubricantes y aditivos para vehículos terrestres, aéreos, marítimos, lacustres y fluviales destinados a servicios administrativos</t>
  </si>
  <si>
    <t>26103001-0018</t>
  </si>
  <si>
    <t>VALE DE GASOLINA DE $300 PESOS - SERVICIOS ADMINISTRATIVOS</t>
  </si>
  <si>
    <t>39202</t>
  </si>
  <si>
    <t>Otros impuestos y derechos</t>
  </si>
  <si>
    <t>RECURSO PARA EL   REFRENDO ANUAL DE VEHICULOS OFICIALES DE LA 03 JUNTA DISTRITAL.</t>
  </si>
  <si>
    <t>Servicio</t>
  </si>
  <si>
    <t>31301</t>
  </si>
  <si>
    <t>Servicio de Agua</t>
  </si>
  <si>
    <t>PIPA DE AGUA PARA SANITARIOS Y LIMPIEZA EN GENERAL DE LAS INSTALACIONES DE LA 03 JUNTA DISTRITAL EJECUTIVA.</t>
  </si>
  <si>
    <t>Servicio telefónico convencional</t>
  </si>
  <si>
    <t>04 JUNTA DISTRITAL EJECUTIVA</t>
  </si>
  <si>
    <t>MS04</t>
  </si>
  <si>
    <t>SERVICIOS</t>
  </si>
  <si>
    <t>SERVICIO TELEFONICO CONVENCIONAL INSTALACIONES DE LA 04 JDE</t>
  </si>
  <si>
    <t>NA</t>
  </si>
  <si>
    <t>05 Junta Distrital Ejecutiva</t>
  </si>
  <si>
    <t>MS05</t>
  </si>
  <si>
    <t>21101</t>
  </si>
  <si>
    <t>21100041-0054</t>
  </si>
  <si>
    <t>LIBRO DE REGISTRO T/FLORETE 192 hjs.</t>
  </si>
  <si>
    <t>21601</t>
  </si>
  <si>
    <t>Material de limpieza</t>
  </si>
  <si>
    <t>21601001-0018</t>
  </si>
  <si>
    <t>PAPEL TOALLA  EN ROLLO</t>
  </si>
  <si>
    <t>21601001-0013</t>
  </si>
  <si>
    <t>PAPEL HIGIENICO</t>
  </si>
  <si>
    <t>CAJA</t>
  </si>
  <si>
    <t>22104</t>
  </si>
  <si>
    <t>Productos
alimenticios
para
el
personal
en
las
instalaciones de las Unidades Responsables</t>
  </si>
  <si>
    <t>22104001-0075</t>
  </si>
  <si>
    <t>ALIMENTOS</t>
  </si>
  <si>
    <t>PESOS</t>
  </si>
  <si>
    <t>24601</t>
  </si>
  <si>
    <t>Material eléctrico y electrónico</t>
  </si>
  <si>
    <t>24601001-0076</t>
  </si>
  <si>
    <t>PILAS RECARGABLES AAA</t>
  </si>
  <si>
    <t>24601001-0363</t>
  </si>
  <si>
    <t>CARGADOR DE BATERIA AA, AAA, C Y D</t>
  </si>
  <si>
    <t>29401</t>
  </si>
  <si>
    <t>Refacciones  y  accesorios  menores  de  equipo  de  cómputo  y tecnologías de la información</t>
  </si>
  <si>
    <t>29401001-0219</t>
  </si>
  <si>
    <t>CABLE DE RED</t>
  </si>
  <si>
    <t>Combustibles,   lubricantes   y   aditivos   para   vehículos terrestres,  aéreos,  marítimos,  lacustres  y  fluviales  destinados  a servicios administrativos</t>
  </si>
  <si>
    <t>26103001-0007</t>
  </si>
  <si>
    <t>VALE DE GASOLINA DE $100 PESOS - SERVICIOS ADMINISTRATIVOS</t>
  </si>
  <si>
    <t>Combustibles,
lubricantes
y
aditivos
para
vehículos
terrestres, aéreos, marítimos, lacustres y fluviales destinados a
servicios públicos y la operación de programas públicos</t>
  </si>
  <si>
    <t>VALE DE GASOLINA DE $100 PESOS - SERVICIOS PUBLICOS</t>
  </si>
  <si>
    <t>B00CA01</t>
  </si>
  <si>
    <t>25401</t>
  </si>
  <si>
    <t>Materiales, accesorios y suministros médicos</t>
  </si>
  <si>
    <t>25401001-0142</t>
  </si>
  <si>
    <t>CUBREBOCAS</t>
  </si>
  <si>
    <t>B00PE02</t>
  </si>
  <si>
    <t>21100017-0010</t>
  </si>
  <si>
    <t>CAJA DE PLASTICO (VARIAS MEDIDAS)</t>
  </si>
  <si>
    <t>26102001-0009</t>
  </si>
  <si>
    <t>VALE DE GASOLINA DE $10 PESOS - SERVICIOS PUBLICOS</t>
  </si>
  <si>
    <t>VALE DE GASOLINA DE $1 PESO - SERVICIOS PUBLICOS</t>
  </si>
  <si>
    <t>SUMINISTRO DEL SERVICIO DE AGUA POTABLE EN LAS OFICINAS DE LA 05 JUNTA DISTRITAL EJECUTIVA EN MORELOS DEL MES DE DICIEMBRE DE 2021</t>
  </si>
  <si>
    <t xml:space="preserve">                  JUNTA LOCAL EJECUTIVA EN EL ESTADO DE MORELOS</t>
  </si>
  <si>
    <t>SERVICIO DE AGUA POTABLE 1ER BIMESTRE 2022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</si>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</sst>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3" formatCode="_-* #,##0.00_-;\-* #,##0.00_-;_-* &quot;-&quot;??_-;_-@_-"/>
    <numFmt numFmtId="164" formatCode="#,##0_ ;[Red]\-#,##0\ 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3" fillId="0" borderId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89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1" fontId="1" fillId="2" borderId="1" xfId="1" applyNumberFormat="1" applyFont="1" applyFill="1" applyBorder="1" applyAlignment="1">
      <alignment horizontal="center" vertical="center" wrapText="1"/>
    </xf>
    <xf numFmtId="1" fontId="1" fillId="2" borderId="1" xfId="1" applyNumberFormat="1" applyFont="1" applyFill="1" applyBorder="1" applyAlignment="1">
      <alignment horizontal="left" vertical="center" wrapText="1"/>
    </xf>
    <xf numFmtId="3" fontId="1" fillId="2" borderId="1" xfId="2" applyNumberFormat="1" applyFont="1" applyFill="1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left" vertical="center" wrapText="1"/>
    </xf>
    <xf numFmtId="3" fontId="6" fillId="0" borderId="1" xfId="3" applyNumberFormat="1" applyFont="1" applyBorder="1" applyAlignment="1">
      <alignment vertical="center" wrapText="1"/>
    </xf>
    <xf numFmtId="0" fontId="7" fillId="0" borderId="0" xfId="3" applyFont="1" applyFill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left" vertical="center" wrapText="1"/>
    </xf>
    <xf numFmtId="0" fontId="8" fillId="0" borderId="0" xfId="4" applyFont="1" applyAlignment="1">
      <alignment horizontal="left" wrapText="1"/>
    </xf>
    <xf numFmtId="0" fontId="8" fillId="0" borderId="0" xfId="4" applyFont="1"/>
    <xf numFmtId="1" fontId="8" fillId="0" borderId="0" xfId="4" applyNumberFormat="1" applyFont="1" applyAlignment="1">
      <alignment horizontal="center"/>
    </xf>
    <xf numFmtId="0" fontId="2" fillId="0" borderId="0" xfId="3" applyFont="1"/>
    <xf numFmtId="0" fontId="2" fillId="0" borderId="0" xfId="5"/>
    <xf numFmtId="3" fontId="1" fillId="2" borderId="1" xfId="1" applyNumberFormat="1" applyFont="1" applyFill="1" applyBorder="1" applyAlignment="1">
      <alignment horizontal="center" vertical="center" wrapText="1"/>
    </xf>
    <xf numFmtId="0" fontId="8" fillId="0" borderId="0" xfId="4" applyFont="1" applyAlignment="1">
      <alignment horizontal="center"/>
    </xf>
    <xf numFmtId="0" fontId="8" fillId="0" borderId="0" xfId="4" applyFont="1" applyAlignment="1">
      <alignment horizontal="right"/>
    </xf>
    <xf numFmtId="0" fontId="8" fillId="0" borderId="0" xfId="4" applyFont="1" applyAlignment="1">
      <alignment horizontal="left"/>
    </xf>
    <xf numFmtId="0" fontId="9" fillId="0" borderId="0" xfId="3" applyFont="1" applyAlignment="1">
      <alignment horizontal="center"/>
    </xf>
    <xf numFmtId="0" fontId="5" fillId="0" borderId="0" xfId="0" applyFont="1" applyAlignment="1">
      <alignment horizontal="right" wrapText="1"/>
    </xf>
    <xf numFmtId="41" fontId="8" fillId="0" borderId="0" xfId="4" applyNumberFormat="1" applyFont="1"/>
    <xf numFmtId="0" fontId="4" fillId="0" borderId="1" xfId="0" applyFont="1" applyFill="1" applyBorder="1"/>
    <xf numFmtId="0" fontId="4" fillId="0" borderId="1" xfId="0" applyFont="1" applyFill="1" applyBorder="1" applyAlignment="1">
      <alignment wrapText="1"/>
    </xf>
    <xf numFmtId="3" fontId="6" fillId="0" borderId="1" xfId="3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3" fontId="6" fillId="0" borderId="1" xfId="3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6" fillId="0" borderId="1" xfId="3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1" fontId="7" fillId="0" borderId="2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4" fontId="6" fillId="0" borderId="4" xfId="3" applyNumberFormat="1" applyFont="1" applyFill="1" applyBorder="1" applyAlignment="1">
      <alignment vertical="center" wrapText="1"/>
    </xf>
    <xf numFmtId="4" fontId="6" fillId="0" borderId="1" xfId="3" applyNumberFormat="1" applyFont="1" applyFill="1" applyBorder="1" applyAlignment="1">
      <alignment horizontal="right" vertical="center"/>
    </xf>
    <xf numFmtId="1" fontId="7" fillId="0" borderId="1" xfId="7" applyNumberFormat="1" applyFont="1" applyFill="1" applyBorder="1" applyAlignment="1">
      <alignment horizontal="left" vertical="center" wrapText="1"/>
    </xf>
    <xf numFmtId="4" fontId="6" fillId="0" borderId="1" xfId="3" applyNumberFormat="1" applyFont="1" applyFill="1" applyBorder="1" applyAlignment="1">
      <alignment horizontal="left" vertical="center" wrapText="1"/>
    </xf>
    <xf numFmtId="1" fontId="7" fillId="0" borderId="1" xfId="7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49" fontId="13" fillId="0" borderId="1" xfId="0" applyNumberFormat="1" applyFont="1" applyBorder="1"/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/>
    <xf numFmtId="164" fontId="13" fillId="0" borderId="1" xfId="0" applyNumberFormat="1" applyFont="1" applyBorder="1" applyAlignment="1">
      <alignment vertical="center" wrapText="1"/>
    </xf>
    <xf numFmtId="1" fontId="15" fillId="0" borderId="1" xfId="1" applyNumberFormat="1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6" fillId="0" borderId="1" xfId="3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/>
    </xf>
    <xf numFmtId="3" fontId="7" fillId="0" borderId="1" xfId="1" applyNumberFormat="1" applyFont="1" applyFill="1" applyBorder="1" applyAlignment="1">
      <alignment horizontal="center" vertical="center" wrapText="1"/>
    </xf>
    <xf numFmtId="1" fontId="6" fillId="0" borderId="1" xfId="3" applyNumberFormat="1" applyFont="1" applyBorder="1" applyAlignment="1">
      <alignment vertical="center" wrapText="1"/>
    </xf>
    <xf numFmtId="4" fontId="6" fillId="0" borderId="1" xfId="3" applyNumberFormat="1" applyFont="1" applyBorder="1" applyAlignment="1">
      <alignment vertical="center" wrapText="1"/>
    </xf>
    <xf numFmtId="0" fontId="17" fillId="0" borderId="0" xfId="5" applyFont="1"/>
    <xf numFmtId="0" fontId="18" fillId="0" borderId="0" xfId="5" applyFont="1"/>
    <xf numFmtId="0" fontId="5" fillId="0" borderId="1" xfId="3" applyFont="1" applyBorder="1" applyAlignment="1">
      <alignment vertical="center" wrapText="1"/>
    </xf>
    <xf numFmtId="0" fontId="6" fillId="0" borderId="1" xfId="3" quotePrefix="1" applyFont="1" applyBorder="1" applyAlignment="1">
      <alignment vertical="center" wrapText="1"/>
    </xf>
    <xf numFmtId="0" fontId="6" fillId="0" borderId="1" xfId="3" applyFont="1" applyBorder="1" applyAlignment="1">
      <alignment vertical="center" wrapText="1"/>
    </xf>
    <xf numFmtId="0" fontId="8" fillId="0" borderId="0" xfId="4" applyFont="1" applyAlignment="1"/>
    <xf numFmtId="0" fontId="5" fillId="0" borderId="2" xfId="3" applyFont="1" applyFill="1" applyBorder="1" applyAlignment="1">
      <alignment vertical="center" wrapText="1"/>
    </xf>
    <xf numFmtId="49" fontId="6" fillId="0" borderId="1" xfId="3" applyNumberFormat="1" applyFont="1" applyFill="1" applyBorder="1" applyAlignment="1">
      <alignment vertical="center" wrapText="1"/>
    </xf>
    <xf numFmtId="0" fontId="6" fillId="0" borderId="1" xfId="3" applyFont="1" applyFill="1" applyBorder="1" applyAlignment="1">
      <alignment vertical="center" wrapText="1"/>
    </xf>
    <xf numFmtId="0" fontId="11" fillId="0" borderId="1" xfId="3" applyFont="1" applyFill="1" applyBorder="1" applyAlignment="1">
      <alignment vertical="center" wrapText="1"/>
    </xf>
    <xf numFmtId="0" fontId="5" fillId="0" borderId="1" xfId="3" applyFont="1" applyFill="1" applyBorder="1" applyAlignment="1">
      <alignment vertical="center" wrapText="1"/>
    </xf>
    <xf numFmtId="49" fontId="6" fillId="0" borderId="1" xfId="3" quotePrefix="1" applyNumberFormat="1" applyFont="1" applyFill="1" applyBorder="1" applyAlignment="1">
      <alignment vertical="center" wrapText="1"/>
    </xf>
    <xf numFmtId="49" fontId="6" fillId="0" borderId="1" xfId="3" quotePrefix="1" applyNumberFormat="1" applyFont="1" applyFill="1" applyBorder="1" applyAlignment="1" applyProtection="1">
      <alignment vertical="center" wrapText="1"/>
      <protection locked="0"/>
    </xf>
    <xf numFmtId="49" fontId="13" fillId="0" borderId="1" xfId="0" applyNumberFormat="1" applyFont="1" applyBorder="1" applyAlignment="1"/>
    <xf numFmtId="0" fontId="5" fillId="0" borderId="2" xfId="3" applyFont="1" applyBorder="1" applyAlignment="1">
      <alignment vertical="center" wrapText="1"/>
    </xf>
    <xf numFmtId="3" fontId="6" fillId="0" borderId="4" xfId="3" applyNumberFormat="1" applyFont="1" applyFill="1" applyBorder="1" applyAlignment="1">
      <alignment horizontal="center" vertical="center" wrapText="1"/>
    </xf>
    <xf numFmtId="3" fontId="6" fillId="0" borderId="2" xfId="3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7" fillId="0" borderId="1" xfId="7" applyNumberFormat="1" applyFont="1" applyFill="1" applyBorder="1" applyAlignment="1">
      <alignment horizontal="center" vertical="center" wrapText="1"/>
    </xf>
    <xf numFmtId="3" fontId="14" fillId="0" borderId="1" xfId="3" applyNumberFormat="1" applyFont="1" applyBorder="1" applyAlignment="1">
      <alignment horizontal="center" vertical="center" wrapText="1"/>
    </xf>
    <xf numFmtId="3" fontId="15" fillId="0" borderId="1" xfId="1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4" fontId="13" fillId="0" borderId="1" xfId="0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0" fontId="4" fillId="0" borderId="1" xfId="6" applyBorder="1" applyAlignment="1">
      <alignment horizontal="center"/>
    </xf>
    <xf numFmtId="3" fontId="6" fillId="0" borderId="1" xfId="3" applyNumberFormat="1" applyFont="1" applyBorder="1" applyAlignment="1">
      <alignment horizontal="right" vertical="center" wrapText="1"/>
    </xf>
    <xf numFmtId="4" fontId="6" fillId="0" borderId="4" xfId="3" applyNumberFormat="1" applyFont="1" applyFill="1" applyBorder="1" applyAlignment="1">
      <alignment horizontal="right" vertical="center" wrapText="1"/>
    </xf>
    <xf numFmtId="3" fontId="6" fillId="0" borderId="1" xfId="3" applyNumberFormat="1" applyFont="1" applyFill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/>
    </xf>
    <xf numFmtId="3" fontId="7" fillId="0" borderId="1" xfId="3" applyNumberFormat="1" applyFont="1" applyFill="1" applyBorder="1" applyAlignment="1">
      <alignment horizontal="right" vertical="center" wrapText="1"/>
    </xf>
    <xf numFmtId="4" fontId="6" fillId="0" borderId="1" xfId="3" applyNumberFormat="1" applyFont="1" applyBorder="1" applyAlignment="1">
      <alignment horizontal="right" vertical="center" wrapText="1"/>
    </xf>
    <xf numFmtId="0" fontId="16" fillId="3" borderId="0" xfId="5" applyFont="1" applyFill="1"/>
    <xf numFmtId="43" fontId="16" fillId="3" borderId="0" xfId="9" applyFont="1" applyFill="1"/>
    <xf numFmtId="0" fontId="9" fillId="0" borderId="0" xfId="3" applyFont="1" applyAlignment="1">
      <alignment horizontal="center"/>
    </xf>
  </cellXfs>
  <cellStyles count="10">
    <cellStyle name="Millares" xfId="9" builtinId="3"/>
    <cellStyle name="Millares 2" xfId="2"/>
    <cellStyle name="Millares 2 2" xfId="8"/>
    <cellStyle name="Normal" xfId="0" builtinId="0"/>
    <cellStyle name="Normal 2" xfId="6"/>
    <cellStyle name="Normal 2 2" xfId="3"/>
    <cellStyle name="Normal 4 2" xfId="4"/>
    <cellStyle name="Normal 5" xfId="5"/>
    <cellStyle name="Normal 8" xfId="1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99570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74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54"/>
  <sheetViews>
    <sheetView tabSelected="1" zoomScale="62" zoomScaleNormal="70" workbookViewId="0">
      <pane ySplit="10" topLeftCell="A11" activePane="bottomLeft" state="frozen"/>
      <selection activeCell="J1" sqref="J1"/>
      <selection pane="bottomLeft" activeCell="X49" sqref="X49"/>
    </sheetView>
  </sheetViews>
  <sheetFormatPr baseColWidth="10" defaultColWidth="11.5703125" defaultRowHeight="15" x14ac:dyDescent="0.25"/>
  <cols>
    <col min="1" max="1" width="24.5703125" style="16" customWidth="1"/>
    <col min="2" max="2" width="15.5703125" style="16" customWidth="1"/>
    <col min="3" max="6" width="7.5703125" style="16" customWidth="1"/>
    <col min="7" max="7" width="11.42578125" style="16" customWidth="1"/>
    <col min="8" max="8" width="8.5703125" style="16" customWidth="1"/>
    <col min="9" max="9" width="26.85546875" style="16" customWidth="1"/>
    <col min="10" max="10" width="16.7109375" style="16" customWidth="1"/>
    <col min="11" max="11" width="46.28515625" style="16" customWidth="1"/>
    <col min="12" max="12" width="14.7109375" style="16" customWidth="1"/>
    <col min="13" max="13" width="11.5703125" style="16"/>
    <col min="14" max="14" width="12.42578125" style="16" customWidth="1"/>
    <col min="15" max="15" width="11.5703125" style="16" customWidth="1"/>
    <col min="16" max="16" width="11.7109375" style="16" customWidth="1"/>
    <col min="17" max="17" width="31" style="16" customWidth="1"/>
    <col min="18" max="18" width="18.42578125" style="16" customWidth="1"/>
    <col min="19" max="19" width="15.140625" style="16" customWidth="1"/>
    <col min="20" max="16384" width="11.5703125" style="16"/>
  </cols>
  <sheetData>
    <row r="4" spans="1:19" ht="33.75" x14ac:dyDescent="0.5">
      <c r="J4" s="55" t="s">
        <v>141</v>
      </c>
      <c r="K4" s="55"/>
      <c r="L4" s="55"/>
      <c r="M4" s="55"/>
      <c r="N4" s="55"/>
      <c r="O4" s="55"/>
      <c r="P4" s="55"/>
      <c r="Q4" s="55"/>
      <c r="R4" s="54"/>
    </row>
    <row r="7" spans="1:19" ht="26.25" x14ac:dyDescent="0.4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</row>
    <row r="8" spans="1:1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</row>
    <row r="10" spans="1:19" s="5" customFormat="1" ht="56.25" customHeight="1" x14ac:dyDescent="0.25">
      <c r="A10" s="1" t="s">
        <v>9</v>
      </c>
      <c r="B10" s="1" t="s">
        <v>10</v>
      </c>
      <c r="C10" s="1" t="s">
        <v>11</v>
      </c>
      <c r="D10" s="1" t="s">
        <v>2</v>
      </c>
      <c r="E10" s="1" t="s">
        <v>0</v>
      </c>
      <c r="F10" s="1" t="s">
        <v>3</v>
      </c>
      <c r="G10" s="1" t="s">
        <v>4</v>
      </c>
      <c r="H10" s="2" t="s">
        <v>5</v>
      </c>
      <c r="I10" s="3" t="s">
        <v>6</v>
      </c>
      <c r="J10" s="2" t="s">
        <v>8</v>
      </c>
      <c r="K10" s="2" t="s">
        <v>7</v>
      </c>
      <c r="L10" s="2" t="s">
        <v>12</v>
      </c>
      <c r="M10" s="2" t="s">
        <v>13</v>
      </c>
      <c r="N10" s="2" t="s">
        <v>14</v>
      </c>
      <c r="O10" s="17" t="s">
        <v>15</v>
      </c>
      <c r="P10" s="2" t="s">
        <v>16</v>
      </c>
      <c r="Q10" s="17" t="s">
        <v>17</v>
      </c>
      <c r="R10" s="4" t="s">
        <v>1</v>
      </c>
      <c r="S10" s="4" t="s">
        <v>26</v>
      </c>
    </row>
    <row r="11" spans="1:19" s="10" customFormat="1" ht="33.6" customHeight="1" x14ac:dyDescent="0.2">
      <c r="A11" s="56" t="s">
        <v>23</v>
      </c>
      <c r="B11" s="56" t="s">
        <v>22</v>
      </c>
      <c r="C11" s="56" t="s">
        <v>22</v>
      </c>
      <c r="D11" s="57" t="s">
        <v>18</v>
      </c>
      <c r="E11" s="58" t="s">
        <v>19</v>
      </c>
      <c r="F11" s="57" t="s">
        <v>18</v>
      </c>
      <c r="G11" s="6" t="s">
        <v>20</v>
      </c>
      <c r="H11" s="11">
        <v>31301</v>
      </c>
      <c r="I11" s="8" t="s">
        <v>21</v>
      </c>
      <c r="J11" s="24"/>
      <c r="K11" s="25" t="s">
        <v>142</v>
      </c>
      <c r="L11" s="28" t="s">
        <v>27</v>
      </c>
      <c r="M11" s="7" t="s">
        <v>25</v>
      </c>
      <c r="N11" s="27" t="s">
        <v>28</v>
      </c>
      <c r="O11" s="27">
        <v>1</v>
      </c>
      <c r="P11" s="79">
        <v>600</v>
      </c>
      <c r="Q11" s="9" t="s">
        <v>24</v>
      </c>
      <c r="R11" s="26">
        <f>O11*P11</f>
        <v>600</v>
      </c>
      <c r="S11" s="26">
        <v>600</v>
      </c>
    </row>
    <row r="12" spans="1:19" s="13" customFormat="1" ht="14.25" hidden="1" x14ac:dyDescent="0.2">
      <c r="A12" s="59"/>
      <c r="B12" s="59"/>
      <c r="C12" s="59"/>
      <c r="D12" s="59"/>
      <c r="E12" s="59"/>
      <c r="F12" s="59"/>
      <c r="I12" s="12"/>
      <c r="K12" s="12"/>
      <c r="L12" s="18"/>
      <c r="M12" s="18"/>
      <c r="N12" s="18"/>
      <c r="O12" s="18"/>
      <c r="P12" s="19"/>
      <c r="Q12" s="20"/>
      <c r="R12" s="22">
        <v>1646030</v>
      </c>
      <c r="S12" s="22">
        <v>24482</v>
      </c>
    </row>
    <row r="13" spans="1:19" s="13" customFormat="1" ht="13.9" hidden="1" customHeight="1" x14ac:dyDescent="0.2">
      <c r="A13" s="59"/>
      <c r="B13" s="59"/>
      <c r="C13" s="59"/>
      <c r="D13" s="59"/>
      <c r="E13" s="59"/>
      <c r="F13" s="59"/>
      <c r="H13" s="14"/>
      <c r="I13" s="12"/>
      <c r="K13" s="12"/>
      <c r="L13" s="18"/>
      <c r="M13" s="18"/>
      <c r="N13" s="18"/>
      <c r="O13" s="18"/>
      <c r="P13" s="19"/>
      <c r="Q13" s="20"/>
      <c r="R13" s="23" t="e">
        <f>#REF!-R12</f>
        <v>#REF!</v>
      </c>
      <c r="S13" s="23" t="e">
        <f>#REF!-S12</f>
        <v>#REF!</v>
      </c>
    </row>
    <row r="14" spans="1:19" s="15" customFormat="1" x14ac:dyDescent="0.25">
      <c r="A14" s="29" t="s">
        <v>29</v>
      </c>
      <c r="B14" s="60" t="s">
        <v>30</v>
      </c>
      <c r="C14" s="60" t="s">
        <v>31</v>
      </c>
      <c r="D14" s="61" t="s">
        <v>18</v>
      </c>
      <c r="E14" s="62" t="s">
        <v>19</v>
      </c>
      <c r="F14" s="61" t="s">
        <v>18</v>
      </c>
      <c r="G14" s="30" t="s">
        <v>20</v>
      </c>
      <c r="H14" s="11">
        <v>31301</v>
      </c>
      <c r="I14" s="31" t="s">
        <v>21</v>
      </c>
      <c r="J14" s="32" t="s">
        <v>32</v>
      </c>
      <c r="K14" s="33" t="s">
        <v>33</v>
      </c>
      <c r="L14" s="69" t="s">
        <v>27</v>
      </c>
      <c r="M14" s="70" t="s">
        <v>27</v>
      </c>
      <c r="N14" s="71" t="s">
        <v>28</v>
      </c>
      <c r="O14" s="69">
        <v>1</v>
      </c>
      <c r="P14" s="80">
        <v>412</v>
      </c>
      <c r="Q14" s="33" t="s">
        <v>34</v>
      </c>
      <c r="R14" s="34">
        <f>SUM(S14)</f>
        <v>412</v>
      </c>
      <c r="S14" s="35">
        <f t="shared" ref="S14:S21" si="0">O14*P14</f>
        <v>412</v>
      </c>
    </row>
    <row r="15" spans="1:19" x14ac:dyDescent="0.25">
      <c r="A15" s="29"/>
      <c r="B15" s="60" t="s">
        <v>30</v>
      </c>
      <c r="C15" s="60" t="s">
        <v>31</v>
      </c>
      <c r="D15" s="61" t="s">
        <v>18</v>
      </c>
      <c r="E15" s="62" t="s">
        <v>19</v>
      </c>
      <c r="F15" s="61" t="s">
        <v>18</v>
      </c>
      <c r="G15" s="30" t="s">
        <v>20</v>
      </c>
      <c r="H15" s="11">
        <v>31301</v>
      </c>
      <c r="I15" s="31" t="s">
        <v>21</v>
      </c>
      <c r="J15" s="32" t="s">
        <v>32</v>
      </c>
      <c r="K15" s="33" t="s">
        <v>33</v>
      </c>
      <c r="L15" s="69" t="s">
        <v>27</v>
      </c>
      <c r="M15" s="70" t="s">
        <v>27</v>
      </c>
      <c r="N15" s="71" t="s">
        <v>28</v>
      </c>
      <c r="O15" s="69">
        <v>1</v>
      </c>
      <c r="P15" s="80">
        <v>643</v>
      </c>
      <c r="Q15" s="33" t="s">
        <v>34</v>
      </c>
      <c r="R15" s="34">
        <f t="shared" ref="R15:R24" si="1">SUM(S15)</f>
        <v>643</v>
      </c>
      <c r="S15" s="35">
        <f t="shared" si="0"/>
        <v>643</v>
      </c>
    </row>
    <row r="16" spans="1:19" ht="24" x14ac:dyDescent="0.25">
      <c r="A16" s="29" t="s">
        <v>29</v>
      </c>
      <c r="B16" s="60" t="s">
        <v>30</v>
      </c>
      <c r="C16" s="60" t="s">
        <v>31</v>
      </c>
      <c r="D16" s="61" t="s">
        <v>18</v>
      </c>
      <c r="E16" s="62" t="s">
        <v>19</v>
      </c>
      <c r="F16" s="61" t="s">
        <v>35</v>
      </c>
      <c r="G16" s="30" t="s">
        <v>36</v>
      </c>
      <c r="H16" s="11">
        <v>25301</v>
      </c>
      <c r="I16" s="31" t="s">
        <v>37</v>
      </c>
      <c r="J16" s="32" t="s">
        <v>32</v>
      </c>
      <c r="K16" s="33" t="s">
        <v>38</v>
      </c>
      <c r="L16" s="69" t="s">
        <v>27</v>
      </c>
      <c r="M16" s="70" t="s">
        <v>27</v>
      </c>
      <c r="N16" s="71" t="s">
        <v>28</v>
      </c>
      <c r="O16" s="69">
        <v>3</v>
      </c>
      <c r="P16" s="80">
        <v>2099.9899999999998</v>
      </c>
      <c r="Q16" s="33" t="s">
        <v>34</v>
      </c>
      <c r="R16" s="34">
        <f t="shared" si="1"/>
        <v>6299.9699999999993</v>
      </c>
      <c r="S16" s="35">
        <f t="shared" si="0"/>
        <v>6299.9699999999993</v>
      </c>
    </row>
    <row r="17" spans="1:19" ht="36" x14ac:dyDescent="0.25">
      <c r="A17" s="29" t="s">
        <v>29</v>
      </c>
      <c r="B17" s="60" t="s">
        <v>30</v>
      </c>
      <c r="C17" s="60" t="s">
        <v>31</v>
      </c>
      <c r="D17" s="61" t="s">
        <v>18</v>
      </c>
      <c r="E17" s="62" t="s">
        <v>39</v>
      </c>
      <c r="F17" s="61" t="s">
        <v>40</v>
      </c>
      <c r="G17" s="30" t="s">
        <v>41</v>
      </c>
      <c r="H17" s="11">
        <v>21401</v>
      </c>
      <c r="I17" s="31" t="s">
        <v>42</v>
      </c>
      <c r="J17" s="32" t="s">
        <v>43</v>
      </c>
      <c r="K17" s="33" t="s">
        <v>44</v>
      </c>
      <c r="L17" s="69" t="s">
        <v>27</v>
      </c>
      <c r="M17" s="70" t="s">
        <v>27</v>
      </c>
      <c r="N17" s="71" t="s">
        <v>45</v>
      </c>
      <c r="O17" s="69">
        <v>1</v>
      </c>
      <c r="P17" s="80">
        <v>7650.2</v>
      </c>
      <c r="Q17" s="33" t="s">
        <v>34</v>
      </c>
      <c r="R17" s="34">
        <f t="shared" si="1"/>
        <v>7650.2</v>
      </c>
      <c r="S17" s="35">
        <f t="shared" si="0"/>
        <v>7650.2</v>
      </c>
    </row>
    <row r="18" spans="1:19" ht="84" x14ac:dyDescent="0.25">
      <c r="A18" s="29" t="s">
        <v>29</v>
      </c>
      <c r="B18" s="60" t="s">
        <v>30</v>
      </c>
      <c r="C18" s="60" t="s">
        <v>31</v>
      </c>
      <c r="D18" s="61" t="s">
        <v>18</v>
      </c>
      <c r="E18" s="62" t="s">
        <v>46</v>
      </c>
      <c r="F18" s="61" t="s">
        <v>47</v>
      </c>
      <c r="G18" s="30" t="s">
        <v>48</v>
      </c>
      <c r="H18" s="11">
        <v>26102</v>
      </c>
      <c r="I18" s="31" t="s">
        <v>49</v>
      </c>
      <c r="J18" s="32" t="s">
        <v>50</v>
      </c>
      <c r="K18" s="33" t="s">
        <v>51</v>
      </c>
      <c r="L18" s="69" t="s">
        <v>27</v>
      </c>
      <c r="M18" s="70" t="s">
        <v>27</v>
      </c>
      <c r="N18" s="71" t="s">
        <v>45</v>
      </c>
      <c r="O18" s="69">
        <v>4</v>
      </c>
      <c r="P18" s="80">
        <v>1</v>
      </c>
      <c r="Q18" s="33" t="s">
        <v>34</v>
      </c>
      <c r="R18" s="34">
        <f t="shared" si="1"/>
        <v>4</v>
      </c>
      <c r="S18" s="35">
        <f t="shared" si="0"/>
        <v>4</v>
      </c>
    </row>
    <row r="19" spans="1:19" ht="84" x14ac:dyDescent="0.25">
      <c r="A19" s="29" t="s">
        <v>29</v>
      </c>
      <c r="B19" s="60" t="s">
        <v>30</v>
      </c>
      <c r="C19" s="60" t="s">
        <v>31</v>
      </c>
      <c r="D19" s="61" t="s">
        <v>18</v>
      </c>
      <c r="E19" s="62" t="s">
        <v>46</v>
      </c>
      <c r="F19" s="61" t="s">
        <v>47</v>
      </c>
      <c r="G19" s="30" t="s">
        <v>48</v>
      </c>
      <c r="H19" s="11">
        <v>26102</v>
      </c>
      <c r="I19" s="31" t="s">
        <v>49</v>
      </c>
      <c r="J19" s="32" t="s">
        <v>52</v>
      </c>
      <c r="K19" s="33" t="s">
        <v>51</v>
      </c>
      <c r="L19" s="69" t="s">
        <v>27</v>
      </c>
      <c r="M19" s="70" t="s">
        <v>27</v>
      </c>
      <c r="N19" s="71" t="s">
        <v>45</v>
      </c>
      <c r="O19" s="69">
        <v>14</v>
      </c>
      <c r="P19" s="80">
        <v>100</v>
      </c>
      <c r="Q19" s="33" t="s">
        <v>34</v>
      </c>
      <c r="R19" s="34">
        <f t="shared" si="1"/>
        <v>1400</v>
      </c>
      <c r="S19" s="35">
        <f t="shared" si="0"/>
        <v>1400</v>
      </c>
    </row>
    <row r="20" spans="1:19" ht="84" x14ac:dyDescent="0.25">
      <c r="A20" s="29" t="s">
        <v>29</v>
      </c>
      <c r="B20" s="60" t="s">
        <v>30</v>
      </c>
      <c r="C20" s="60" t="s">
        <v>31</v>
      </c>
      <c r="D20" s="61" t="s">
        <v>18</v>
      </c>
      <c r="E20" s="62" t="s">
        <v>46</v>
      </c>
      <c r="F20" s="61" t="s">
        <v>47</v>
      </c>
      <c r="G20" s="30" t="s">
        <v>48</v>
      </c>
      <c r="H20" s="11">
        <v>26102</v>
      </c>
      <c r="I20" s="31" t="s">
        <v>49</v>
      </c>
      <c r="J20" s="32" t="s">
        <v>53</v>
      </c>
      <c r="K20" s="33" t="s">
        <v>51</v>
      </c>
      <c r="L20" s="69" t="s">
        <v>27</v>
      </c>
      <c r="M20" s="70" t="s">
        <v>27</v>
      </c>
      <c r="N20" s="71" t="s">
        <v>45</v>
      </c>
      <c r="O20" s="69">
        <v>1</v>
      </c>
      <c r="P20" s="80">
        <v>20</v>
      </c>
      <c r="Q20" s="33" t="s">
        <v>34</v>
      </c>
      <c r="R20" s="34">
        <f t="shared" si="1"/>
        <v>20</v>
      </c>
      <c r="S20" s="35">
        <f t="shared" si="0"/>
        <v>20</v>
      </c>
    </row>
    <row r="21" spans="1:19" ht="84" x14ac:dyDescent="0.25">
      <c r="A21" s="29" t="s">
        <v>29</v>
      </c>
      <c r="B21" s="60" t="s">
        <v>30</v>
      </c>
      <c r="C21" s="60" t="s">
        <v>31</v>
      </c>
      <c r="D21" s="61" t="s">
        <v>18</v>
      </c>
      <c r="E21" s="62" t="s">
        <v>46</v>
      </c>
      <c r="F21" s="61" t="s">
        <v>47</v>
      </c>
      <c r="G21" s="30" t="s">
        <v>48</v>
      </c>
      <c r="H21" s="11">
        <v>26102</v>
      </c>
      <c r="I21" s="31" t="s">
        <v>49</v>
      </c>
      <c r="J21" s="32" t="s">
        <v>54</v>
      </c>
      <c r="K21" s="33" t="s">
        <v>51</v>
      </c>
      <c r="L21" s="69" t="s">
        <v>27</v>
      </c>
      <c r="M21" s="70" t="s">
        <v>27</v>
      </c>
      <c r="N21" s="71" t="s">
        <v>45</v>
      </c>
      <c r="O21" s="69">
        <v>1</v>
      </c>
      <c r="P21" s="80">
        <v>50</v>
      </c>
      <c r="Q21" s="33" t="s">
        <v>34</v>
      </c>
      <c r="R21" s="34">
        <f t="shared" si="1"/>
        <v>50</v>
      </c>
      <c r="S21" s="35">
        <f t="shared" si="0"/>
        <v>50</v>
      </c>
    </row>
    <row r="22" spans="1:19" x14ac:dyDescent="0.25">
      <c r="A22" s="29" t="s">
        <v>29</v>
      </c>
      <c r="B22" s="60" t="s">
        <v>30</v>
      </c>
      <c r="C22" s="60" t="s">
        <v>31</v>
      </c>
      <c r="D22" s="61" t="s">
        <v>18</v>
      </c>
      <c r="E22" s="62" t="s">
        <v>39</v>
      </c>
      <c r="F22" s="61" t="s">
        <v>40</v>
      </c>
      <c r="G22" s="30" t="s">
        <v>41</v>
      </c>
      <c r="H22" s="11">
        <v>21101</v>
      </c>
      <c r="I22" s="31" t="s">
        <v>55</v>
      </c>
      <c r="J22" s="32" t="s">
        <v>56</v>
      </c>
      <c r="K22" s="33" t="s">
        <v>57</v>
      </c>
      <c r="L22" s="69" t="s">
        <v>27</v>
      </c>
      <c r="M22" s="70" t="s">
        <v>27</v>
      </c>
      <c r="N22" s="71" t="s">
        <v>58</v>
      </c>
      <c r="O22" s="69">
        <v>10</v>
      </c>
      <c r="P22" s="80">
        <v>79.900000000000006</v>
      </c>
      <c r="Q22" s="33" t="s">
        <v>34</v>
      </c>
      <c r="R22" s="34">
        <f t="shared" si="1"/>
        <v>799</v>
      </c>
      <c r="S22" s="35">
        <f>O22*P22</f>
        <v>799</v>
      </c>
    </row>
    <row r="23" spans="1:19" x14ac:dyDescent="0.25">
      <c r="A23" s="29" t="s">
        <v>29</v>
      </c>
      <c r="B23" s="60" t="s">
        <v>30</v>
      </c>
      <c r="C23" s="60" t="s">
        <v>31</v>
      </c>
      <c r="D23" s="61" t="s">
        <v>18</v>
      </c>
      <c r="E23" s="62" t="s">
        <v>39</v>
      </c>
      <c r="F23" s="61" t="s">
        <v>40</v>
      </c>
      <c r="G23" s="30" t="s">
        <v>41</v>
      </c>
      <c r="H23" s="11">
        <v>21101</v>
      </c>
      <c r="I23" s="31" t="s">
        <v>55</v>
      </c>
      <c r="J23" s="32" t="s">
        <v>59</v>
      </c>
      <c r="K23" s="33" t="s">
        <v>60</v>
      </c>
      <c r="L23" s="69" t="s">
        <v>27</v>
      </c>
      <c r="M23" s="70" t="s">
        <v>27</v>
      </c>
      <c r="N23" s="71" t="s">
        <v>58</v>
      </c>
      <c r="O23" s="69">
        <v>2</v>
      </c>
      <c r="P23" s="80">
        <v>181.03</v>
      </c>
      <c r="Q23" s="33" t="s">
        <v>34</v>
      </c>
      <c r="R23" s="34">
        <f t="shared" si="1"/>
        <v>362.06</v>
      </c>
      <c r="S23" s="35">
        <f>O23*P23</f>
        <v>362.06</v>
      </c>
    </row>
    <row r="24" spans="1:19" x14ac:dyDescent="0.25">
      <c r="A24" s="29" t="s">
        <v>29</v>
      </c>
      <c r="B24" s="60" t="s">
        <v>30</v>
      </c>
      <c r="C24" s="60" t="s">
        <v>31</v>
      </c>
      <c r="D24" s="61" t="s">
        <v>18</v>
      </c>
      <c r="E24" s="62" t="s">
        <v>39</v>
      </c>
      <c r="F24" s="61" t="s">
        <v>40</v>
      </c>
      <c r="G24" s="30" t="s">
        <v>41</v>
      </c>
      <c r="H24" s="11">
        <v>21101</v>
      </c>
      <c r="I24" s="31" t="s">
        <v>55</v>
      </c>
      <c r="J24" s="32" t="s">
        <v>61</v>
      </c>
      <c r="K24" s="33" t="s">
        <v>62</v>
      </c>
      <c r="L24" s="69" t="s">
        <v>27</v>
      </c>
      <c r="M24" s="70" t="s">
        <v>27</v>
      </c>
      <c r="N24" s="71" t="s">
        <v>58</v>
      </c>
      <c r="O24" s="69">
        <v>5</v>
      </c>
      <c r="P24" s="80">
        <v>106.78</v>
      </c>
      <c r="Q24" s="33" t="s">
        <v>34</v>
      </c>
      <c r="R24" s="34">
        <f t="shared" si="1"/>
        <v>533.9</v>
      </c>
      <c r="S24" s="35">
        <f>O24*P24</f>
        <v>533.9</v>
      </c>
    </row>
    <row r="25" spans="1:19" ht="25.5" x14ac:dyDescent="0.25">
      <c r="A25" s="63" t="s">
        <v>63</v>
      </c>
      <c r="B25" s="64" t="s">
        <v>64</v>
      </c>
      <c r="C25" s="64" t="s">
        <v>64</v>
      </c>
      <c r="D25" s="65" t="s">
        <v>18</v>
      </c>
      <c r="E25" s="62" t="s">
        <v>19</v>
      </c>
      <c r="F25" s="66" t="s">
        <v>18</v>
      </c>
      <c r="G25" s="30" t="s">
        <v>65</v>
      </c>
      <c r="H25" s="36">
        <v>31401</v>
      </c>
      <c r="I25" s="37" t="s">
        <v>66</v>
      </c>
      <c r="J25" s="36"/>
      <c r="K25" s="37" t="s">
        <v>67</v>
      </c>
      <c r="L25" s="28"/>
      <c r="M25" s="38" t="s">
        <v>28</v>
      </c>
      <c r="N25" s="72">
        <v>1</v>
      </c>
      <c r="O25" s="28">
        <v>1</v>
      </c>
      <c r="P25" s="81">
        <v>2158.02</v>
      </c>
      <c r="Q25" s="33" t="s">
        <v>34</v>
      </c>
      <c r="R25" s="39">
        <v>2158.0500000000002</v>
      </c>
      <c r="S25" s="39">
        <v>2158.0500000000002</v>
      </c>
    </row>
    <row r="26" spans="1:19" ht="25.5" x14ac:dyDescent="0.25">
      <c r="A26" s="63" t="s">
        <v>63</v>
      </c>
      <c r="B26" s="64" t="s">
        <v>64</v>
      </c>
      <c r="C26" s="64" t="s">
        <v>64</v>
      </c>
      <c r="D26" s="65" t="s">
        <v>18</v>
      </c>
      <c r="E26" s="62" t="s">
        <v>46</v>
      </c>
      <c r="F26" s="66" t="s">
        <v>68</v>
      </c>
      <c r="G26" s="30" t="s">
        <v>69</v>
      </c>
      <c r="H26" s="36">
        <v>31401</v>
      </c>
      <c r="I26" s="37" t="s">
        <v>66</v>
      </c>
      <c r="J26" s="36"/>
      <c r="K26" s="37" t="s">
        <v>70</v>
      </c>
      <c r="L26" s="28"/>
      <c r="M26" s="38" t="s">
        <v>28</v>
      </c>
      <c r="N26" s="72">
        <v>1</v>
      </c>
      <c r="O26" s="28">
        <v>1</v>
      </c>
      <c r="P26" s="81">
        <v>1000</v>
      </c>
      <c r="Q26" s="33" t="s">
        <v>34</v>
      </c>
      <c r="R26" s="39">
        <v>1000</v>
      </c>
      <c r="S26" s="39">
        <v>1000</v>
      </c>
    </row>
    <row r="27" spans="1:19" ht="56.25" x14ac:dyDescent="0.25">
      <c r="A27" s="40" t="s">
        <v>29</v>
      </c>
      <c r="B27" s="41" t="s">
        <v>71</v>
      </c>
      <c r="C27" s="67" t="s">
        <v>71</v>
      </c>
      <c r="D27" s="67" t="s">
        <v>18</v>
      </c>
      <c r="E27" s="67" t="s">
        <v>72</v>
      </c>
      <c r="F27" s="67" t="s">
        <v>73</v>
      </c>
      <c r="G27" s="42" t="s">
        <v>74</v>
      </c>
      <c r="H27" s="42" t="s">
        <v>75</v>
      </c>
      <c r="I27" s="43" t="s">
        <v>76</v>
      </c>
      <c r="J27" s="44" t="s">
        <v>77</v>
      </c>
      <c r="K27" s="44" t="s">
        <v>78</v>
      </c>
      <c r="L27" s="73" t="s">
        <v>27</v>
      </c>
      <c r="M27" s="73" t="s">
        <v>27</v>
      </c>
      <c r="N27" s="74" t="s">
        <v>79</v>
      </c>
      <c r="O27" s="75">
        <v>13</v>
      </c>
      <c r="P27" s="82">
        <v>200</v>
      </c>
      <c r="Q27" s="33" t="s">
        <v>34</v>
      </c>
      <c r="R27" s="45">
        <f t="shared" ref="R27:R34" si="2">SUM(S27:S27)</f>
        <v>2600</v>
      </c>
      <c r="S27" s="44">
        <f>P27*O27</f>
        <v>2600</v>
      </c>
    </row>
    <row r="28" spans="1:19" ht="56.25" x14ac:dyDescent="0.25">
      <c r="A28" s="40" t="s">
        <v>29</v>
      </c>
      <c r="B28" s="41" t="s">
        <v>71</v>
      </c>
      <c r="C28" s="67" t="s">
        <v>71</v>
      </c>
      <c r="D28" s="67" t="s">
        <v>18</v>
      </c>
      <c r="E28" s="67" t="s">
        <v>39</v>
      </c>
      <c r="F28" s="67" t="s">
        <v>40</v>
      </c>
      <c r="G28" s="42" t="s">
        <v>41</v>
      </c>
      <c r="H28" s="42" t="s">
        <v>75</v>
      </c>
      <c r="I28" s="43" t="s">
        <v>76</v>
      </c>
      <c r="J28" s="44" t="s">
        <v>77</v>
      </c>
      <c r="K28" s="44" t="s">
        <v>78</v>
      </c>
      <c r="L28" s="73" t="s">
        <v>27</v>
      </c>
      <c r="M28" s="73" t="s">
        <v>27</v>
      </c>
      <c r="N28" s="74" t="s">
        <v>79</v>
      </c>
      <c r="O28" s="75">
        <v>24</v>
      </c>
      <c r="P28" s="82">
        <v>200</v>
      </c>
      <c r="Q28" s="33" t="s">
        <v>34</v>
      </c>
      <c r="R28" s="45">
        <f t="shared" si="2"/>
        <v>4800</v>
      </c>
      <c r="S28" s="44">
        <f t="shared" ref="S28:S31" si="3">P28*O28</f>
        <v>4800</v>
      </c>
    </row>
    <row r="29" spans="1:19" ht="56.25" x14ac:dyDescent="0.25">
      <c r="A29" s="40" t="s">
        <v>29</v>
      </c>
      <c r="B29" s="41" t="s">
        <v>71</v>
      </c>
      <c r="C29" s="67" t="s">
        <v>71</v>
      </c>
      <c r="D29" s="67" t="s">
        <v>18</v>
      </c>
      <c r="E29" s="67" t="s">
        <v>46</v>
      </c>
      <c r="F29" s="67" t="s">
        <v>47</v>
      </c>
      <c r="G29" s="42" t="s">
        <v>48</v>
      </c>
      <c r="H29" s="42" t="s">
        <v>75</v>
      </c>
      <c r="I29" s="43" t="s">
        <v>76</v>
      </c>
      <c r="J29" s="44" t="s">
        <v>77</v>
      </c>
      <c r="K29" s="44" t="s">
        <v>78</v>
      </c>
      <c r="L29" s="73" t="s">
        <v>27</v>
      </c>
      <c r="M29" s="73" t="s">
        <v>27</v>
      </c>
      <c r="N29" s="74" t="s">
        <v>79</v>
      </c>
      <c r="O29" s="75">
        <v>3</v>
      </c>
      <c r="P29" s="82">
        <v>200</v>
      </c>
      <c r="Q29" s="33" t="s">
        <v>34</v>
      </c>
      <c r="R29" s="45">
        <f t="shared" si="2"/>
        <v>600</v>
      </c>
      <c r="S29" s="44">
        <f t="shared" si="3"/>
        <v>600</v>
      </c>
    </row>
    <row r="30" spans="1:19" ht="56.25" x14ac:dyDescent="0.25">
      <c r="A30" s="40" t="s">
        <v>29</v>
      </c>
      <c r="B30" s="41" t="s">
        <v>71</v>
      </c>
      <c r="C30" s="67" t="s">
        <v>71</v>
      </c>
      <c r="D30" s="67" t="s">
        <v>18</v>
      </c>
      <c r="E30" s="67" t="s">
        <v>46</v>
      </c>
      <c r="F30" s="67" t="s">
        <v>68</v>
      </c>
      <c r="G30" s="42" t="s">
        <v>69</v>
      </c>
      <c r="H30" s="42" t="s">
        <v>75</v>
      </c>
      <c r="I30" s="43" t="s">
        <v>76</v>
      </c>
      <c r="J30" s="44" t="s">
        <v>77</v>
      </c>
      <c r="K30" s="44" t="s">
        <v>78</v>
      </c>
      <c r="L30" s="73" t="s">
        <v>27</v>
      </c>
      <c r="M30" s="73" t="s">
        <v>27</v>
      </c>
      <c r="N30" s="74" t="s">
        <v>79</v>
      </c>
      <c r="O30" s="75">
        <v>22</v>
      </c>
      <c r="P30" s="82">
        <v>200</v>
      </c>
      <c r="Q30" s="33" t="s">
        <v>34</v>
      </c>
      <c r="R30" s="45">
        <f t="shared" si="2"/>
        <v>4400</v>
      </c>
      <c r="S30" s="44">
        <f t="shared" si="3"/>
        <v>4400</v>
      </c>
    </row>
    <row r="31" spans="1:19" ht="56.25" x14ac:dyDescent="0.25">
      <c r="A31" s="40" t="s">
        <v>29</v>
      </c>
      <c r="B31" s="41" t="s">
        <v>71</v>
      </c>
      <c r="C31" s="67" t="s">
        <v>71</v>
      </c>
      <c r="D31" s="67" t="s">
        <v>18</v>
      </c>
      <c r="E31" s="67" t="s">
        <v>46</v>
      </c>
      <c r="F31" s="67" t="s">
        <v>68</v>
      </c>
      <c r="G31" s="42" t="s">
        <v>69</v>
      </c>
      <c r="H31" s="42" t="s">
        <v>80</v>
      </c>
      <c r="I31" s="43" t="s">
        <v>81</v>
      </c>
      <c r="J31" s="44" t="s">
        <v>82</v>
      </c>
      <c r="K31" s="44" t="s">
        <v>83</v>
      </c>
      <c r="L31" s="73" t="s">
        <v>27</v>
      </c>
      <c r="M31" s="73" t="s">
        <v>27</v>
      </c>
      <c r="N31" s="74" t="s">
        <v>79</v>
      </c>
      <c r="O31" s="75">
        <v>3</v>
      </c>
      <c r="P31" s="82">
        <v>300</v>
      </c>
      <c r="Q31" s="33" t="s">
        <v>34</v>
      </c>
      <c r="R31" s="45">
        <f t="shared" si="2"/>
        <v>900</v>
      </c>
      <c r="S31" s="44">
        <f t="shared" si="3"/>
        <v>900</v>
      </c>
    </row>
    <row r="32" spans="1:19" x14ac:dyDescent="0.25">
      <c r="A32" s="40" t="s">
        <v>29</v>
      </c>
      <c r="B32" s="41" t="s">
        <v>71</v>
      </c>
      <c r="C32" s="67" t="s">
        <v>71</v>
      </c>
      <c r="D32" s="67" t="s">
        <v>18</v>
      </c>
      <c r="E32" s="67" t="s">
        <v>19</v>
      </c>
      <c r="F32" s="67" t="s">
        <v>18</v>
      </c>
      <c r="G32" s="42" t="s">
        <v>65</v>
      </c>
      <c r="H32" s="42" t="s">
        <v>84</v>
      </c>
      <c r="I32" s="43" t="s">
        <v>85</v>
      </c>
      <c r="J32" s="46" t="s">
        <v>28</v>
      </c>
      <c r="K32" s="44" t="s">
        <v>86</v>
      </c>
      <c r="L32" s="73" t="s">
        <v>27</v>
      </c>
      <c r="M32" s="73" t="s">
        <v>27</v>
      </c>
      <c r="N32" s="74" t="s">
        <v>87</v>
      </c>
      <c r="O32" s="76">
        <v>1780</v>
      </c>
      <c r="P32" s="83">
        <v>1</v>
      </c>
      <c r="Q32" s="33" t="s">
        <v>34</v>
      </c>
      <c r="R32" s="45">
        <f t="shared" si="2"/>
        <v>1780</v>
      </c>
      <c r="S32" s="45">
        <v>1780</v>
      </c>
    </row>
    <row r="33" spans="1:19" x14ac:dyDescent="0.25">
      <c r="A33" s="40" t="s">
        <v>29</v>
      </c>
      <c r="B33" s="41" t="s">
        <v>71</v>
      </c>
      <c r="C33" s="67" t="s">
        <v>71</v>
      </c>
      <c r="D33" s="67" t="s">
        <v>18</v>
      </c>
      <c r="E33" s="67" t="s">
        <v>19</v>
      </c>
      <c r="F33" s="67" t="s">
        <v>18</v>
      </c>
      <c r="G33" s="42" t="s">
        <v>20</v>
      </c>
      <c r="H33" s="42" t="s">
        <v>88</v>
      </c>
      <c r="I33" s="43" t="s">
        <v>89</v>
      </c>
      <c r="J33" s="46" t="s">
        <v>28</v>
      </c>
      <c r="K33" s="44" t="s">
        <v>90</v>
      </c>
      <c r="L33" s="73" t="s">
        <v>27</v>
      </c>
      <c r="M33" s="73" t="s">
        <v>27</v>
      </c>
      <c r="N33" s="74" t="s">
        <v>87</v>
      </c>
      <c r="O33" s="76">
        <v>600</v>
      </c>
      <c r="P33" s="82">
        <v>1</v>
      </c>
      <c r="Q33" s="33" t="s">
        <v>34</v>
      </c>
      <c r="R33" s="45">
        <f t="shared" si="2"/>
        <v>600</v>
      </c>
      <c r="S33" s="45">
        <v>600</v>
      </c>
    </row>
    <row r="34" spans="1:19" x14ac:dyDescent="0.25">
      <c r="A34" s="40" t="s">
        <v>29</v>
      </c>
      <c r="B34" s="41" t="s">
        <v>71</v>
      </c>
      <c r="C34" s="41" t="s">
        <v>71</v>
      </c>
      <c r="D34" s="41" t="s">
        <v>18</v>
      </c>
      <c r="E34" s="41" t="s">
        <v>19</v>
      </c>
      <c r="F34" s="41" t="s">
        <v>18</v>
      </c>
      <c r="G34" s="41" t="s">
        <v>65</v>
      </c>
      <c r="H34" s="41">
        <v>31401</v>
      </c>
      <c r="I34" s="43" t="s">
        <v>91</v>
      </c>
      <c r="J34" s="43" t="s">
        <v>27</v>
      </c>
      <c r="K34" s="43" t="s">
        <v>91</v>
      </c>
      <c r="L34" s="73" t="s">
        <v>27</v>
      </c>
      <c r="M34" s="73" t="s">
        <v>27</v>
      </c>
      <c r="N34" s="74" t="s">
        <v>87</v>
      </c>
      <c r="O34" s="76">
        <v>1791.48</v>
      </c>
      <c r="P34" s="82">
        <v>1</v>
      </c>
      <c r="Q34" s="33" t="s">
        <v>34</v>
      </c>
      <c r="R34" s="45">
        <f t="shared" si="2"/>
        <v>1791.48</v>
      </c>
      <c r="S34" s="45">
        <v>1791.48</v>
      </c>
    </row>
    <row r="35" spans="1:19" ht="25.5" x14ac:dyDescent="0.25">
      <c r="A35" s="64" t="s">
        <v>92</v>
      </c>
      <c r="B35" s="64" t="s">
        <v>93</v>
      </c>
      <c r="C35" s="64" t="s">
        <v>93</v>
      </c>
      <c r="D35" s="48" t="s">
        <v>18</v>
      </c>
      <c r="E35" s="48" t="s">
        <v>19</v>
      </c>
      <c r="F35" s="48" t="s">
        <v>18</v>
      </c>
      <c r="G35" s="47" t="s">
        <v>65</v>
      </c>
      <c r="H35" s="47">
        <v>31401</v>
      </c>
      <c r="I35" s="48" t="s">
        <v>91</v>
      </c>
      <c r="J35" s="11" t="s">
        <v>94</v>
      </c>
      <c r="K35" s="49" t="s">
        <v>95</v>
      </c>
      <c r="L35" s="50" t="s">
        <v>96</v>
      </c>
      <c r="M35" s="50" t="s">
        <v>96</v>
      </c>
      <c r="N35" s="51" t="s">
        <v>94</v>
      </c>
      <c r="O35" s="28">
        <v>1</v>
      </c>
      <c r="P35" s="84">
        <v>1980.1</v>
      </c>
      <c r="Q35" s="33" t="s">
        <v>34</v>
      </c>
      <c r="R35" s="26">
        <f>+O35*P35</f>
        <v>1980.1</v>
      </c>
      <c r="S35" s="26">
        <v>1980</v>
      </c>
    </row>
    <row r="36" spans="1:19" x14ac:dyDescent="0.25">
      <c r="A36" s="68" t="s">
        <v>97</v>
      </c>
      <c r="B36" s="68" t="s">
        <v>98</v>
      </c>
      <c r="C36" s="68" t="s">
        <v>98</v>
      </c>
      <c r="D36" s="57" t="s">
        <v>18</v>
      </c>
      <c r="E36" s="58" t="s">
        <v>19</v>
      </c>
      <c r="F36" s="57" t="s">
        <v>18</v>
      </c>
      <c r="G36" s="6" t="s">
        <v>65</v>
      </c>
      <c r="H36" s="11" t="s">
        <v>99</v>
      </c>
      <c r="I36" s="8" t="s">
        <v>55</v>
      </c>
      <c r="J36" s="11" t="s">
        <v>100</v>
      </c>
      <c r="K36" s="52" t="s">
        <v>101</v>
      </c>
      <c r="L36" s="77" t="s">
        <v>27</v>
      </c>
      <c r="M36" s="7" t="s">
        <v>27</v>
      </c>
      <c r="N36" s="78" t="s">
        <v>79</v>
      </c>
      <c r="O36" s="77">
        <v>2</v>
      </c>
      <c r="P36" s="85">
        <v>355.54</v>
      </c>
      <c r="Q36" s="33" t="s">
        <v>34</v>
      </c>
      <c r="R36" s="53">
        <f>S36</f>
        <v>711.08</v>
      </c>
      <c r="S36" s="53">
        <f t="shared" ref="S36:S52" si="4">P36*O36</f>
        <v>711.08</v>
      </c>
    </row>
    <row r="37" spans="1:19" x14ac:dyDescent="0.25">
      <c r="A37" s="68" t="s">
        <v>97</v>
      </c>
      <c r="B37" s="68" t="s">
        <v>98</v>
      </c>
      <c r="C37" s="68" t="s">
        <v>98</v>
      </c>
      <c r="D37" s="57" t="s">
        <v>18</v>
      </c>
      <c r="E37" s="58" t="s">
        <v>19</v>
      </c>
      <c r="F37" s="57" t="s">
        <v>18</v>
      </c>
      <c r="G37" s="6" t="s">
        <v>65</v>
      </c>
      <c r="H37" s="11" t="s">
        <v>102</v>
      </c>
      <c r="I37" s="8" t="s">
        <v>103</v>
      </c>
      <c r="J37" s="11" t="s">
        <v>104</v>
      </c>
      <c r="K37" s="52" t="s">
        <v>105</v>
      </c>
      <c r="L37" s="77" t="s">
        <v>27</v>
      </c>
      <c r="M37" s="7" t="s">
        <v>27</v>
      </c>
      <c r="N37" s="78" t="s">
        <v>79</v>
      </c>
      <c r="O37" s="77">
        <v>4</v>
      </c>
      <c r="P37" s="85">
        <v>379.32</v>
      </c>
      <c r="Q37" s="33" t="s">
        <v>34</v>
      </c>
      <c r="R37" s="53">
        <f t="shared" ref="R37:R52" si="5">S37</f>
        <v>1517.28</v>
      </c>
      <c r="S37" s="53">
        <f t="shared" si="4"/>
        <v>1517.28</v>
      </c>
    </row>
    <row r="38" spans="1:19" x14ac:dyDescent="0.25">
      <c r="A38" s="68" t="s">
        <v>97</v>
      </c>
      <c r="B38" s="68" t="s">
        <v>98</v>
      </c>
      <c r="C38" s="68" t="s">
        <v>98</v>
      </c>
      <c r="D38" s="57" t="s">
        <v>18</v>
      </c>
      <c r="E38" s="58" t="s">
        <v>19</v>
      </c>
      <c r="F38" s="57" t="s">
        <v>18</v>
      </c>
      <c r="G38" s="6" t="s">
        <v>65</v>
      </c>
      <c r="H38" s="11" t="s">
        <v>102</v>
      </c>
      <c r="I38" s="8" t="s">
        <v>103</v>
      </c>
      <c r="J38" s="11" t="s">
        <v>106</v>
      </c>
      <c r="K38" s="52" t="s">
        <v>107</v>
      </c>
      <c r="L38" s="77" t="s">
        <v>27</v>
      </c>
      <c r="M38" s="7" t="s">
        <v>27</v>
      </c>
      <c r="N38" s="78" t="s">
        <v>108</v>
      </c>
      <c r="O38" s="77">
        <v>4</v>
      </c>
      <c r="P38" s="85">
        <v>389.76</v>
      </c>
      <c r="Q38" s="33" t="s">
        <v>34</v>
      </c>
      <c r="R38" s="53">
        <f t="shared" si="5"/>
        <v>1559.04</v>
      </c>
      <c r="S38" s="53">
        <f t="shared" si="4"/>
        <v>1559.04</v>
      </c>
    </row>
    <row r="39" spans="1:19" ht="114.75" x14ac:dyDescent="0.25">
      <c r="A39" s="68" t="s">
        <v>97</v>
      </c>
      <c r="B39" s="68" t="s">
        <v>98</v>
      </c>
      <c r="C39" s="68" t="s">
        <v>98</v>
      </c>
      <c r="D39" s="57" t="s">
        <v>18</v>
      </c>
      <c r="E39" s="58" t="s">
        <v>19</v>
      </c>
      <c r="F39" s="57" t="s">
        <v>18</v>
      </c>
      <c r="G39" s="6" t="s">
        <v>65</v>
      </c>
      <c r="H39" s="11" t="s">
        <v>109</v>
      </c>
      <c r="I39" s="8" t="s">
        <v>110</v>
      </c>
      <c r="J39" s="11" t="s">
        <v>111</v>
      </c>
      <c r="K39" s="52" t="s">
        <v>112</v>
      </c>
      <c r="L39" s="77" t="s">
        <v>27</v>
      </c>
      <c r="M39" s="7" t="s">
        <v>27</v>
      </c>
      <c r="N39" s="78" t="s">
        <v>113</v>
      </c>
      <c r="O39" s="77">
        <v>1</v>
      </c>
      <c r="P39" s="85">
        <v>1856</v>
      </c>
      <c r="Q39" s="33" t="s">
        <v>34</v>
      </c>
      <c r="R39" s="53">
        <f t="shared" si="5"/>
        <v>1856</v>
      </c>
      <c r="S39" s="53">
        <f t="shared" si="4"/>
        <v>1856</v>
      </c>
    </row>
    <row r="40" spans="1:19" x14ac:dyDescent="0.25">
      <c r="A40" s="68" t="s">
        <v>97</v>
      </c>
      <c r="B40" s="68" t="s">
        <v>98</v>
      </c>
      <c r="C40" s="68" t="s">
        <v>98</v>
      </c>
      <c r="D40" s="57" t="s">
        <v>18</v>
      </c>
      <c r="E40" s="58" t="s">
        <v>19</v>
      </c>
      <c r="F40" s="57" t="s">
        <v>18</v>
      </c>
      <c r="G40" s="6" t="s">
        <v>65</v>
      </c>
      <c r="H40" s="11" t="s">
        <v>114</v>
      </c>
      <c r="I40" s="8" t="s">
        <v>115</v>
      </c>
      <c r="J40" s="11" t="s">
        <v>116</v>
      </c>
      <c r="K40" s="52" t="s">
        <v>117</v>
      </c>
      <c r="L40" s="77" t="s">
        <v>27</v>
      </c>
      <c r="M40" s="7" t="s">
        <v>27</v>
      </c>
      <c r="N40" s="78" t="s">
        <v>58</v>
      </c>
      <c r="O40" s="77">
        <v>2</v>
      </c>
      <c r="P40" s="85">
        <v>191.4</v>
      </c>
      <c r="Q40" s="33" t="s">
        <v>34</v>
      </c>
      <c r="R40" s="53">
        <f t="shared" si="5"/>
        <v>382.8</v>
      </c>
      <c r="S40" s="53">
        <f t="shared" si="4"/>
        <v>382.8</v>
      </c>
    </row>
    <row r="41" spans="1:19" x14ac:dyDescent="0.25">
      <c r="A41" s="68" t="s">
        <v>97</v>
      </c>
      <c r="B41" s="68" t="s">
        <v>98</v>
      </c>
      <c r="C41" s="68" t="s">
        <v>98</v>
      </c>
      <c r="D41" s="57" t="s">
        <v>18</v>
      </c>
      <c r="E41" s="58" t="s">
        <v>19</v>
      </c>
      <c r="F41" s="57" t="s">
        <v>18</v>
      </c>
      <c r="G41" s="6" t="s">
        <v>65</v>
      </c>
      <c r="H41" s="11" t="s">
        <v>114</v>
      </c>
      <c r="I41" s="8" t="s">
        <v>115</v>
      </c>
      <c r="J41" s="11" t="s">
        <v>118</v>
      </c>
      <c r="K41" s="52" t="s">
        <v>119</v>
      </c>
      <c r="L41" s="77" t="s">
        <v>27</v>
      </c>
      <c r="M41" s="7" t="s">
        <v>27</v>
      </c>
      <c r="N41" s="78" t="s">
        <v>79</v>
      </c>
      <c r="O41" s="77">
        <v>1</v>
      </c>
      <c r="P41" s="85">
        <v>411.8</v>
      </c>
      <c r="Q41" s="33" t="s">
        <v>34</v>
      </c>
      <c r="R41" s="53">
        <f t="shared" si="5"/>
        <v>411.8</v>
      </c>
      <c r="S41" s="53">
        <f t="shared" si="4"/>
        <v>411.8</v>
      </c>
    </row>
    <row r="42" spans="1:19" ht="51" x14ac:dyDescent="0.25">
      <c r="A42" s="68" t="s">
        <v>97</v>
      </c>
      <c r="B42" s="68" t="s">
        <v>98</v>
      </c>
      <c r="C42" s="68" t="s">
        <v>98</v>
      </c>
      <c r="D42" s="57" t="s">
        <v>18</v>
      </c>
      <c r="E42" s="58" t="s">
        <v>19</v>
      </c>
      <c r="F42" s="57" t="s">
        <v>18</v>
      </c>
      <c r="G42" s="6" t="s">
        <v>65</v>
      </c>
      <c r="H42" s="11" t="s">
        <v>120</v>
      </c>
      <c r="I42" s="8" t="s">
        <v>121</v>
      </c>
      <c r="J42" s="11" t="s">
        <v>122</v>
      </c>
      <c r="K42" s="52" t="s">
        <v>123</v>
      </c>
      <c r="L42" s="77" t="s">
        <v>27</v>
      </c>
      <c r="M42" s="7" t="s">
        <v>27</v>
      </c>
      <c r="N42" s="78" t="s">
        <v>79</v>
      </c>
      <c r="O42" s="77">
        <v>1</v>
      </c>
      <c r="P42" s="85">
        <v>249.4</v>
      </c>
      <c r="Q42" s="33" t="s">
        <v>34</v>
      </c>
      <c r="R42" s="53">
        <f t="shared" si="5"/>
        <v>249.4</v>
      </c>
      <c r="S42" s="53">
        <f t="shared" si="4"/>
        <v>249.4</v>
      </c>
    </row>
    <row r="43" spans="1:19" ht="76.5" x14ac:dyDescent="0.25">
      <c r="A43" s="68" t="s">
        <v>97</v>
      </c>
      <c r="B43" s="68" t="s">
        <v>98</v>
      </c>
      <c r="C43" s="68" t="s">
        <v>98</v>
      </c>
      <c r="D43" s="57" t="s">
        <v>18</v>
      </c>
      <c r="E43" s="58" t="s">
        <v>46</v>
      </c>
      <c r="F43" s="57" t="s">
        <v>68</v>
      </c>
      <c r="G43" s="6" t="s">
        <v>69</v>
      </c>
      <c r="H43" s="11" t="s">
        <v>80</v>
      </c>
      <c r="I43" s="8" t="s">
        <v>124</v>
      </c>
      <c r="J43" s="11" t="s">
        <v>125</v>
      </c>
      <c r="K43" s="52" t="s">
        <v>126</v>
      </c>
      <c r="L43" s="77" t="s">
        <v>27</v>
      </c>
      <c r="M43" s="7" t="s">
        <v>27</v>
      </c>
      <c r="N43" s="78" t="s">
        <v>79</v>
      </c>
      <c r="O43" s="77">
        <v>4</v>
      </c>
      <c r="P43" s="85">
        <v>100</v>
      </c>
      <c r="Q43" s="33" t="s">
        <v>34</v>
      </c>
      <c r="R43" s="53">
        <f t="shared" si="5"/>
        <v>400</v>
      </c>
      <c r="S43" s="53">
        <f t="shared" si="4"/>
        <v>400</v>
      </c>
    </row>
    <row r="44" spans="1:19" ht="153" x14ac:dyDescent="0.25">
      <c r="A44" s="68" t="s">
        <v>97</v>
      </c>
      <c r="B44" s="68" t="s">
        <v>98</v>
      </c>
      <c r="C44" s="68" t="s">
        <v>98</v>
      </c>
      <c r="D44" s="57" t="s">
        <v>18</v>
      </c>
      <c r="E44" s="58" t="s">
        <v>46</v>
      </c>
      <c r="F44" s="57" t="s">
        <v>68</v>
      </c>
      <c r="G44" s="6" t="s">
        <v>69</v>
      </c>
      <c r="H44" s="11" t="s">
        <v>75</v>
      </c>
      <c r="I44" s="8" t="s">
        <v>127</v>
      </c>
      <c r="J44" s="11" t="s">
        <v>52</v>
      </c>
      <c r="K44" s="52" t="s">
        <v>128</v>
      </c>
      <c r="L44" s="77" t="s">
        <v>27</v>
      </c>
      <c r="M44" s="7" t="s">
        <v>27</v>
      </c>
      <c r="N44" s="78" t="s">
        <v>79</v>
      </c>
      <c r="O44" s="77">
        <v>100</v>
      </c>
      <c r="P44" s="85">
        <v>34</v>
      </c>
      <c r="Q44" s="33" t="s">
        <v>34</v>
      </c>
      <c r="R44" s="53">
        <f t="shared" si="5"/>
        <v>3400</v>
      </c>
      <c r="S44" s="53">
        <f t="shared" si="4"/>
        <v>3400</v>
      </c>
    </row>
    <row r="45" spans="1:19" ht="25.5" x14ac:dyDescent="0.25">
      <c r="A45" s="68" t="s">
        <v>97</v>
      </c>
      <c r="B45" s="68" t="s">
        <v>98</v>
      </c>
      <c r="C45" s="68" t="s">
        <v>98</v>
      </c>
      <c r="D45" s="57" t="s">
        <v>18</v>
      </c>
      <c r="E45" s="58" t="s">
        <v>46</v>
      </c>
      <c r="F45" s="57" t="s">
        <v>35</v>
      </c>
      <c r="G45" s="6" t="s">
        <v>129</v>
      </c>
      <c r="H45" s="11" t="s">
        <v>130</v>
      </c>
      <c r="I45" s="8" t="s">
        <v>131</v>
      </c>
      <c r="J45" s="11" t="s">
        <v>132</v>
      </c>
      <c r="K45" s="52" t="s">
        <v>133</v>
      </c>
      <c r="L45" s="77" t="s">
        <v>27</v>
      </c>
      <c r="M45" s="7" t="s">
        <v>27</v>
      </c>
      <c r="N45" s="78" t="s">
        <v>79</v>
      </c>
      <c r="O45" s="77">
        <v>129</v>
      </c>
      <c r="P45" s="85">
        <v>5.8</v>
      </c>
      <c r="Q45" s="33" t="s">
        <v>34</v>
      </c>
      <c r="R45" s="53">
        <f t="shared" si="5"/>
        <v>748.19999999999993</v>
      </c>
      <c r="S45" s="53">
        <f t="shared" si="4"/>
        <v>748.19999999999993</v>
      </c>
    </row>
    <row r="46" spans="1:19" ht="25.5" x14ac:dyDescent="0.25">
      <c r="A46" s="68" t="s">
        <v>97</v>
      </c>
      <c r="B46" s="68" t="s">
        <v>98</v>
      </c>
      <c r="C46" s="68" t="s">
        <v>98</v>
      </c>
      <c r="D46" s="57" t="s">
        <v>18</v>
      </c>
      <c r="E46" s="58" t="s">
        <v>46</v>
      </c>
      <c r="F46" s="57" t="s">
        <v>35</v>
      </c>
      <c r="G46" s="6" t="s">
        <v>134</v>
      </c>
      <c r="H46" s="11" t="s">
        <v>130</v>
      </c>
      <c r="I46" s="8" t="s">
        <v>131</v>
      </c>
      <c r="J46" s="11" t="s">
        <v>132</v>
      </c>
      <c r="K46" s="52" t="s">
        <v>133</v>
      </c>
      <c r="L46" s="77" t="s">
        <v>27</v>
      </c>
      <c r="M46" s="7" t="s">
        <v>27</v>
      </c>
      <c r="N46" s="78" t="s">
        <v>79</v>
      </c>
      <c r="O46" s="77">
        <v>129</v>
      </c>
      <c r="P46" s="85">
        <v>5.8</v>
      </c>
      <c r="Q46" s="33" t="s">
        <v>34</v>
      </c>
      <c r="R46" s="53">
        <f t="shared" si="5"/>
        <v>748.19999999999993</v>
      </c>
      <c r="S46" s="53">
        <f t="shared" si="4"/>
        <v>748.19999999999993</v>
      </c>
    </row>
    <row r="47" spans="1:19" ht="25.5" x14ac:dyDescent="0.25">
      <c r="A47" s="68" t="s">
        <v>97</v>
      </c>
      <c r="B47" s="68" t="s">
        <v>98</v>
      </c>
      <c r="C47" s="68" t="s">
        <v>98</v>
      </c>
      <c r="D47" s="57" t="s">
        <v>18</v>
      </c>
      <c r="E47" s="58" t="s">
        <v>46</v>
      </c>
      <c r="F47" s="57" t="s">
        <v>35</v>
      </c>
      <c r="G47" s="6" t="s">
        <v>69</v>
      </c>
      <c r="H47" s="11" t="s">
        <v>130</v>
      </c>
      <c r="I47" s="8" t="s">
        <v>131</v>
      </c>
      <c r="J47" s="11" t="s">
        <v>132</v>
      </c>
      <c r="K47" s="52" t="s">
        <v>133</v>
      </c>
      <c r="L47" s="77" t="s">
        <v>27</v>
      </c>
      <c r="M47" s="7" t="s">
        <v>27</v>
      </c>
      <c r="N47" s="78" t="s">
        <v>79</v>
      </c>
      <c r="O47" s="77">
        <v>172</v>
      </c>
      <c r="P47" s="85">
        <v>5.8</v>
      </c>
      <c r="Q47" s="33" t="s">
        <v>34</v>
      </c>
      <c r="R47" s="53">
        <f t="shared" si="5"/>
        <v>997.6</v>
      </c>
      <c r="S47" s="53">
        <f t="shared" si="4"/>
        <v>997.6</v>
      </c>
    </row>
    <row r="48" spans="1:19" x14ac:dyDescent="0.25">
      <c r="A48" s="68" t="s">
        <v>97</v>
      </c>
      <c r="B48" s="68" t="s">
        <v>98</v>
      </c>
      <c r="C48" s="68" t="s">
        <v>98</v>
      </c>
      <c r="D48" s="57" t="s">
        <v>18</v>
      </c>
      <c r="E48" s="58" t="s">
        <v>19</v>
      </c>
      <c r="F48" s="57" t="s">
        <v>18</v>
      </c>
      <c r="G48" s="6" t="s">
        <v>65</v>
      </c>
      <c r="H48" s="11" t="s">
        <v>99</v>
      </c>
      <c r="I48" s="8" t="s">
        <v>55</v>
      </c>
      <c r="J48" s="11" t="s">
        <v>135</v>
      </c>
      <c r="K48" s="52" t="s">
        <v>136</v>
      </c>
      <c r="L48" s="77" t="s">
        <v>27</v>
      </c>
      <c r="M48" s="7" t="s">
        <v>27</v>
      </c>
      <c r="N48" s="78" t="s">
        <v>79</v>
      </c>
      <c r="O48" s="77">
        <v>10</v>
      </c>
      <c r="P48" s="85">
        <v>361.62</v>
      </c>
      <c r="Q48" s="33" t="s">
        <v>34</v>
      </c>
      <c r="R48" s="53">
        <f t="shared" si="5"/>
        <v>3616.2</v>
      </c>
      <c r="S48" s="53">
        <f t="shared" si="4"/>
        <v>3616.2</v>
      </c>
    </row>
    <row r="49" spans="1:19" ht="153" x14ac:dyDescent="0.25">
      <c r="A49" s="68" t="s">
        <v>97</v>
      </c>
      <c r="B49" s="68" t="s">
        <v>98</v>
      </c>
      <c r="C49" s="68" t="s">
        <v>98</v>
      </c>
      <c r="D49" s="57" t="s">
        <v>18</v>
      </c>
      <c r="E49" s="58" t="s">
        <v>46</v>
      </c>
      <c r="F49" s="57" t="s">
        <v>47</v>
      </c>
      <c r="G49" s="6" t="s">
        <v>48</v>
      </c>
      <c r="H49" s="11" t="s">
        <v>75</v>
      </c>
      <c r="I49" s="8" t="s">
        <v>127</v>
      </c>
      <c r="J49" s="11" t="s">
        <v>52</v>
      </c>
      <c r="K49" s="52" t="s">
        <v>128</v>
      </c>
      <c r="L49" s="77" t="s">
        <v>27</v>
      </c>
      <c r="M49" s="7" t="s">
        <v>27</v>
      </c>
      <c r="N49" s="78" t="s">
        <v>79</v>
      </c>
      <c r="O49" s="77">
        <v>100</v>
      </c>
      <c r="P49" s="85">
        <v>9</v>
      </c>
      <c r="Q49" s="33" t="s">
        <v>34</v>
      </c>
      <c r="R49" s="53">
        <f t="shared" si="5"/>
        <v>900</v>
      </c>
      <c r="S49" s="53">
        <f t="shared" si="4"/>
        <v>900</v>
      </c>
    </row>
    <row r="50" spans="1:19" ht="153" x14ac:dyDescent="0.25">
      <c r="A50" s="68" t="s">
        <v>97</v>
      </c>
      <c r="B50" s="68" t="s">
        <v>98</v>
      </c>
      <c r="C50" s="68" t="s">
        <v>98</v>
      </c>
      <c r="D50" s="57" t="s">
        <v>18</v>
      </c>
      <c r="E50" s="58" t="s">
        <v>46</v>
      </c>
      <c r="F50" s="57" t="s">
        <v>47</v>
      </c>
      <c r="G50" s="6" t="s">
        <v>48</v>
      </c>
      <c r="H50" s="11" t="s">
        <v>75</v>
      </c>
      <c r="I50" s="8" t="s">
        <v>127</v>
      </c>
      <c r="J50" s="11" t="s">
        <v>137</v>
      </c>
      <c r="K50" s="52" t="s">
        <v>138</v>
      </c>
      <c r="L50" s="77" t="s">
        <v>27</v>
      </c>
      <c r="M50" s="7" t="s">
        <v>27</v>
      </c>
      <c r="N50" s="78" t="s">
        <v>79</v>
      </c>
      <c r="O50" s="77">
        <v>10</v>
      </c>
      <c r="P50" s="85">
        <v>2</v>
      </c>
      <c r="Q50" s="33" t="s">
        <v>34</v>
      </c>
      <c r="R50" s="53">
        <f t="shared" si="5"/>
        <v>20</v>
      </c>
      <c r="S50" s="53">
        <f t="shared" si="4"/>
        <v>20</v>
      </c>
    </row>
    <row r="51" spans="1:19" ht="153" x14ac:dyDescent="0.25">
      <c r="A51" s="68" t="s">
        <v>97</v>
      </c>
      <c r="B51" s="68" t="s">
        <v>98</v>
      </c>
      <c r="C51" s="68" t="s">
        <v>98</v>
      </c>
      <c r="D51" s="57" t="s">
        <v>18</v>
      </c>
      <c r="E51" s="58" t="s">
        <v>46</v>
      </c>
      <c r="F51" s="57" t="s">
        <v>47</v>
      </c>
      <c r="G51" s="6" t="s">
        <v>48</v>
      </c>
      <c r="H51" s="11" t="s">
        <v>75</v>
      </c>
      <c r="I51" s="8" t="s">
        <v>127</v>
      </c>
      <c r="J51" s="11" t="s">
        <v>50</v>
      </c>
      <c r="K51" s="52" t="s">
        <v>139</v>
      </c>
      <c r="L51" s="77" t="s">
        <v>27</v>
      </c>
      <c r="M51" s="7" t="s">
        <v>27</v>
      </c>
      <c r="N51" s="78" t="s">
        <v>79</v>
      </c>
      <c r="O51" s="77">
        <v>1</v>
      </c>
      <c r="P51" s="85">
        <v>4</v>
      </c>
      <c r="Q51" s="33" t="s">
        <v>34</v>
      </c>
      <c r="R51" s="53">
        <f t="shared" si="5"/>
        <v>4</v>
      </c>
      <c r="S51" s="53">
        <f t="shared" si="4"/>
        <v>4</v>
      </c>
    </row>
    <row r="52" spans="1:19" ht="38.25" x14ac:dyDescent="0.25">
      <c r="A52" s="68" t="s">
        <v>97</v>
      </c>
      <c r="B52" s="68" t="s">
        <v>98</v>
      </c>
      <c r="C52" s="68" t="s">
        <v>98</v>
      </c>
      <c r="D52" s="57" t="s">
        <v>18</v>
      </c>
      <c r="E52" s="58" t="s">
        <v>19</v>
      </c>
      <c r="F52" s="57" t="s">
        <v>18</v>
      </c>
      <c r="G52" s="6" t="s">
        <v>20</v>
      </c>
      <c r="H52" s="11" t="s">
        <v>88</v>
      </c>
      <c r="I52" s="8" t="s">
        <v>21</v>
      </c>
      <c r="J52" s="11"/>
      <c r="K52" s="52" t="s">
        <v>140</v>
      </c>
      <c r="L52" s="77">
        <v>14575</v>
      </c>
      <c r="M52" s="7" t="s">
        <v>25</v>
      </c>
      <c r="N52" s="78" t="s">
        <v>28</v>
      </c>
      <c r="O52" s="77">
        <v>1</v>
      </c>
      <c r="P52" s="85">
        <v>221</v>
      </c>
      <c r="Q52" s="33" t="s">
        <v>34</v>
      </c>
      <c r="R52" s="53">
        <f t="shared" si="5"/>
        <v>221</v>
      </c>
      <c r="S52" s="53">
        <f t="shared" si="4"/>
        <v>221</v>
      </c>
    </row>
    <row r="54" spans="1:19" x14ac:dyDescent="0.25">
      <c r="A54" s="86" t="s">
        <v>143</v>
      </c>
      <c r="R54" s="87">
        <v>59126</v>
      </c>
      <c r="S54" s="87">
        <v>59126</v>
      </c>
    </row>
  </sheetData>
  <mergeCells count="1">
    <mergeCell ref="A7:S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2022</vt:lpstr>
      <vt:lpstr>'ENERO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SILVA HERNANDEZ LORENA</cp:lastModifiedBy>
  <cp:lastPrinted>2019-12-19T00:24:43Z</cp:lastPrinted>
  <dcterms:created xsi:type="dcterms:W3CDTF">2019-12-18T18:57:02Z</dcterms:created>
  <dcterms:modified xsi:type="dcterms:W3CDTF">2022-04-29T20:45:39Z</dcterms:modified>
</cp:coreProperties>
</file>