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ISELA\2018\PROYECTO CASILLA ESPECIAL MOVIL\"/>
    </mc:Choice>
  </mc:AlternateContent>
  <bookViews>
    <workbookView xWindow="0" yWindow="0" windowWidth="23040" windowHeight="8832" firstSheet="1" activeTab="1"/>
  </bookViews>
  <sheets>
    <sheet name="16.1_2016" sheetId="4" state="hidden" r:id="rId1"/>
    <sheet name="SUGERIDOS" sheetId="5" r:id="rId2"/>
  </sheets>
  <definedNames>
    <definedName name="_xlnm._FilterDatabase" localSheetId="0" hidden="1">'16.1_2016'!$A$5:$E$33</definedName>
    <definedName name="_xlnm._FilterDatabase" localSheetId="1" hidden="1">SUGERIDOS!$A$7:$E$18</definedName>
    <definedName name="_xlnm.Database" localSheetId="1">#REF!</definedName>
    <definedName name="_xlnm.Database">#REF!</definedName>
  </definedNames>
  <calcPr calcId="152511"/>
</workbook>
</file>

<file path=xl/calcChain.xml><?xml version="1.0" encoding="utf-8"?>
<calcChain xmlns="http://schemas.openxmlformats.org/spreadsheetml/2006/main">
  <c r="F16" i="5" l="1"/>
  <c r="F13" i="5"/>
  <c r="F10" i="5"/>
  <c r="F30" i="4" l="1"/>
  <c r="F29" i="4"/>
  <c r="F28" i="4"/>
  <c r="F25" i="4"/>
  <c r="F24" i="4"/>
  <c r="F23" i="4"/>
  <c r="F22" i="4"/>
  <c r="F19" i="4"/>
  <c r="F18" i="4"/>
  <c r="F17" i="4"/>
  <c r="F14" i="4"/>
  <c r="F13" i="4"/>
  <c r="F12" i="4"/>
  <c r="F11" i="4"/>
  <c r="F10" i="4"/>
  <c r="F9" i="4"/>
</calcChain>
</file>

<file path=xl/sharedStrings.xml><?xml version="1.0" encoding="utf-8"?>
<sst xmlns="http://schemas.openxmlformats.org/spreadsheetml/2006/main" count="335" uniqueCount="116">
  <si>
    <t>Camas Censables</t>
  </si>
  <si>
    <t xml:space="preserve">Unidad Médica     </t>
  </si>
  <si>
    <t xml:space="preserve">Adultos </t>
  </si>
  <si>
    <t>Tipología Nueva</t>
  </si>
  <si>
    <t>Nombre</t>
  </si>
  <si>
    <t>Primero de Octubre</t>
  </si>
  <si>
    <t>Guadalupe</t>
  </si>
  <si>
    <t>Centro de Cirugía Ambulatoria 1° de Octubre</t>
  </si>
  <si>
    <t>Indianilla</t>
  </si>
  <si>
    <t>Gral. Ignacio Zaragoza</t>
  </si>
  <si>
    <t>20 de Noviembre</t>
  </si>
  <si>
    <t>Dr. Fernando Quiroz Gutiérrez</t>
  </si>
  <si>
    <t>Tacuba</t>
  </si>
  <si>
    <t>Dr. Alberto Pisanty Ovadia</t>
  </si>
  <si>
    <t>Gral. José María Morelos y Pavón</t>
  </si>
  <si>
    <t>Leonardo y Nicolás Bravo</t>
  </si>
  <si>
    <t>Lic. Adolfo López Mateos</t>
  </si>
  <si>
    <t>Churubusco</t>
  </si>
  <si>
    <t>Dr. Darío Fernández Fierro</t>
  </si>
  <si>
    <t>Estancia Temporal para Enfermos de los Estados (Misterios)</t>
  </si>
  <si>
    <t>Cd de Méx Zona Norte</t>
  </si>
  <si>
    <t>Cd de Méx Zona Oriente</t>
  </si>
  <si>
    <t>Cd de Méx Zona Sur</t>
  </si>
  <si>
    <t>Cd de Méx Zona Poniente</t>
  </si>
  <si>
    <t>Camas No Censables</t>
  </si>
  <si>
    <t>ISSSTE</t>
  </si>
  <si>
    <t>Personal</t>
  </si>
  <si>
    <t>Tienen Sindicato</t>
  </si>
  <si>
    <t>Especialidades</t>
  </si>
  <si>
    <t>Atienden los Domingos</t>
  </si>
  <si>
    <t>Familiares que visitan el fin de semana</t>
  </si>
  <si>
    <t xml:space="preserve">Dr. Belisario Domínguez </t>
  </si>
  <si>
    <t xml:space="preserve">Dr. Enrique Cabrera </t>
  </si>
  <si>
    <t xml:space="preserve">Dr. Rubén Leñero </t>
  </si>
  <si>
    <t xml:space="preserve">Xoco </t>
  </si>
  <si>
    <t xml:space="preserve">Villa </t>
  </si>
  <si>
    <t xml:space="preserve">Balbuena </t>
  </si>
  <si>
    <t xml:space="preserve">Dr. Gregorio Salas </t>
  </si>
  <si>
    <t xml:space="preserve">Iztapalapa </t>
  </si>
  <si>
    <t>Milpa Alta</t>
  </si>
  <si>
    <t xml:space="preserve">Ticomán </t>
  </si>
  <si>
    <t xml:space="preserve">Tláhuac </t>
  </si>
  <si>
    <t>Ajusco Medio</t>
  </si>
  <si>
    <t>Reumatología</t>
  </si>
  <si>
    <t>NO</t>
  </si>
  <si>
    <t>555759-1265</t>
  </si>
  <si>
    <t>Teléfono</t>
  </si>
  <si>
    <t>SI</t>
  </si>
  <si>
    <t>555754-3592</t>
  </si>
  <si>
    <t>Ubicación</t>
  </si>
  <si>
    <t>Col. Doctores Del Gustavo A. Madero</t>
  </si>
  <si>
    <t xml:space="preserve">CLINICA ESPECIALIDADES </t>
  </si>
  <si>
    <t>HOSPITAL REGIONAL</t>
  </si>
  <si>
    <t xml:space="preserve">CLINICA MEDICINA FAMILIAR </t>
  </si>
  <si>
    <t xml:space="preserve">HOSPITAL GENERAL </t>
  </si>
  <si>
    <t>UNIDAD ESPECIALIDADES</t>
  </si>
  <si>
    <t>HOSPITAL GENERAL</t>
  </si>
  <si>
    <t>Dental</t>
  </si>
  <si>
    <t>Dr. Honorato Villa  Acosta</t>
  </si>
  <si>
    <t>Ninguna</t>
  </si>
  <si>
    <t>Unidad Tlatelolco Del. Cuauhtémoc</t>
  </si>
  <si>
    <t>555583-8213</t>
  </si>
  <si>
    <t>555716-5200</t>
  </si>
  <si>
    <t>Col. Ermita Zaragoza Del. Iztapalapa</t>
  </si>
  <si>
    <t>CENTRO MÉDICO NACIONAL</t>
  </si>
  <si>
    <t>Medicina Interna, Pediatría, Radiología, Ginecología, Otorrinolaringología, Ortopedia, Oftalmología, Endoscopía, Cardiología, Dermatología y Gerontología.</t>
  </si>
  <si>
    <t>INSTITUTO NACIONAL DE REHABILITACIÖN</t>
  </si>
  <si>
    <t>5999-1000</t>
  </si>
  <si>
    <t>SÍ</t>
  </si>
  <si>
    <t>Cirugía de la Mano, Cirugía Plástica, Estética y Reconstructiva, Medicina General, Nefrología, Oftalmología, Pediatría.</t>
  </si>
  <si>
    <t>Medicina Interna, Cirugía General, Cardiología, y  Urgencias</t>
  </si>
  <si>
    <t>SECRETARÍA DE SALUD</t>
  </si>
  <si>
    <t>HOSPITAL ESPECIALIDADES</t>
  </si>
  <si>
    <t>Dependencia</t>
  </si>
  <si>
    <t>Av. Inst. Politécnico Nacional Del. Gustavo A. Madero</t>
  </si>
  <si>
    <t>Calz. Zaragoza Del Iztapalapa</t>
  </si>
  <si>
    <t xml:space="preserve">Mastografía, Cirugía Catarata, Cirugía General, Anestesiología, Cardiología, Consulta Externa, Estimulación Temprana,Dermatología,Endocrinología,Gastroenterología,Genética,Geriatria,Gineco Obstetricia, Medicina Interna, Medicina Nuclear,Nefrología,Neonatología,Neumología,Neurología,Odontología,Oftalmología,Oncología Ginecológica, Otorrinolaringología, Terapia Intensiva, Urgencias, Anatomía Patológica, Diálisis Peritoneal,Densitometría,Electroencefalograma,Endoscopía,Hemodiálisis,Inhaloterapia,Nutrición,Psicología,Rayos X, Tomografía y Ultrasonografía.  </t>
  </si>
  <si>
    <t>Av. Tláhuac Del. Iztapalapa</t>
  </si>
  <si>
    <r>
      <rPr>
        <b/>
        <sz val="9"/>
        <color theme="1"/>
        <rFont val="Arial"/>
        <family val="2"/>
      </rPr>
      <t>Especialidades:</t>
    </r>
    <r>
      <rPr>
        <sz val="9"/>
        <color theme="1"/>
        <rFont val="Arial"/>
        <family val="2"/>
      </rPr>
      <t xml:space="preserve"> Ginecobstetricia , Medicina Interna, Cirugía Ambulatoria y Gral., Terapia Intensiva Neonatales y Adultos, Terapia Intermedia, Imagen y Radiodiagnóstico, Laboratorio Clínico, Inhaloterapia, Urgencia Médico-Quirúrgicas. </t>
    </r>
    <r>
      <rPr>
        <b/>
        <sz val="9"/>
        <color theme="1"/>
        <rFont val="Arial"/>
        <family val="2"/>
      </rPr>
      <t>Consulta Externa:</t>
    </r>
    <r>
      <rPr>
        <sz val="9"/>
        <color theme="1"/>
        <rFont val="Arial"/>
        <family val="2"/>
      </rPr>
      <t xml:space="preserve"> Medicina Interna, Cirugía General, Cardiología, Ginecobstetricia, Geriatría, Oftalmología, Endocrinología, Odontología, Dermatología, Otorrinolaringología, Neurología y Urología.</t>
    </r>
  </si>
  <si>
    <t>Ex Hacienda de Tarango Del. Álvaro Obregón</t>
  </si>
  <si>
    <t>Mediante petición por escrito</t>
  </si>
  <si>
    <t>Anestesiología, Cardiología, Cirugía de la Mano, Cirugía Oncológica, Fisioterapia, Medicina del Deporte, Medicina Interna, Neurofisiología, Nutriología Clínica y Ortopedia.</t>
  </si>
  <si>
    <t>Calz. México-Xochimilco Del. Tlalpan</t>
  </si>
  <si>
    <t>Av. Inst. Politécnico Nacional Gustavo A. Madero</t>
  </si>
  <si>
    <t>Calz. Guadalupe Del. Cuauhtémoc</t>
  </si>
  <si>
    <t>Cirugía General, Urología, Ginecología, Maxilofacial, Ortopedia, Otorrinolaringología</t>
  </si>
  <si>
    <t>Medicina Interna, Cirugía General, Cardiología y Urgencias</t>
  </si>
  <si>
    <t xml:space="preserve">Mastografía, Cirugía Catarata, Cirugía General, Anestesiología, Cardiología, Consulta Externa, Estimulación Temprana, Dermatología, Endocrinología, Gastroenterología, Genética, Geriatria, Gineco Obstetricia, Medicina Interna, Medicina Nuclear, Nefrología, Neonatología, Neumología, Neurología, Odontología, Oftalmología, Oncología Ginecológica, Otorrinolaringología, Terapia Intensiva, Urgencias, Anatomía Patológica, Diálisis Peritoneal, Densitometría, Electroencefalograma, Endoscopía, Hemodiálisis, Inhaloterapia, Nutrición, Psicología, Rayos X, Tomografía y Ultrasonografía.  </t>
  </si>
  <si>
    <t>RELACIÓN DE HOSPITALES CON POSIBILIDADES PARA IMPLEMENTAR EL MODELO DE CASILLA ESPECIAL MÓVIL</t>
  </si>
  <si>
    <t>Cuenta con Sindicato</t>
  </si>
  <si>
    <t>Atención los días domingo</t>
  </si>
  <si>
    <t>Visitas familiares el fin de semana</t>
  </si>
  <si>
    <r>
      <rPr>
        <b/>
        <sz val="9"/>
        <rFont val="Arial"/>
        <family val="2"/>
      </rPr>
      <t>Especialidades:</t>
    </r>
    <r>
      <rPr>
        <sz val="9"/>
        <rFont val="Arial"/>
        <family val="2"/>
      </rPr>
      <t xml:space="preserve"> Ginecobstetricia , Medicina Interna, Cirugía Ambulatoria y Gral., Terapia Intensiva Neonatales y Adultos, Terapia Intermedia, Imagen y Radiodiagnóstico, Laboratorio Clínico, Inhaloterapia, Urgencia Médico-Quirúrgicas. </t>
    </r>
    <r>
      <rPr>
        <b/>
        <sz val="9"/>
        <rFont val="Arial"/>
        <family val="2"/>
      </rPr>
      <t>Consulta Externa:</t>
    </r>
    <r>
      <rPr>
        <sz val="9"/>
        <rFont val="Arial"/>
        <family val="2"/>
      </rPr>
      <t xml:space="preserve"> Medicina Interna, Cirugía General, Cardiología, Ginecobstetricia, Geriatría, Oftalmología, Endocrinología, Odontología, Dermatología, Otorrinolaringología, Neurología y Urología.</t>
    </r>
  </si>
  <si>
    <t xml:space="preserve">HOSPITAL GENERAL  </t>
  </si>
  <si>
    <t>Dr. Manuel Gea González</t>
  </si>
  <si>
    <t>Medicina Interna, Cirugía y Nutrición.</t>
  </si>
  <si>
    <t>Cirugía general, Ortopedia, Urología, Oftalmología, Estomatología, Ginecología, Cirugía Pediátrica, Cirugía Endoscópica, Pediátrica, Dermatología, Cirugía Plástica Reconstructiva, Clínica de Obesidad, Obstetricia, Foniatría, Medicina Interna, Neonatología, Infectología, Genética, Otorrinolaringología.</t>
  </si>
  <si>
    <t>Ginecología, Obstetricia y Oncología.</t>
  </si>
  <si>
    <t>Nivel de Atención</t>
  </si>
  <si>
    <t>Segundo</t>
  </si>
  <si>
    <t>Tercer</t>
  </si>
  <si>
    <t>HOSPITAL ESPECIALIZADO</t>
  </si>
  <si>
    <t>Instituto Nacional de Rehabilitación</t>
  </si>
  <si>
    <t>Hospital de la Mujer</t>
  </si>
  <si>
    <t>Instituto Nacional de Ciencias Médicas y Nutrición "Salvador Zubirán"</t>
  </si>
  <si>
    <t>IMSS</t>
  </si>
  <si>
    <t>La Raza</t>
  </si>
  <si>
    <t>CMN Siglo XXI</t>
  </si>
  <si>
    <t>Hospitalización, Medicina Interna, Urgencias, Pediatría, Rayos X, Tomografía, Maternidad., Mastografía, Ultrasonido.</t>
  </si>
  <si>
    <t>HOSPITAL GENERAL DE ZONA 1A VENADOS</t>
  </si>
  <si>
    <t>* Datos aproximados ya que el dato lo maneja el área de Recursos Humanos en un horario de 09:00 a 18:00 pm</t>
  </si>
  <si>
    <t>Dr.Rodolfo Antonio de Mucha Macías.</t>
  </si>
  <si>
    <t>500*</t>
  </si>
  <si>
    <t>350*</t>
  </si>
  <si>
    <t>Cuenta con 52 especialidades entre otras: Trasplantes de corazón, hígado, riñon, córneas, médula ósea, Cirugías, Pediatría, Epidemiología.</t>
  </si>
  <si>
    <t>Oftalmología, Oncología, Pediatría, Cardiología y Especialidades.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</si>
</sst>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 #,##0.00_-;_-* &quot;-&quot;??_-;_-@_-"/>
    <numFmt numFmtId="164" formatCode="#,###"/>
  </numFmts>
  <fonts count="17" x14ac:knownFonts="1">
    <font>
      <sz val="11"/>
      <color theme="1"/>
      <name val="Calibri"/>
      <family val="2"/>
      <scheme val="minor"/>
    </font>
    <font>
      <sz val="9"/>
      <color theme="1"/>
      <name val="Arial"/>
      <family val="2"/>
    </font>
    <font>
      <sz val="9"/>
      <color theme="1"/>
      <name val="Arial"/>
      <family val="2"/>
    </font>
    <font>
      <sz val="9"/>
      <color theme="1"/>
      <name val="Arial"/>
      <family val="2"/>
    </font>
    <font>
      <sz val="9"/>
      <color theme="1"/>
      <name val="Arial"/>
      <family val="2"/>
    </font>
    <font>
      <sz val="10"/>
      <name val="Arial"/>
      <family val="2"/>
    </font>
    <font>
      <sz val="11"/>
      <color theme="1"/>
      <name val="Calibri"/>
      <family val="2"/>
      <scheme val="minor"/>
    </font>
    <font>
      <sz val="10"/>
      <name val="Arial"/>
      <family val="2"/>
      <charset val="1"/>
    </font>
    <font>
      <sz val="10"/>
      <name val="Arial"/>
      <family val="2"/>
    </font>
    <font>
      <sz val="11"/>
      <color theme="1"/>
      <name val="Arial"/>
      <family val="2"/>
    </font>
    <font>
      <b/>
      <sz val="9"/>
      <color theme="1"/>
      <name val="Arial"/>
      <family val="2"/>
    </font>
    <font>
      <b/>
      <sz val="11"/>
      <name val="Arial"/>
      <family val="2"/>
    </font>
    <font>
      <sz val="11"/>
      <name val="Arial"/>
      <family val="2"/>
    </font>
    <font>
      <sz val="9"/>
      <name val="Arial"/>
      <family val="2"/>
    </font>
    <font>
      <b/>
      <sz val="9"/>
      <name val="Arial"/>
      <family val="2"/>
    </font>
    <font>
      <sz val="9"/>
      <color rgb="FF3E4247"/>
      <name val="Arial"/>
      <family val="2"/>
    </font>
    <font>
      <b/>
      <sz val="12"/>
      <color theme="1"/>
      <name val="Arial"/>
      <family val="2"/>
    </font>
  </fonts>
  <fills count="3">
    <fill>
      <patternFill patternType="none"/>
    </fill>
    <fill>
      <patternFill patternType="gray125"/>
    </fill>
    <fill>
      <patternFill patternType="solid">
        <fgColor theme="7" tint="0.79998168889431442"/>
        <bgColor indexed="64"/>
      </patternFill>
    </fill>
  </fills>
  <borders count="16">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dotted">
        <color auto="1"/>
      </top>
      <bottom style="dotted">
        <color auto="1"/>
      </bottom>
      <diagonal/>
    </border>
    <border>
      <left/>
      <right/>
      <top style="dotted">
        <color auto="1"/>
      </top>
      <bottom/>
      <diagonal/>
    </border>
    <border>
      <left/>
      <right/>
      <top/>
      <bottom style="dotted">
        <color auto="1"/>
      </bottom>
      <diagonal/>
    </border>
  </borders>
  <cellStyleXfs count="8">
    <xf numFmtId="0" fontId="0" fillId="0" borderId="0"/>
    <xf numFmtId="0" fontId="5" fillId="0" borderId="0"/>
    <xf numFmtId="0" fontId="6" fillId="0" borderId="0"/>
    <xf numFmtId="9" fontId="7" fillId="0" borderId="0" applyBorder="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0" fontId="8" fillId="0" borderId="0"/>
  </cellStyleXfs>
  <cellXfs count="80">
    <xf numFmtId="0" fontId="0" fillId="0" borderId="0" xfId="0"/>
    <xf numFmtId="0" fontId="9" fillId="0" borderId="0" xfId="0" applyFont="1" applyFill="1"/>
    <xf numFmtId="3" fontId="9" fillId="0" borderId="0" xfId="0" applyNumberFormat="1" applyFont="1" applyFill="1"/>
    <xf numFmtId="3" fontId="4" fillId="0" borderId="0" xfId="0" applyNumberFormat="1" applyFont="1" applyFill="1"/>
    <xf numFmtId="0" fontId="4" fillId="0" borderId="0" xfId="0" applyFont="1" applyFill="1"/>
    <xf numFmtId="0" fontId="13" fillId="0" borderId="0" xfId="1" applyFont="1" applyFill="1" applyAlignment="1">
      <alignment horizontal="left"/>
    </xf>
    <xf numFmtId="0" fontId="4" fillId="0" borderId="0" xfId="0" applyFont="1" applyFill="1" applyAlignment="1">
      <alignment horizontal="center" wrapText="1"/>
    </xf>
    <xf numFmtId="1" fontId="14" fillId="0" borderId="0" xfId="0" applyNumberFormat="1" applyFont="1" applyFill="1" applyBorder="1" applyAlignment="1">
      <alignment horizontal="left" vertical="center"/>
    </xf>
    <xf numFmtId="3" fontId="14" fillId="0" borderId="0" xfId="0" applyNumberFormat="1" applyFont="1" applyFill="1" applyBorder="1" applyAlignment="1">
      <alignment horizontal="center" vertical="center" wrapText="1"/>
    </xf>
    <xf numFmtId="3" fontId="13" fillId="0" borderId="0" xfId="0" applyNumberFormat="1" applyFont="1" applyFill="1" applyBorder="1" applyAlignment="1">
      <alignment horizontal="center" vertical="center" wrapText="1"/>
    </xf>
    <xf numFmtId="0" fontId="13" fillId="0" borderId="0" xfId="0" applyFont="1" applyFill="1" applyBorder="1" applyAlignment="1">
      <alignment horizontal="center" vertical="center" wrapText="1"/>
    </xf>
    <xf numFmtId="3" fontId="14" fillId="0" borderId="0" xfId="3" applyNumberFormat="1" applyFont="1" applyFill="1" applyBorder="1" applyAlignment="1" applyProtection="1">
      <alignment horizontal="center" vertical="center" wrapText="1"/>
    </xf>
    <xf numFmtId="1" fontId="13" fillId="0" borderId="0" xfId="0" applyNumberFormat="1" applyFont="1" applyFill="1" applyBorder="1" applyAlignment="1">
      <alignment horizontal="left" vertical="center" wrapText="1"/>
    </xf>
    <xf numFmtId="3" fontId="4" fillId="0" borderId="0" xfId="0" applyNumberFormat="1" applyFont="1" applyFill="1" applyAlignment="1">
      <alignment horizontal="center" vertical="center" wrapText="1"/>
    </xf>
    <xf numFmtId="0" fontId="4" fillId="0" borderId="0" xfId="0" applyFont="1" applyFill="1" applyAlignment="1">
      <alignment horizontal="center" vertical="center" wrapText="1"/>
    </xf>
    <xf numFmtId="0" fontId="14" fillId="0" borderId="0" xfId="0" applyFont="1" applyFill="1" applyBorder="1" applyAlignment="1">
      <alignment vertical="center" wrapText="1"/>
    </xf>
    <xf numFmtId="0" fontId="14" fillId="0" borderId="0" xfId="0" applyFont="1" applyFill="1" applyBorder="1" applyAlignment="1">
      <alignment horizontal="center" vertical="center" wrapText="1"/>
    </xf>
    <xf numFmtId="1" fontId="13" fillId="0" borderId="0" xfId="0" applyNumberFormat="1" applyFont="1" applyFill="1" applyBorder="1" applyAlignment="1">
      <alignment vertical="center" wrapText="1"/>
    </xf>
    <xf numFmtId="0" fontId="13" fillId="0" borderId="0" xfId="0" applyFont="1" applyFill="1" applyBorder="1" applyAlignment="1">
      <alignment vertical="center" wrapText="1"/>
    </xf>
    <xf numFmtId="0" fontId="13" fillId="0" borderId="0" xfId="0" applyFont="1" applyFill="1" applyBorder="1" applyAlignment="1">
      <alignment horizontal="left" vertical="center" wrapText="1"/>
    </xf>
    <xf numFmtId="164" fontId="10" fillId="0" borderId="0" xfId="0" applyNumberFormat="1" applyFont="1" applyFill="1" applyAlignment="1">
      <alignment vertical="center" wrapText="1"/>
    </xf>
    <xf numFmtId="0" fontId="10" fillId="0" borderId="0" xfId="0" applyFont="1" applyFill="1" applyAlignment="1">
      <alignment vertical="center" wrapText="1"/>
    </xf>
    <xf numFmtId="3" fontId="10" fillId="0" borderId="0" xfId="0" applyNumberFormat="1" applyFont="1" applyFill="1" applyAlignment="1">
      <alignment horizontal="center" vertical="center" wrapText="1"/>
    </xf>
    <xf numFmtId="0" fontId="10" fillId="0" borderId="0" xfId="0" applyFont="1" applyFill="1" applyAlignment="1">
      <alignment horizontal="center" vertical="center" wrapText="1"/>
    </xf>
    <xf numFmtId="0" fontId="4" fillId="0" borderId="0" xfId="0" applyFont="1" applyFill="1" applyAlignment="1">
      <alignment vertical="center" wrapText="1"/>
    </xf>
    <xf numFmtId="3" fontId="4" fillId="0" borderId="0" xfId="0" applyNumberFormat="1" applyFont="1" applyFill="1" applyAlignment="1">
      <alignment horizontal="left" vertical="center" wrapText="1"/>
    </xf>
    <xf numFmtId="0" fontId="15" fillId="0" borderId="0" xfId="0" applyFont="1" applyFill="1" applyAlignment="1">
      <alignment vertical="center"/>
    </xf>
    <xf numFmtId="0" fontId="4" fillId="0" borderId="0" xfId="0" applyFont="1" applyFill="1" applyAlignment="1">
      <alignment vertical="center"/>
    </xf>
    <xf numFmtId="1" fontId="14" fillId="0" borderId="0" xfId="0" applyNumberFormat="1" applyFont="1" applyFill="1" applyBorder="1" applyAlignment="1">
      <alignment vertical="center"/>
    </xf>
    <xf numFmtId="0" fontId="4" fillId="0" borderId="0" xfId="0" applyFont="1" applyFill="1" applyAlignment="1"/>
    <xf numFmtId="0" fontId="14" fillId="0" borderId="0" xfId="0" applyFont="1" applyFill="1" applyBorder="1" applyAlignment="1">
      <alignment vertical="center"/>
    </xf>
    <xf numFmtId="0" fontId="4" fillId="0" borderId="0" xfId="0" applyFont="1" applyFill="1" applyAlignment="1">
      <alignment horizontal="justify" vertical="center" wrapText="1"/>
    </xf>
    <xf numFmtId="0" fontId="15" fillId="0" borderId="0" xfId="0" applyFont="1" applyFill="1" applyAlignment="1">
      <alignment horizontal="justify" vertical="center" wrapText="1"/>
    </xf>
    <xf numFmtId="0" fontId="13" fillId="0" borderId="0" xfId="0" applyFont="1" applyFill="1" applyBorder="1" applyAlignment="1">
      <alignment horizontal="justify" vertical="center" wrapText="1"/>
    </xf>
    <xf numFmtId="0" fontId="14" fillId="0" borderId="0" xfId="0" applyFont="1" applyFill="1" applyBorder="1" applyAlignment="1">
      <alignment horizontal="justify" vertical="center" wrapText="1"/>
    </xf>
    <xf numFmtId="0" fontId="10" fillId="0" borderId="0" xfId="0" applyFont="1" applyFill="1" applyAlignment="1">
      <alignment horizontal="justify" vertical="center" wrapText="1"/>
    </xf>
    <xf numFmtId="0" fontId="10" fillId="2" borderId="1" xfId="0" applyFont="1" applyFill="1" applyBorder="1" applyAlignment="1">
      <alignment horizontal="center" vertical="center" wrapText="1"/>
    </xf>
    <xf numFmtId="3" fontId="10" fillId="2" borderId="1" xfId="0" applyNumberFormat="1" applyFont="1" applyFill="1" applyBorder="1" applyAlignment="1">
      <alignment horizontal="center" vertical="center" wrapText="1"/>
    </xf>
    <xf numFmtId="0" fontId="13" fillId="0" borderId="13" xfId="0" applyFont="1" applyFill="1" applyBorder="1" applyAlignment="1">
      <alignment vertical="center" wrapText="1"/>
    </xf>
    <xf numFmtId="0" fontId="13" fillId="0" borderId="13" xfId="0" applyFont="1" applyFill="1" applyBorder="1" applyAlignment="1">
      <alignment horizontal="left" vertical="center" wrapText="1"/>
    </xf>
    <xf numFmtId="3" fontId="13" fillId="0" borderId="13" xfId="0" applyNumberFormat="1" applyFont="1" applyFill="1" applyBorder="1" applyAlignment="1">
      <alignment horizontal="center" vertical="center" wrapText="1"/>
    </xf>
    <xf numFmtId="0" fontId="13" fillId="0" borderId="13" xfId="0" applyFont="1" applyFill="1" applyBorder="1" applyAlignment="1">
      <alignment horizontal="center" vertical="center" wrapText="1"/>
    </xf>
    <xf numFmtId="0" fontId="13" fillId="0" borderId="13" xfId="0" applyFont="1" applyFill="1" applyBorder="1" applyAlignment="1">
      <alignment horizontal="justify" vertical="center" wrapText="1"/>
    </xf>
    <xf numFmtId="1" fontId="13" fillId="0" borderId="13" xfId="0" applyNumberFormat="1" applyFont="1" applyFill="1" applyBorder="1" applyAlignment="1">
      <alignment vertical="center" wrapText="1"/>
    </xf>
    <xf numFmtId="0" fontId="12" fillId="0" borderId="0" xfId="1" applyFont="1" applyFill="1" applyAlignment="1">
      <alignment horizontal="left"/>
    </xf>
    <xf numFmtId="0" fontId="13" fillId="0" borderId="0" xfId="0" applyFont="1" applyFill="1" applyAlignment="1"/>
    <xf numFmtId="0" fontId="13" fillId="0" borderId="0" xfId="0" applyFont="1" applyFill="1"/>
    <xf numFmtId="3" fontId="13" fillId="0" borderId="0" xfId="0" applyNumberFormat="1" applyFont="1" applyFill="1"/>
    <xf numFmtId="164" fontId="14" fillId="0" borderId="0" xfId="0" applyNumberFormat="1" applyFont="1" applyFill="1" applyAlignment="1">
      <alignment vertical="center" wrapText="1"/>
    </xf>
    <xf numFmtId="0" fontId="14" fillId="0" borderId="0" xfId="0" applyFont="1" applyFill="1" applyAlignment="1">
      <alignment vertical="center" wrapText="1"/>
    </xf>
    <xf numFmtId="3" fontId="14" fillId="0" borderId="0" xfId="0" applyNumberFormat="1" applyFont="1" applyFill="1" applyAlignment="1">
      <alignment horizontal="center" vertical="center" wrapText="1"/>
    </xf>
    <xf numFmtId="0" fontId="14" fillId="0" borderId="0" xfId="0" applyFont="1" applyFill="1" applyAlignment="1">
      <alignment horizontal="center" vertical="center" wrapText="1"/>
    </xf>
    <xf numFmtId="0" fontId="14" fillId="0" borderId="0" xfId="0" applyFont="1" applyFill="1" applyAlignment="1">
      <alignment horizontal="justify" vertical="center" wrapText="1"/>
    </xf>
    <xf numFmtId="3" fontId="13" fillId="0" borderId="13" xfId="0" applyNumberFormat="1" applyFont="1" applyFill="1" applyBorder="1" applyAlignment="1">
      <alignment horizontal="left" vertical="center" wrapText="1"/>
    </xf>
    <xf numFmtId="0" fontId="16" fillId="0" borderId="0" xfId="0" applyFont="1" applyFill="1" applyAlignment="1">
      <alignment horizontal="center" wrapText="1"/>
    </xf>
    <xf numFmtId="0" fontId="4" fillId="0" borderId="0" xfId="0" applyFont="1" applyFill="1" applyAlignment="1">
      <alignment horizontal="justify" vertical="center" wrapText="1"/>
    </xf>
    <xf numFmtId="0" fontId="13" fillId="0" borderId="0" xfId="0" applyFont="1" applyFill="1" applyBorder="1" applyAlignment="1">
      <alignment horizontal="justify" vertical="center" wrapText="1"/>
    </xf>
    <xf numFmtId="0" fontId="3" fillId="0" borderId="0" xfId="0" applyFont="1" applyFill="1" applyAlignment="1">
      <alignment vertical="center" wrapText="1"/>
    </xf>
    <xf numFmtId="0" fontId="2" fillId="0" borderId="0" xfId="0" applyFont="1" applyFill="1"/>
    <xf numFmtId="0" fontId="4" fillId="0" borderId="0" xfId="0" applyFont="1" applyFill="1" applyAlignment="1">
      <alignment horizontal="justify" vertical="center" wrapText="1"/>
    </xf>
    <xf numFmtId="3" fontId="10" fillId="2" borderId="2" xfId="0" applyNumberFormat="1" applyFont="1" applyFill="1" applyBorder="1" applyAlignment="1">
      <alignment horizontal="center" vertical="center" wrapText="1"/>
    </xf>
    <xf numFmtId="3" fontId="10" fillId="2" borderId="3" xfId="0" applyNumberFormat="1" applyFont="1" applyFill="1" applyBorder="1" applyAlignment="1">
      <alignment horizontal="center" vertical="center" wrapText="1"/>
    </xf>
    <xf numFmtId="3" fontId="10" fillId="2" borderId="4" xfId="0" applyNumberFormat="1" applyFont="1" applyFill="1" applyBorder="1" applyAlignment="1">
      <alignment horizontal="center" vertical="center" wrapText="1"/>
    </xf>
    <xf numFmtId="0" fontId="14" fillId="0" borderId="0" xfId="1" applyFont="1" applyFill="1" applyBorder="1" applyAlignment="1">
      <alignment horizontal="center"/>
    </xf>
    <xf numFmtId="0" fontId="10" fillId="2" borderId="5"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10" fillId="2" borderId="10" xfId="0" applyFont="1" applyFill="1" applyBorder="1" applyAlignment="1">
      <alignment horizontal="center" vertical="center" wrapText="1"/>
    </xf>
    <xf numFmtId="3" fontId="10" fillId="2" borderId="11" xfId="0" applyNumberFormat="1" applyFont="1" applyFill="1" applyBorder="1" applyAlignment="1">
      <alignment horizontal="center" vertical="center" wrapText="1"/>
    </xf>
    <xf numFmtId="3" fontId="10" fillId="2" borderId="12" xfId="0" applyNumberFormat="1" applyFont="1" applyFill="1" applyBorder="1" applyAlignment="1">
      <alignment horizontal="center" vertical="center" wrapText="1"/>
    </xf>
    <xf numFmtId="0" fontId="13" fillId="0" borderId="14" xfId="0" applyFont="1" applyFill="1" applyBorder="1" applyAlignment="1">
      <alignment horizontal="justify" vertical="center" wrapText="1"/>
    </xf>
    <xf numFmtId="0" fontId="13" fillId="0" borderId="0" xfId="0" applyFont="1" applyFill="1" applyBorder="1" applyAlignment="1">
      <alignment horizontal="justify" vertical="center" wrapText="1"/>
    </xf>
    <xf numFmtId="0" fontId="13" fillId="0" borderId="15" xfId="0" applyFont="1" applyFill="1" applyBorder="1" applyAlignment="1">
      <alignment horizontal="justify" vertical="center" wrapText="1"/>
    </xf>
    <xf numFmtId="0" fontId="11" fillId="0" borderId="0" xfId="1" applyFont="1" applyFill="1" applyBorder="1" applyAlignment="1">
      <alignment horizontal="center"/>
    </xf>
    <xf numFmtId="0" fontId="13" fillId="0" borderId="14" xfId="0" applyFont="1" applyFill="1" applyBorder="1" applyAlignment="1">
      <alignment horizontal="left" vertical="center" wrapText="1"/>
    </xf>
    <xf numFmtId="0" fontId="13" fillId="0" borderId="0" xfId="0" applyFont="1" applyFill="1" applyBorder="1" applyAlignment="1">
      <alignment horizontal="left" vertical="center" wrapText="1"/>
    </xf>
    <xf numFmtId="0" fontId="13" fillId="0" borderId="15" xfId="0" applyFont="1" applyFill="1" applyBorder="1" applyAlignment="1">
      <alignment horizontal="left" vertical="center" wrapText="1"/>
    </xf>
    <xf numFmtId="0" fontId="16" fillId="0" borderId="0" xfId="0" applyFont="1" applyFill="1" applyAlignment="1">
      <alignment horizontal="center" wrapText="1"/>
    </xf>
  </cellXfs>
  <cellStyles count="8">
    <cellStyle name="Millares 2" xfId="5"/>
    <cellStyle name="Millares 3" xfId="6"/>
    <cellStyle name="Normal" xfId="0" builtinId="0"/>
    <cellStyle name="Normal 2" xfId="1"/>
    <cellStyle name="Normal 3" xfId="2"/>
    <cellStyle name="Normal 4" xfId="7"/>
    <cellStyle name="Normal 7" xfId="4"/>
    <cellStyle name="TableStyleLight1"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44"/>
  <sheetViews>
    <sheetView zoomScale="70" zoomScaleNormal="70" zoomScaleSheetLayoutView="80" workbookViewId="0"/>
  </sheetViews>
  <sheetFormatPr baseColWidth="10" defaultColWidth="12.6640625" defaultRowHeight="11.4" x14ac:dyDescent="0.2"/>
  <cols>
    <col min="1" max="1" width="14.6640625" style="4" customWidth="1"/>
    <col min="2" max="2" width="30.44140625" style="4" customWidth="1"/>
    <col min="3" max="3" width="31" style="4" customWidth="1"/>
    <col min="4" max="5" width="11.6640625" style="3" customWidth="1"/>
    <col min="6" max="6" width="10.88671875" style="3" customWidth="1"/>
    <col min="7" max="7" width="11.5546875" style="4" customWidth="1"/>
    <col min="8" max="8" width="69.77734375" style="4" customWidth="1"/>
    <col min="9" max="10" width="13.5546875" style="4" customWidth="1"/>
    <col min="11" max="11" width="11.21875" style="4" bestFit="1" customWidth="1"/>
    <col min="12" max="12" width="35.21875" style="4" customWidth="1"/>
    <col min="13" max="16384" width="12.6640625" style="4"/>
  </cols>
  <sheetData>
    <row r="1" spans="1:12" ht="14.25" customHeight="1" thickBot="1" x14ac:dyDescent="0.3">
      <c r="A1" s="5"/>
      <c r="B1" s="63"/>
      <c r="C1" s="63"/>
      <c r="D1" s="63"/>
      <c r="E1" s="63"/>
    </row>
    <row r="2" spans="1:12" ht="22.2" customHeight="1" x14ac:dyDescent="0.2">
      <c r="A2" s="64" t="s">
        <v>1</v>
      </c>
      <c r="B2" s="65"/>
      <c r="C2" s="66"/>
      <c r="D2" s="70" t="s">
        <v>0</v>
      </c>
      <c r="E2" s="70" t="s">
        <v>24</v>
      </c>
      <c r="F2" s="60" t="s">
        <v>26</v>
      </c>
      <c r="G2" s="60" t="s">
        <v>27</v>
      </c>
      <c r="H2" s="60" t="s">
        <v>28</v>
      </c>
      <c r="I2" s="60" t="s">
        <v>29</v>
      </c>
      <c r="J2" s="60" t="s">
        <v>30</v>
      </c>
      <c r="K2" s="60" t="s">
        <v>46</v>
      </c>
      <c r="L2" s="60" t="s">
        <v>49</v>
      </c>
    </row>
    <row r="3" spans="1:12" ht="18" customHeight="1" thickBot="1" x14ac:dyDescent="0.25">
      <c r="A3" s="67"/>
      <c r="B3" s="68"/>
      <c r="C3" s="69"/>
      <c r="D3" s="71"/>
      <c r="E3" s="71"/>
      <c r="F3" s="61"/>
      <c r="G3" s="61"/>
      <c r="H3" s="61"/>
      <c r="I3" s="61"/>
      <c r="J3" s="61"/>
      <c r="K3" s="61"/>
      <c r="L3" s="61"/>
    </row>
    <row r="4" spans="1:12" s="6" customFormat="1" ht="39" customHeight="1" thickBot="1" x14ac:dyDescent="0.25">
      <c r="A4" s="36" t="s">
        <v>73</v>
      </c>
      <c r="B4" s="36" t="s">
        <v>3</v>
      </c>
      <c r="C4" s="36" t="s">
        <v>4</v>
      </c>
      <c r="D4" s="37" t="s">
        <v>2</v>
      </c>
      <c r="E4" s="37" t="s">
        <v>2</v>
      </c>
      <c r="F4" s="62"/>
      <c r="G4" s="62"/>
      <c r="H4" s="62"/>
      <c r="I4" s="62"/>
      <c r="J4" s="62"/>
      <c r="K4" s="62"/>
      <c r="L4" s="62"/>
    </row>
    <row r="6" spans="1:12" ht="13.8" customHeight="1" x14ac:dyDescent="0.2">
      <c r="A6" s="28" t="s">
        <v>25</v>
      </c>
      <c r="B6" s="29"/>
    </row>
    <row r="7" spans="1:12" ht="13.8" customHeight="1" x14ac:dyDescent="0.2">
      <c r="A7" s="29"/>
      <c r="B7" s="29"/>
    </row>
    <row r="8" spans="1:12" s="15" customFormat="1" ht="12" x14ac:dyDescent="0.3">
      <c r="A8" s="7" t="s">
        <v>20</v>
      </c>
      <c r="B8" s="30"/>
      <c r="D8" s="8"/>
      <c r="E8" s="8"/>
      <c r="F8" s="8"/>
      <c r="G8" s="16"/>
    </row>
    <row r="9" spans="1:12" s="18" customFormat="1" ht="27.6" customHeight="1" x14ac:dyDescent="0.3">
      <c r="B9" s="18" t="s">
        <v>52</v>
      </c>
      <c r="C9" s="19" t="s">
        <v>5</v>
      </c>
      <c r="D9" s="9">
        <v>236</v>
      </c>
      <c r="E9" s="9">
        <v>31</v>
      </c>
      <c r="F9" s="9">
        <f>665+915</f>
        <v>1580</v>
      </c>
      <c r="G9" s="10" t="s">
        <v>68</v>
      </c>
      <c r="H9" s="33" t="s">
        <v>70</v>
      </c>
      <c r="I9" s="10" t="s">
        <v>47</v>
      </c>
      <c r="J9" s="10" t="s">
        <v>47</v>
      </c>
      <c r="L9" s="33" t="s">
        <v>83</v>
      </c>
    </row>
    <row r="10" spans="1:12" s="18" customFormat="1" ht="27.6" customHeight="1" x14ac:dyDescent="0.3">
      <c r="A10" s="17"/>
      <c r="B10" s="18" t="s">
        <v>55</v>
      </c>
      <c r="C10" s="19" t="s">
        <v>19</v>
      </c>
      <c r="D10" s="9">
        <v>0</v>
      </c>
      <c r="E10" s="9">
        <v>0</v>
      </c>
      <c r="F10" s="9">
        <f>7+17</f>
        <v>24</v>
      </c>
      <c r="G10" s="10" t="s">
        <v>68</v>
      </c>
      <c r="H10" s="33"/>
      <c r="I10" s="10"/>
      <c r="J10" s="10" t="s">
        <v>59</v>
      </c>
      <c r="L10" s="33"/>
    </row>
    <row r="11" spans="1:12" s="18" customFormat="1" ht="27.6" customHeight="1" x14ac:dyDescent="0.3">
      <c r="A11" s="17"/>
      <c r="B11" s="18" t="s">
        <v>53</v>
      </c>
      <c r="C11" s="19" t="s">
        <v>6</v>
      </c>
      <c r="D11" s="9">
        <v>0</v>
      </c>
      <c r="E11" s="9">
        <v>0</v>
      </c>
      <c r="F11" s="9">
        <f>34+27</f>
        <v>61</v>
      </c>
      <c r="G11" s="10" t="s">
        <v>68</v>
      </c>
      <c r="H11" s="33" t="s">
        <v>43</v>
      </c>
      <c r="I11" s="10" t="s">
        <v>44</v>
      </c>
      <c r="J11" s="10" t="s">
        <v>59</v>
      </c>
      <c r="K11" s="18" t="s">
        <v>45</v>
      </c>
      <c r="L11" s="33" t="s">
        <v>84</v>
      </c>
    </row>
    <row r="12" spans="1:12" s="18" customFormat="1" ht="27.6" customHeight="1" x14ac:dyDescent="0.3">
      <c r="A12" s="17"/>
      <c r="B12" s="18" t="s">
        <v>51</v>
      </c>
      <c r="C12" s="19" t="s">
        <v>7</v>
      </c>
      <c r="D12" s="9">
        <v>0</v>
      </c>
      <c r="E12" s="9">
        <v>0</v>
      </c>
      <c r="F12" s="9">
        <f>53+68</f>
        <v>121</v>
      </c>
      <c r="G12" s="10" t="s">
        <v>68</v>
      </c>
      <c r="H12" s="33" t="s">
        <v>85</v>
      </c>
      <c r="I12" s="10" t="s">
        <v>47</v>
      </c>
      <c r="J12" s="10" t="s">
        <v>59</v>
      </c>
      <c r="K12" s="18" t="s">
        <v>48</v>
      </c>
      <c r="L12" s="33" t="s">
        <v>74</v>
      </c>
    </row>
    <row r="13" spans="1:12" s="18" customFormat="1" ht="27.6" customHeight="1" x14ac:dyDescent="0.3">
      <c r="A13" s="17"/>
      <c r="B13" s="18" t="s">
        <v>51</v>
      </c>
      <c r="C13" s="19" t="s">
        <v>8</v>
      </c>
      <c r="D13" s="9">
        <v>0</v>
      </c>
      <c r="E13" s="9">
        <v>0</v>
      </c>
      <c r="F13" s="9">
        <f>61+47</f>
        <v>108</v>
      </c>
      <c r="G13" s="10" t="s">
        <v>68</v>
      </c>
      <c r="H13" s="33"/>
      <c r="I13" s="10"/>
      <c r="J13" s="10" t="s">
        <v>59</v>
      </c>
      <c r="L13" s="33" t="s">
        <v>50</v>
      </c>
    </row>
    <row r="14" spans="1:12" s="18" customFormat="1" ht="27.6" customHeight="1" x14ac:dyDescent="0.3">
      <c r="A14" s="17"/>
      <c r="B14" s="18" t="s">
        <v>51</v>
      </c>
      <c r="C14" s="19" t="s">
        <v>58</v>
      </c>
      <c r="D14" s="9">
        <v>0</v>
      </c>
      <c r="E14" s="9">
        <v>0</v>
      </c>
      <c r="F14" s="9">
        <f>48+33</f>
        <v>81</v>
      </c>
      <c r="G14" s="10" t="s">
        <v>68</v>
      </c>
      <c r="H14" s="33" t="s">
        <v>57</v>
      </c>
      <c r="I14" s="10" t="s">
        <v>44</v>
      </c>
      <c r="J14" s="10" t="s">
        <v>59</v>
      </c>
      <c r="K14" s="18" t="s">
        <v>61</v>
      </c>
      <c r="L14" s="33" t="s">
        <v>60</v>
      </c>
    </row>
    <row r="15" spans="1:12" s="18" customFormat="1" x14ac:dyDescent="0.3">
      <c r="A15" s="17"/>
      <c r="C15" s="19"/>
      <c r="D15" s="9"/>
      <c r="E15" s="9"/>
      <c r="F15" s="9"/>
      <c r="G15" s="10"/>
      <c r="H15" s="33"/>
      <c r="J15" s="10"/>
      <c r="L15" s="33"/>
    </row>
    <row r="16" spans="1:12" s="15" customFormat="1" ht="12" x14ac:dyDescent="0.3">
      <c r="A16" s="7" t="s">
        <v>21</v>
      </c>
      <c r="D16" s="8"/>
      <c r="E16" s="8"/>
      <c r="F16" s="8"/>
      <c r="G16" s="16"/>
      <c r="H16" s="34"/>
      <c r="J16" s="16"/>
      <c r="L16" s="34"/>
    </row>
    <row r="17" spans="1:12" s="18" customFormat="1" ht="27.6" customHeight="1" x14ac:dyDescent="0.3">
      <c r="A17" s="17"/>
      <c r="B17" s="18" t="s">
        <v>52</v>
      </c>
      <c r="C17" s="19" t="s">
        <v>9</v>
      </c>
      <c r="D17" s="9">
        <v>285</v>
      </c>
      <c r="E17" s="9">
        <v>32</v>
      </c>
      <c r="F17" s="9">
        <f>569+863</f>
        <v>1432</v>
      </c>
      <c r="G17" s="10" t="s">
        <v>68</v>
      </c>
      <c r="H17" s="33" t="s">
        <v>70</v>
      </c>
      <c r="I17" s="10" t="s">
        <v>47</v>
      </c>
      <c r="J17" s="10" t="s">
        <v>47</v>
      </c>
      <c r="K17" s="18" t="s">
        <v>62</v>
      </c>
      <c r="L17" s="33" t="s">
        <v>75</v>
      </c>
    </row>
    <row r="18" spans="1:12" s="18" customFormat="1" ht="27.6" customHeight="1" x14ac:dyDescent="0.3">
      <c r="A18" s="17"/>
      <c r="B18" s="18" t="s">
        <v>54</v>
      </c>
      <c r="C18" s="19" t="s">
        <v>14</v>
      </c>
      <c r="D18" s="9">
        <v>90</v>
      </c>
      <c r="E18" s="9">
        <v>27</v>
      </c>
      <c r="F18" s="9">
        <f>202+298</f>
        <v>500</v>
      </c>
      <c r="G18" s="10" t="s">
        <v>68</v>
      </c>
      <c r="H18" s="33" t="s">
        <v>86</v>
      </c>
      <c r="I18" s="10" t="s">
        <v>47</v>
      </c>
      <c r="J18" s="10" t="s">
        <v>47</v>
      </c>
      <c r="L18" s="33" t="s">
        <v>63</v>
      </c>
    </row>
    <row r="19" spans="1:12" s="18" customFormat="1" ht="27.6" customHeight="1" x14ac:dyDescent="0.3">
      <c r="A19" s="17"/>
      <c r="B19" s="18" t="s">
        <v>51</v>
      </c>
      <c r="C19" s="19" t="s">
        <v>15</v>
      </c>
      <c r="D19" s="9">
        <v>0</v>
      </c>
      <c r="E19" s="9">
        <v>0</v>
      </c>
      <c r="F19" s="9">
        <f>73+108</f>
        <v>181</v>
      </c>
      <c r="G19" s="10" t="s">
        <v>68</v>
      </c>
      <c r="H19" s="33" t="s">
        <v>65</v>
      </c>
      <c r="J19" s="10" t="s">
        <v>59</v>
      </c>
      <c r="L19" s="33"/>
    </row>
    <row r="20" spans="1:12" s="18" customFormat="1" x14ac:dyDescent="0.3">
      <c r="A20" s="17"/>
      <c r="C20" s="19"/>
      <c r="D20" s="9"/>
      <c r="E20" s="9"/>
      <c r="F20" s="9"/>
      <c r="G20" s="10"/>
      <c r="H20" s="33"/>
      <c r="L20" s="33"/>
    </row>
    <row r="21" spans="1:12" s="21" customFormat="1" ht="12" x14ac:dyDescent="0.3">
      <c r="A21" s="7" t="s">
        <v>22</v>
      </c>
      <c r="B21" s="20"/>
      <c r="D21" s="11"/>
      <c r="E21" s="11"/>
      <c r="F21" s="22"/>
      <c r="G21" s="23"/>
      <c r="H21" s="35"/>
      <c r="L21" s="35"/>
    </row>
    <row r="22" spans="1:12" s="24" customFormat="1" ht="27.6" customHeight="1" x14ac:dyDescent="0.3">
      <c r="A22" s="17"/>
      <c r="B22" s="12" t="s">
        <v>64</v>
      </c>
      <c r="C22" s="19" t="s">
        <v>10</v>
      </c>
      <c r="D22" s="13">
        <v>292</v>
      </c>
      <c r="E22" s="13">
        <v>12</v>
      </c>
      <c r="F22" s="13">
        <f>941+1294</f>
        <v>2235</v>
      </c>
      <c r="G22" s="10" t="s">
        <v>68</v>
      </c>
      <c r="H22" s="31" t="s">
        <v>69</v>
      </c>
      <c r="I22" s="14" t="s">
        <v>47</v>
      </c>
      <c r="J22" s="10" t="s">
        <v>47</v>
      </c>
      <c r="L22" s="31"/>
    </row>
    <row r="23" spans="1:12" s="19" customFormat="1" ht="27.6" customHeight="1" x14ac:dyDescent="0.3">
      <c r="A23" s="17"/>
      <c r="B23" s="18" t="s">
        <v>52</v>
      </c>
      <c r="C23" s="19" t="s">
        <v>16</v>
      </c>
      <c r="D23" s="9">
        <v>194</v>
      </c>
      <c r="E23" s="9">
        <v>38</v>
      </c>
      <c r="F23" s="9">
        <f>761+804</f>
        <v>1565</v>
      </c>
      <c r="G23" s="10" t="s">
        <v>68</v>
      </c>
      <c r="H23" s="33" t="s">
        <v>70</v>
      </c>
      <c r="I23" s="10" t="s">
        <v>47</v>
      </c>
      <c r="J23" s="10" t="s">
        <v>47</v>
      </c>
      <c r="L23" s="33"/>
    </row>
    <row r="24" spans="1:12" s="18" customFormat="1" ht="27.6" customHeight="1" x14ac:dyDescent="0.3">
      <c r="A24" s="17"/>
      <c r="B24" s="18" t="s">
        <v>51</v>
      </c>
      <c r="C24" s="19" t="s">
        <v>17</v>
      </c>
      <c r="D24" s="9">
        <v>0</v>
      </c>
      <c r="E24" s="9">
        <v>0</v>
      </c>
      <c r="F24" s="9">
        <f>107+71</f>
        <v>178</v>
      </c>
      <c r="G24" s="10" t="s">
        <v>68</v>
      </c>
      <c r="H24" s="33"/>
      <c r="J24" s="10" t="s">
        <v>59</v>
      </c>
      <c r="L24" s="33"/>
    </row>
    <row r="25" spans="1:12" s="18" customFormat="1" ht="27.6" customHeight="1" x14ac:dyDescent="0.3">
      <c r="A25" s="17"/>
      <c r="B25" s="18" t="s">
        <v>54</v>
      </c>
      <c r="C25" s="19" t="s">
        <v>18</v>
      </c>
      <c r="D25" s="9">
        <v>144</v>
      </c>
      <c r="E25" s="9">
        <v>45</v>
      </c>
      <c r="F25" s="9">
        <f>383+494</f>
        <v>877</v>
      </c>
      <c r="G25" s="10" t="s">
        <v>68</v>
      </c>
      <c r="H25" s="33" t="s">
        <v>70</v>
      </c>
      <c r="I25" s="10" t="s">
        <v>47</v>
      </c>
      <c r="J25" s="10" t="s">
        <v>47</v>
      </c>
      <c r="L25" s="33"/>
    </row>
    <row r="26" spans="1:12" s="18" customFormat="1" x14ac:dyDescent="0.3">
      <c r="A26" s="17"/>
      <c r="C26" s="19"/>
      <c r="D26" s="9"/>
      <c r="E26" s="9"/>
      <c r="F26" s="9"/>
      <c r="G26" s="10"/>
      <c r="H26" s="33"/>
      <c r="L26" s="33"/>
    </row>
    <row r="27" spans="1:12" s="15" customFormat="1" ht="12" x14ac:dyDescent="0.3">
      <c r="A27" s="7" t="s">
        <v>23</v>
      </c>
      <c r="D27" s="8"/>
      <c r="E27" s="8"/>
      <c r="F27" s="8"/>
      <c r="G27" s="16"/>
      <c r="H27" s="34"/>
      <c r="L27" s="34"/>
    </row>
    <row r="28" spans="1:12" s="18" customFormat="1" ht="27.6" customHeight="1" x14ac:dyDescent="0.3">
      <c r="A28" s="17"/>
      <c r="B28" s="18" t="s">
        <v>54</v>
      </c>
      <c r="C28" s="19" t="s">
        <v>11</v>
      </c>
      <c r="D28" s="9">
        <v>119</v>
      </c>
      <c r="E28" s="9">
        <v>20</v>
      </c>
      <c r="F28" s="9">
        <f>295+438</f>
        <v>733</v>
      </c>
      <c r="G28" s="10" t="s">
        <v>68</v>
      </c>
      <c r="H28" s="33" t="s">
        <v>70</v>
      </c>
      <c r="I28" s="10" t="s">
        <v>47</v>
      </c>
      <c r="J28" s="10" t="s">
        <v>47</v>
      </c>
      <c r="L28" s="33"/>
    </row>
    <row r="29" spans="1:12" s="18" customFormat="1" ht="27.6" customHeight="1" x14ac:dyDescent="0.3">
      <c r="A29" s="17"/>
      <c r="B29" s="18" t="s">
        <v>54</v>
      </c>
      <c r="C29" s="19" t="s">
        <v>12</v>
      </c>
      <c r="D29" s="9">
        <v>101</v>
      </c>
      <c r="E29" s="9">
        <v>21</v>
      </c>
      <c r="F29" s="9">
        <f>323+448</f>
        <v>771</v>
      </c>
      <c r="G29" s="10" t="s">
        <v>68</v>
      </c>
      <c r="H29" s="33" t="s">
        <v>70</v>
      </c>
      <c r="I29" s="10" t="s">
        <v>47</v>
      </c>
      <c r="J29" s="10" t="s">
        <v>47</v>
      </c>
      <c r="L29" s="33"/>
    </row>
    <row r="30" spans="1:12" s="18" customFormat="1" ht="27.6" customHeight="1" x14ac:dyDescent="0.3">
      <c r="A30" s="17"/>
      <c r="B30" s="18" t="s">
        <v>51</v>
      </c>
      <c r="C30" s="19" t="s">
        <v>13</v>
      </c>
      <c r="D30" s="9">
        <v>0</v>
      </c>
      <c r="E30" s="9">
        <v>0</v>
      </c>
      <c r="F30" s="9">
        <f>50+47</f>
        <v>97</v>
      </c>
      <c r="G30" s="10" t="s">
        <v>68</v>
      </c>
      <c r="I30" s="10" t="s">
        <v>44</v>
      </c>
      <c r="J30" s="10" t="s">
        <v>59</v>
      </c>
      <c r="L30" s="33"/>
    </row>
    <row r="31" spans="1:12" s="18" customFormat="1" x14ac:dyDescent="0.3">
      <c r="A31" s="17"/>
      <c r="C31" s="19"/>
      <c r="D31" s="9"/>
      <c r="E31" s="9"/>
      <c r="F31" s="9"/>
      <c r="G31" s="10"/>
      <c r="I31" s="10"/>
      <c r="J31" s="10"/>
      <c r="L31" s="33"/>
    </row>
    <row r="32" spans="1:12" s="18" customFormat="1" ht="27.6" customHeight="1" x14ac:dyDescent="0.3">
      <c r="A32" s="28" t="s">
        <v>71</v>
      </c>
      <c r="C32" s="19"/>
      <c r="D32" s="9"/>
      <c r="E32" s="9"/>
      <c r="F32" s="9"/>
      <c r="G32" s="10"/>
      <c r="I32" s="10"/>
      <c r="J32" s="10"/>
      <c r="L32" s="33"/>
    </row>
    <row r="33" spans="1:12" s="18" customFormat="1" x14ac:dyDescent="0.3">
      <c r="A33" s="17"/>
      <c r="C33" s="19"/>
      <c r="D33" s="9"/>
      <c r="E33" s="9"/>
      <c r="F33" s="9"/>
      <c r="G33" s="10"/>
      <c r="I33" s="10"/>
      <c r="J33" s="10"/>
      <c r="L33" s="33"/>
    </row>
    <row r="34" spans="1:12" s="24" customFormat="1" ht="112.2" customHeight="1" x14ac:dyDescent="0.3">
      <c r="B34" s="24" t="s">
        <v>72</v>
      </c>
      <c r="C34" s="24" t="s">
        <v>31</v>
      </c>
      <c r="D34" s="14">
        <v>137</v>
      </c>
      <c r="E34" s="13">
        <v>101</v>
      </c>
      <c r="F34" s="13">
        <v>1161</v>
      </c>
      <c r="G34" s="10" t="s">
        <v>68</v>
      </c>
      <c r="H34" s="31" t="s">
        <v>76</v>
      </c>
      <c r="I34" s="10" t="s">
        <v>47</v>
      </c>
      <c r="J34" s="10" t="s">
        <v>47</v>
      </c>
      <c r="L34" s="31" t="s">
        <v>77</v>
      </c>
    </row>
    <row r="35" spans="1:12" s="24" customFormat="1" ht="36" customHeight="1" x14ac:dyDescent="0.3">
      <c r="B35" s="24" t="s">
        <v>56</v>
      </c>
      <c r="C35" s="24" t="s">
        <v>32</v>
      </c>
      <c r="D35" s="13">
        <v>120</v>
      </c>
      <c r="E35" s="13">
        <v>84</v>
      </c>
      <c r="F35" s="13">
        <v>1010</v>
      </c>
      <c r="G35" s="10" t="s">
        <v>68</v>
      </c>
      <c r="H35" s="59" t="s">
        <v>78</v>
      </c>
      <c r="I35" s="10" t="s">
        <v>47</v>
      </c>
      <c r="J35" s="10" t="s">
        <v>47</v>
      </c>
      <c r="L35" s="31" t="s">
        <v>79</v>
      </c>
    </row>
    <row r="36" spans="1:12" s="24" customFormat="1" ht="17.399999999999999" customHeight="1" x14ac:dyDescent="0.3">
      <c r="B36" s="24" t="s">
        <v>56</v>
      </c>
      <c r="C36" s="24" t="s">
        <v>33</v>
      </c>
      <c r="D36" s="13">
        <v>118</v>
      </c>
      <c r="E36" s="13">
        <v>64</v>
      </c>
      <c r="F36" s="13">
        <v>1343</v>
      </c>
      <c r="G36" s="10" t="s">
        <v>68</v>
      </c>
      <c r="H36" s="59"/>
      <c r="I36" s="10" t="s">
        <v>47</v>
      </c>
      <c r="J36" s="10" t="s">
        <v>47</v>
      </c>
      <c r="L36" s="31"/>
    </row>
    <row r="37" spans="1:12" s="24" customFormat="1" ht="17.399999999999999" customHeight="1" x14ac:dyDescent="0.3">
      <c r="B37" s="24" t="s">
        <v>56</v>
      </c>
      <c r="C37" s="24" t="s">
        <v>34</v>
      </c>
      <c r="D37" s="13">
        <v>196</v>
      </c>
      <c r="E37" s="13">
        <v>73</v>
      </c>
      <c r="F37" s="13">
        <v>1445</v>
      </c>
      <c r="G37" s="10" t="s">
        <v>68</v>
      </c>
      <c r="H37" s="59"/>
      <c r="I37" s="10" t="s">
        <v>47</v>
      </c>
      <c r="J37" s="10" t="s">
        <v>47</v>
      </c>
      <c r="L37" s="31"/>
    </row>
    <row r="38" spans="1:12" s="24" customFormat="1" ht="17.399999999999999" customHeight="1" x14ac:dyDescent="0.3">
      <c r="B38" s="24" t="s">
        <v>56</v>
      </c>
      <c r="C38" s="24" t="s">
        <v>35</v>
      </c>
      <c r="D38" s="13">
        <v>150</v>
      </c>
      <c r="E38" s="13">
        <v>86</v>
      </c>
      <c r="F38" s="13">
        <v>1401</v>
      </c>
      <c r="G38" s="10" t="s">
        <v>68</v>
      </c>
      <c r="H38" s="59"/>
      <c r="I38" s="10" t="s">
        <v>47</v>
      </c>
      <c r="J38" s="10" t="s">
        <v>47</v>
      </c>
      <c r="L38" s="31"/>
    </row>
    <row r="39" spans="1:12" s="24" customFormat="1" ht="17.399999999999999" customHeight="1" x14ac:dyDescent="0.3">
      <c r="B39" s="24" t="s">
        <v>56</v>
      </c>
      <c r="C39" s="24" t="s">
        <v>36</v>
      </c>
      <c r="D39" s="13">
        <v>178</v>
      </c>
      <c r="E39" s="13">
        <v>77</v>
      </c>
      <c r="F39" s="13">
        <v>1445</v>
      </c>
      <c r="G39" s="10" t="s">
        <v>68</v>
      </c>
      <c r="H39" s="59"/>
      <c r="I39" s="10" t="s">
        <v>47</v>
      </c>
      <c r="J39" s="10" t="s">
        <v>47</v>
      </c>
      <c r="L39" s="31"/>
    </row>
    <row r="40" spans="1:12" s="24" customFormat="1" ht="17.399999999999999" customHeight="1" x14ac:dyDescent="0.3">
      <c r="B40" s="24" t="s">
        <v>56</v>
      </c>
      <c r="C40" s="24" t="s">
        <v>37</v>
      </c>
      <c r="D40" s="13">
        <v>50</v>
      </c>
      <c r="E40" s="13">
        <v>31</v>
      </c>
      <c r="F40" s="13">
        <v>626</v>
      </c>
      <c r="G40" s="10" t="s">
        <v>68</v>
      </c>
      <c r="H40" s="59"/>
      <c r="I40" s="10" t="s">
        <v>47</v>
      </c>
      <c r="J40" s="10" t="s">
        <v>47</v>
      </c>
      <c r="L40" s="31"/>
    </row>
    <row r="41" spans="1:12" s="24" customFormat="1" ht="17.399999999999999" customHeight="1" x14ac:dyDescent="0.3">
      <c r="B41" s="24" t="s">
        <v>56</v>
      </c>
      <c r="C41" s="24" t="s">
        <v>38</v>
      </c>
      <c r="D41" s="13">
        <v>143</v>
      </c>
      <c r="E41" s="13">
        <v>85</v>
      </c>
      <c r="F41" s="13">
        <v>1101</v>
      </c>
      <c r="G41" s="10" t="s">
        <v>68</v>
      </c>
      <c r="H41" s="59"/>
      <c r="I41" s="10" t="s">
        <v>47</v>
      </c>
      <c r="J41" s="10" t="s">
        <v>47</v>
      </c>
      <c r="L41" s="31"/>
    </row>
    <row r="42" spans="1:12" s="24" customFormat="1" ht="17.399999999999999" customHeight="1" x14ac:dyDescent="0.3">
      <c r="B42" s="24" t="s">
        <v>56</v>
      </c>
      <c r="C42" s="24" t="s">
        <v>39</v>
      </c>
      <c r="D42" s="13">
        <v>50</v>
      </c>
      <c r="E42" s="13">
        <v>34</v>
      </c>
      <c r="F42" s="13">
        <v>544</v>
      </c>
      <c r="G42" s="10" t="s">
        <v>68</v>
      </c>
      <c r="H42" s="59"/>
      <c r="I42" s="10" t="s">
        <v>47</v>
      </c>
      <c r="J42" s="10" t="s">
        <v>47</v>
      </c>
      <c r="L42" s="31"/>
    </row>
    <row r="43" spans="1:12" s="24" customFormat="1" ht="17.399999999999999" customHeight="1" x14ac:dyDescent="0.3">
      <c r="B43" s="24" t="s">
        <v>56</v>
      </c>
      <c r="C43" s="24" t="s">
        <v>40</v>
      </c>
      <c r="D43" s="13">
        <v>71</v>
      </c>
      <c r="E43" s="13">
        <v>54</v>
      </c>
      <c r="F43" s="13">
        <v>747</v>
      </c>
      <c r="G43" s="10" t="s">
        <v>68</v>
      </c>
      <c r="H43" s="59"/>
      <c r="I43" s="10" t="s">
        <v>47</v>
      </c>
      <c r="J43" s="10" t="s">
        <v>47</v>
      </c>
      <c r="L43" s="31"/>
    </row>
    <row r="44" spans="1:12" s="24" customFormat="1" ht="17.399999999999999" customHeight="1" x14ac:dyDescent="0.3">
      <c r="B44" s="24" t="s">
        <v>56</v>
      </c>
      <c r="C44" s="24" t="s">
        <v>41</v>
      </c>
      <c r="D44" s="13">
        <v>118</v>
      </c>
      <c r="E44" s="13">
        <v>93</v>
      </c>
      <c r="F44" s="13">
        <v>975</v>
      </c>
      <c r="G44" s="10" t="s">
        <v>68</v>
      </c>
      <c r="H44" s="59"/>
      <c r="I44" s="10" t="s">
        <v>47</v>
      </c>
      <c r="J44" s="10" t="s">
        <v>47</v>
      </c>
      <c r="L44" s="31"/>
    </row>
    <row r="45" spans="1:12" s="24" customFormat="1" ht="17.399999999999999" customHeight="1" x14ac:dyDescent="0.3">
      <c r="B45" s="24" t="s">
        <v>56</v>
      </c>
      <c r="C45" s="24" t="s">
        <v>42</v>
      </c>
      <c r="D45" s="13">
        <v>69</v>
      </c>
      <c r="E45" s="13">
        <v>75</v>
      </c>
      <c r="F45" s="13">
        <v>694</v>
      </c>
      <c r="G45" s="10" t="s">
        <v>68</v>
      </c>
      <c r="H45" s="59"/>
      <c r="I45" s="10" t="s">
        <v>47</v>
      </c>
      <c r="J45" s="10" t="s">
        <v>47</v>
      </c>
      <c r="L45" s="31"/>
    </row>
    <row r="46" spans="1:12" s="24" customFormat="1" ht="59.4" customHeight="1" x14ac:dyDescent="0.3">
      <c r="B46" s="24" t="s">
        <v>66</v>
      </c>
      <c r="D46" s="13">
        <v>228</v>
      </c>
      <c r="E46" s="13">
        <v>0</v>
      </c>
      <c r="F46" s="25" t="s">
        <v>80</v>
      </c>
      <c r="G46" s="10" t="s">
        <v>68</v>
      </c>
      <c r="H46" s="32" t="s">
        <v>81</v>
      </c>
      <c r="I46" s="10" t="s">
        <v>47</v>
      </c>
      <c r="J46" s="10" t="s">
        <v>47</v>
      </c>
      <c r="K46" s="24" t="s">
        <v>67</v>
      </c>
      <c r="L46" s="31" t="s">
        <v>82</v>
      </c>
    </row>
    <row r="47" spans="1:12" x14ac:dyDescent="0.2">
      <c r="H47" s="26"/>
    </row>
    <row r="48" spans="1:12" x14ac:dyDescent="0.2">
      <c r="H48" s="26"/>
    </row>
    <row r="49" spans="8:8" x14ac:dyDescent="0.2">
      <c r="H49" s="26"/>
    </row>
    <row r="50" spans="8:8" x14ac:dyDescent="0.2">
      <c r="H50" s="26"/>
    </row>
    <row r="51" spans="8:8" x14ac:dyDescent="0.2">
      <c r="H51" s="26"/>
    </row>
    <row r="52" spans="8:8" x14ac:dyDescent="0.2">
      <c r="H52" s="26"/>
    </row>
    <row r="53" spans="8:8" x14ac:dyDescent="0.2">
      <c r="H53" s="26"/>
    </row>
    <row r="54" spans="8:8" x14ac:dyDescent="0.2">
      <c r="H54" s="26"/>
    </row>
    <row r="55" spans="8:8" x14ac:dyDescent="0.2">
      <c r="H55" s="27"/>
    </row>
    <row r="56" spans="8:8" x14ac:dyDescent="0.2">
      <c r="H56" s="27"/>
    </row>
    <row r="57" spans="8:8" x14ac:dyDescent="0.2">
      <c r="H57" s="27"/>
    </row>
    <row r="58" spans="8:8" x14ac:dyDescent="0.2">
      <c r="H58" s="27"/>
    </row>
    <row r="59" spans="8:8" x14ac:dyDescent="0.2">
      <c r="H59" s="27"/>
    </row>
    <row r="60" spans="8:8" x14ac:dyDescent="0.2">
      <c r="H60" s="26"/>
    </row>
    <row r="61" spans="8:8" x14ac:dyDescent="0.2">
      <c r="H61" s="27"/>
    </row>
    <row r="62" spans="8:8" x14ac:dyDescent="0.2">
      <c r="H62" s="27"/>
    </row>
    <row r="63" spans="8:8" x14ac:dyDescent="0.2">
      <c r="H63" s="27"/>
    </row>
    <row r="64" spans="8:8" x14ac:dyDescent="0.2">
      <c r="H64" s="27"/>
    </row>
    <row r="65" spans="8:8" x14ac:dyDescent="0.2">
      <c r="H65" s="27"/>
    </row>
    <row r="66" spans="8:8" x14ac:dyDescent="0.2">
      <c r="H66" s="27"/>
    </row>
    <row r="67" spans="8:8" x14ac:dyDescent="0.2">
      <c r="H67" s="27"/>
    </row>
    <row r="68" spans="8:8" x14ac:dyDescent="0.2">
      <c r="H68" s="27"/>
    </row>
    <row r="69" spans="8:8" x14ac:dyDescent="0.2">
      <c r="H69" s="26"/>
    </row>
    <row r="70" spans="8:8" x14ac:dyDescent="0.2">
      <c r="H70" s="27"/>
    </row>
    <row r="71" spans="8:8" x14ac:dyDescent="0.2">
      <c r="H71" s="27"/>
    </row>
    <row r="72" spans="8:8" x14ac:dyDescent="0.2">
      <c r="H72" s="27"/>
    </row>
    <row r="73" spans="8:8" x14ac:dyDescent="0.2">
      <c r="H73" s="27"/>
    </row>
    <row r="74" spans="8:8" x14ac:dyDescent="0.2">
      <c r="H74" s="27"/>
    </row>
    <row r="75" spans="8:8" x14ac:dyDescent="0.2">
      <c r="H75" s="26"/>
    </row>
    <row r="76" spans="8:8" x14ac:dyDescent="0.2">
      <c r="H76" s="27"/>
    </row>
    <row r="77" spans="8:8" x14ac:dyDescent="0.2">
      <c r="H77" s="27"/>
    </row>
    <row r="78" spans="8:8" x14ac:dyDescent="0.2">
      <c r="H78" s="27"/>
    </row>
    <row r="79" spans="8:8" x14ac:dyDescent="0.2">
      <c r="H79" s="27"/>
    </row>
    <row r="80" spans="8:8" x14ac:dyDescent="0.2">
      <c r="H80" s="27"/>
    </row>
    <row r="81" spans="8:8" x14ac:dyDescent="0.2">
      <c r="H81" s="27"/>
    </row>
    <row r="82" spans="8:8" x14ac:dyDescent="0.2">
      <c r="H82" s="27"/>
    </row>
    <row r="83" spans="8:8" x14ac:dyDescent="0.2">
      <c r="H83" s="26"/>
    </row>
    <row r="84" spans="8:8" x14ac:dyDescent="0.2">
      <c r="H84" s="27"/>
    </row>
    <row r="85" spans="8:8" x14ac:dyDescent="0.2">
      <c r="H85" s="27"/>
    </row>
    <row r="86" spans="8:8" x14ac:dyDescent="0.2">
      <c r="H86" s="27"/>
    </row>
    <row r="87" spans="8:8" x14ac:dyDescent="0.2">
      <c r="H87" s="27"/>
    </row>
    <row r="88" spans="8:8" x14ac:dyDescent="0.2">
      <c r="H88" s="27"/>
    </row>
    <row r="89" spans="8:8" x14ac:dyDescent="0.2">
      <c r="H89" s="26"/>
    </row>
    <row r="90" spans="8:8" x14ac:dyDescent="0.2">
      <c r="H90" s="27"/>
    </row>
    <row r="91" spans="8:8" x14ac:dyDescent="0.2">
      <c r="H91" s="27"/>
    </row>
    <row r="92" spans="8:8" x14ac:dyDescent="0.2">
      <c r="H92" s="27"/>
    </row>
    <row r="93" spans="8:8" x14ac:dyDescent="0.2">
      <c r="H93" s="27"/>
    </row>
    <row r="94" spans="8:8" x14ac:dyDescent="0.2">
      <c r="H94" s="27"/>
    </row>
    <row r="95" spans="8:8" x14ac:dyDescent="0.2">
      <c r="H95" s="27"/>
    </row>
    <row r="96" spans="8:8" x14ac:dyDescent="0.2">
      <c r="H96" s="27"/>
    </row>
    <row r="97" spans="8:8" x14ac:dyDescent="0.2">
      <c r="H97" s="26"/>
    </row>
    <row r="98" spans="8:8" x14ac:dyDescent="0.2">
      <c r="H98" s="27"/>
    </row>
    <row r="99" spans="8:8" x14ac:dyDescent="0.2">
      <c r="H99" s="27"/>
    </row>
    <row r="100" spans="8:8" x14ac:dyDescent="0.2">
      <c r="H100" s="27"/>
    </row>
    <row r="101" spans="8:8" x14ac:dyDescent="0.2">
      <c r="H101" s="27"/>
    </row>
    <row r="102" spans="8:8" x14ac:dyDescent="0.2">
      <c r="H102" s="27"/>
    </row>
    <row r="103" spans="8:8" x14ac:dyDescent="0.2">
      <c r="H103" s="27"/>
    </row>
    <row r="104" spans="8:8" x14ac:dyDescent="0.2">
      <c r="H104" s="27"/>
    </row>
    <row r="105" spans="8:8" x14ac:dyDescent="0.2">
      <c r="H105" s="27"/>
    </row>
    <row r="106" spans="8:8" x14ac:dyDescent="0.2">
      <c r="H106" s="26"/>
    </row>
    <row r="107" spans="8:8" x14ac:dyDescent="0.2">
      <c r="H107" s="27"/>
    </row>
    <row r="108" spans="8:8" x14ac:dyDescent="0.2">
      <c r="H108" s="27"/>
    </row>
    <row r="109" spans="8:8" x14ac:dyDescent="0.2">
      <c r="H109" s="27"/>
    </row>
    <row r="110" spans="8:8" x14ac:dyDescent="0.2">
      <c r="H110" s="27"/>
    </row>
    <row r="111" spans="8:8" x14ac:dyDescent="0.2">
      <c r="H111" s="27"/>
    </row>
    <row r="112" spans="8:8" x14ac:dyDescent="0.2">
      <c r="H112" s="27"/>
    </row>
    <row r="113" spans="8:8" x14ac:dyDescent="0.2">
      <c r="H113" s="27"/>
    </row>
    <row r="114" spans="8:8" x14ac:dyDescent="0.2">
      <c r="H114" s="27"/>
    </row>
    <row r="115" spans="8:8" x14ac:dyDescent="0.2">
      <c r="H115" s="26"/>
    </row>
    <row r="116" spans="8:8" x14ac:dyDescent="0.2">
      <c r="H116" s="27"/>
    </row>
    <row r="117" spans="8:8" x14ac:dyDescent="0.2">
      <c r="H117" s="27"/>
    </row>
    <row r="118" spans="8:8" x14ac:dyDescent="0.2">
      <c r="H118" s="27"/>
    </row>
    <row r="119" spans="8:8" x14ac:dyDescent="0.2">
      <c r="H119" s="27"/>
    </row>
    <row r="120" spans="8:8" x14ac:dyDescent="0.2">
      <c r="H120" s="27"/>
    </row>
    <row r="121" spans="8:8" x14ac:dyDescent="0.2">
      <c r="H121" s="27"/>
    </row>
    <row r="122" spans="8:8" x14ac:dyDescent="0.2">
      <c r="H122" s="27"/>
    </row>
    <row r="123" spans="8:8" x14ac:dyDescent="0.2">
      <c r="H123" s="27"/>
    </row>
    <row r="124" spans="8:8" x14ac:dyDescent="0.2">
      <c r="H124" s="26"/>
    </row>
    <row r="125" spans="8:8" x14ac:dyDescent="0.2">
      <c r="H125" s="27"/>
    </row>
    <row r="126" spans="8:8" x14ac:dyDescent="0.2">
      <c r="H126" s="27"/>
    </row>
    <row r="127" spans="8:8" x14ac:dyDescent="0.2">
      <c r="H127" s="27"/>
    </row>
    <row r="128" spans="8:8" x14ac:dyDescent="0.2">
      <c r="H128" s="27"/>
    </row>
    <row r="129" spans="8:8" x14ac:dyDescent="0.2">
      <c r="H129" s="27"/>
    </row>
    <row r="130" spans="8:8" x14ac:dyDescent="0.2">
      <c r="H130" s="27"/>
    </row>
    <row r="131" spans="8:8" x14ac:dyDescent="0.2">
      <c r="H131" s="27"/>
    </row>
    <row r="132" spans="8:8" x14ac:dyDescent="0.2">
      <c r="H132" s="27"/>
    </row>
    <row r="133" spans="8:8" x14ac:dyDescent="0.2">
      <c r="H133" s="26"/>
    </row>
    <row r="134" spans="8:8" x14ac:dyDescent="0.2">
      <c r="H134" s="27"/>
    </row>
    <row r="135" spans="8:8" x14ac:dyDescent="0.2">
      <c r="H135" s="27"/>
    </row>
    <row r="136" spans="8:8" x14ac:dyDescent="0.2">
      <c r="H136" s="27"/>
    </row>
    <row r="137" spans="8:8" x14ac:dyDescent="0.2">
      <c r="H137" s="27"/>
    </row>
    <row r="138" spans="8:8" x14ac:dyDescent="0.2">
      <c r="H138" s="27"/>
    </row>
    <row r="139" spans="8:8" x14ac:dyDescent="0.2">
      <c r="H139" s="27"/>
    </row>
    <row r="140" spans="8:8" x14ac:dyDescent="0.2">
      <c r="H140" s="27"/>
    </row>
    <row r="141" spans="8:8" x14ac:dyDescent="0.2">
      <c r="H141" s="27"/>
    </row>
    <row r="142" spans="8:8" x14ac:dyDescent="0.2">
      <c r="H142" s="26"/>
    </row>
    <row r="143" spans="8:8" x14ac:dyDescent="0.2">
      <c r="H143" s="27"/>
    </row>
    <row r="144" spans="8:8" x14ac:dyDescent="0.2">
      <c r="H144" s="26"/>
    </row>
  </sheetData>
  <mergeCells count="12">
    <mergeCell ref="H35:H45"/>
    <mergeCell ref="K2:K4"/>
    <mergeCell ref="L2:L4"/>
    <mergeCell ref="B1:E1"/>
    <mergeCell ref="A2:C3"/>
    <mergeCell ref="D2:D3"/>
    <mergeCell ref="J2:J4"/>
    <mergeCell ref="E2:E3"/>
    <mergeCell ref="F2:F4"/>
    <mergeCell ref="G2:G4"/>
    <mergeCell ref="H2:H4"/>
    <mergeCell ref="I2:I4"/>
  </mergeCells>
  <pageMargins left="0.98425196850393704" right="0.39370078740157483" top="0.39370078740157483" bottom="0.39370078740157483" header="0" footer="0"/>
  <pageSetup scale="47" fitToHeight="0" orientation="landscape"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06"/>
  <sheetViews>
    <sheetView tabSelected="1" zoomScaleNormal="100" zoomScaleSheetLayoutView="80" workbookViewId="0">
      <pane ySplit="6" topLeftCell="A7" activePane="bottomLeft" state="frozen"/>
      <selection pane="bottomLeft" activeCell="A7" sqref="A7"/>
    </sheetView>
  </sheetViews>
  <sheetFormatPr baseColWidth="10" defaultColWidth="12.6640625" defaultRowHeight="11.4" x14ac:dyDescent="0.2"/>
  <cols>
    <col min="1" max="1" width="14.6640625" style="4" customWidth="1"/>
    <col min="2" max="2" width="19" style="4" customWidth="1"/>
    <col min="3" max="3" width="18.88671875" style="4" bestFit="1" customWidth="1"/>
    <col min="4" max="5" width="10.6640625" style="3" customWidth="1"/>
    <col min="6" max="6" width="9.88671875" style="3" customWidth="1"/>
    <col min="7" max="7" width="9.88671875" style="4" customWidth="1"/>
    <col min="8" max="8" width="56.109375" style="4" customWidth="1"/>
    <col min="9" max="9" width="11.5546875" style="4" customWidth="1"/>
    <col min="10" max="11" width="8.88671875" style="4" customWidth="1"/>
    <col min="12" max="12" width="11.21875" style="4" hidden="1" customWidth="1"/>
    <col min="13" max="13" width="35.21875" style="4" hidden="1" customWidth="1"/>
    <col min="14" max="14" width="24.77734375" style="4" customWidth="1"/>
    <col min="15" max="16" width="12.6640625" style="4"/>
    <col min="17" max="17" width="18.33203125" style="4" bestFit="1" customWidth="1"/>
    <col min="18" max="16384" width="12.6640625" style="4"/>
  </cols>
  <sheetData>
    <row r="1" spans="1:13" s="1" customFormat="1" ht="13.8" x14ac:dyDescent="0.25">
      <c r="D1" s="2"/>
      <c r="E1" s="2"/>
      <c r="F1" s="2"/>
    </row>
    <row r="2" spans="1:13" s="1" customFormat="1" ht="15.6" x14ac:dyDescent="0.3">
      <c r="A2" s="79" t="s">
        <v>88</v>
      </c>
      <c r="B2" s="79"/>
      <c r="C2" s="79"/>
      <c r="D2" s="79"/>
      <c r="E2" s="79"/>
      <c r="F2" s="79"/>
      <c r="G2" s="79"/>
      <c r="H2" s="79"/>
      <c r="I2" s="79"/>
      <c r="J2" s="79"/>
      <c r="K2" s="54"/>
    </row>
    <row r="3" spans="1:13" s="1" customFormat="1" ht="14.4" thickBot="1" x14ac:dyDescent="0.3">
      <c r="A3" s="44"/>
      <c r="B3" s="75"/>
      <c r="C3" s="75"/>
      <c r="D3" s="75"/>
      <c r="E3" s="75"/>
      <c r="F3" s="2"/>
    </row>
    <row r="4" spans="1:13" ht="22.2" customHeight="1" x14ac:dyDescent="0.2">
      <c r="A4" s="64" t="s">
        <v>1</v>
      </c>
      <c r="B4" s="65"/>
      <c r="C4" s="66"/>
      <c r="D4" s="70" t="s">
        <v>0</v>
      </c>
      <c r="E4" s="70" t="s">
        <v>24</v>
      </c>
      <c r="F4" s="60" t="s">
        <v>26</v>
      </c>
      <c r="G4" s="60" t="s">
        <v>89</v>
      </c>
      <c r="H4" s="60" t="s">
        <v>28</v>
      </c>
      <c r="I4" s="60" t="s">
        <v>90</v>
      </c>
      <c r="J4" s="60" t="s">
        <v>91</v>
      </c>
      <c r="K4" s="60" t="s">
        <v>98</v>
      </c>
      <c r="L4" s="60" t="s">
        <v>46</v>
      </c>
      <c r="M4" s="60" t="s">
        <v>49</v>
      </c>
    </row>
    <row r="5" spans="1:13" ht="18" customHeight="1" thickBot="1" x14ac:dyDescent="0.25">
      <c r="A5" s="67"/>
      <c r="B5" s="68"/>
      <c r="C5" s="69"/>
      <c r="D5" s="71"/>
      <c r="E5" s="71"/>
      <c r="F5" s="61"/>
      <c r="G5" s="61"/>
      <c r="H5" s="61"/>
      <c r="I5" s="61"/>
      <c r="J5" s="61"/>
      <c r="K5" s="61"/>
      <c r="L5" s="61"/>
      <c r="M5" s="61"/>
    </row>
    <row r="6" spans="1:13" s="6" customFormat="1" ht="39" customHeight="1" thickBot="1" x14ac:dyDescent="0.25">
      <c r="A6" s="36" t="s">
        <v>73</v>
      </c>
      <c r="B6" s="36" t="s">
        <v>3</v>
      </c>
      <c r="C6" s="36" t="s">
        <v>4</v>
      </c>
      <c r="D6" s="37" t="s">
        <v>2</v>
      </c>
      <c r="E6" s="37" t="s">
        <v>2</v>
      </c>
      <c r="F6" s="62"/>
      <c r="G6" s="62"/>
      <c r="H6" s="62"/>
      <c r="I6" s="62"/>
      <c r="J6" s="62"/>
      <c r="K6" s="62"/>
      <c r="L6" s="62"/>
      <c r="M6" s="62"/>
    </row>
    <row r="8" spans="1:13" ht="20.399999999999999" customHeight="1" x14ac:dyDescent="0.2">
      <c r="A8" s="28" t="s">
        <v>25</v>
      </c>
      <c r="B8" s="45"/>
      <c r="C8" s="46"/>
      <c r="D8" s="47"/>
      <c r="E8" s="47"/>
      <c r="F8" s="47"/>
      <c r="G8" s="46"/>
      <c r="H8" s="46"/>
      <c r="I8" s="46"/>
      <c r="J8" s="46"/>
      <c r="K8" s="46"/>
    </row>
    <row r="9" spans="1:13" s="15" customFormat="1" ht="12" x14ac:dyDescent="0.3">
      <c r="A9" s="7" t="s">
        <v>20</v>
      </c>
      <c r="B9" s="30"/>
      <c r="D9" s="8"/>
      <c r="E9" s="8"/>
      <c r="F9" s="8"/>
      <c r="G9" s="16"/>
    </row>
    <row r="10" spans="1:13" s="18" customFormat="1" ht="27.6" customHeight="1" x14ac:dyDescent="0.3">
      <c r="A10" s="38"/>
      <c r="B10" s="38" t="s">
        <v>52</v>
      </c>
      <c r="C10" s="39" t="s">
        <v>5</v>
      </c>
      <c r="D10" s="40">
        <v>236</v>
      </c>
      <c r="E10" s="40">
        <v>31</v>
      </c>
      <c r="F10" s="40">
        <f>665+915</f>
        <v>1580</v>
      </c>
      <c r="G10" s="41" t="s">
        <v>68</v>
      </c>
      <c r="H10" s="42" t="s">
        <v>86</v>
      </c>
      <c r="I10" s="41" t="s">
        <v>47</v>
      </c>
      <c r="J10" s="41" t="s">
        <v>47</v>
      </c>
      <c r="K10" s="41" t="s">
        <v>100</v>
      </c>
      <c r="M10" s="33" t="s">
        <v>83</v>
      </c>
    </row>
    <row r="11" spans="1:13" s="18" customFormat="1" x14ac:dyDescent="0.3">
      <c r="A11" s="17"/>
      <c r="C11" s="19"/>
      <c r="D11" s="9"/>
      <c r="E11" s="9"/>
      <c r="F11" s="9"/>
      <c r="G11" s="10"/>
      <c r="H11" s="33"/>
      <c r="J11" s="10"/>
      <c r="K11" s="10"/>
      <c r="M11" s="33"/>
    </row>
    <row r="12" spans="1:13" s="15" customFormat="1" ht="12" x14ac:dyDescent="0.3">
      <c r="A12" s="7" t="s">
        <v>21</v>
      </c>
      <c r="D12" s="8"/>
      <c r="E12" s="8"/>
      <c r="F12" s="8"/>
      <c r="G12" s="16"/>
      <c r="H12" s="34"/>
      <c r="J12" s="16"/>
      <c r="K12" s="16"/>
      <c r="M12" s="34"/>
    </row>
    <row r="13" spans="1:13" s="18" customFormat="1" ht="27.6" customHeight="1" x14ac:dyDescent="0.3">
      <c r="A13" s="43"/>
      <c r="B13" s="38" t="s">
        <v>52</v>
      </c>
      <c r="C13" s="39" t="s">
        <v>9</v>
      </c>
      <c r="D13" s="40">
        <v>285</v>
      </c>
      <c r="E13" s="40">
        <v>32</v>
      </c>
      <c r="F13" s="40">
        <f>569+863</f>
        <v>1432</v>
      </c>
      <c r="G13" s="41" t="s">
        <v>68</v>
      </c>
      <c r="H13" s="42" t="s">
        <v>86</v>
      </c>
      <c r="I13" s="41" t="s">
        <v>47</v>
      </c>
      <c r="J13" s="41" t="s">
        <v>47</v>
      </c>
      <c r="K13" s="41" t="s">
        <v>100</v>
      </c>
      <c r="L13" s="18" t="s">
        <v>62</v>
      </c>
      <c r="M13" s="33" t="s">
        <v>75</v>
      </c>
    </row>
    <row r="14" spans="1:13" s="18" customFormat="1" x14ac:dyDescent="0.3">
      <c r="A14" s="17"/>
      <c r="C14" s="19"/>
      <c r="D14" s="9"/>
      <c r="E14" s="9"/>
      <c r="F14" s="9"/>
      <c r="G14" s="10"/>
      <c r="H14" s="33"/>
      <c r="M14" s="33"/>
    </row>
    <row r="15" spans="1:13" s="21" customFormat="1" ht="12" x14ac:dyDescent="0.3">
      <c r="A15" s="7" t="s">
        <v>22</v>
      </c>
      <c r="B15" s="48"/>
      <c r="C15" s="49"/>
      <c r="D15" s="11"/>
      <c r="E15" s="11"/>
      <c r="F15" s="50"/>
      <c r="G15" s="51"/>
      <c r="H15" s="52"/>
      <c r="I15" s="49"/>
      <c r="J15" s="49"/>
      <c r="K15" s="49"/>
      <c r="M15" s="35"/>
    </row>
    <row r="16" spans="1:13" s="19" customFormat="1" ht="27.6" customHeight="1" x14ac:dyDescent="0.3">
      <c r="A16" s="43"/>
      <c r="B16" s="38" t="s">
        <v>52</v>
      </c>
      <c r="C16" s="39" t="s">
        <v>16</v>
      </c>
      <c r="D16" s="40">
        <v>194</v>
      </c>
      <c r="E16" s="40">
        <v>38</v>
      </c>
      <c r="F16" s="40">
        <f>761+804</f>
        <v>1565</v>
      </c>
      <c r="G16" s="41" t="s">
        <v>68</v>
      </c>
      <c r="H16" s="42" t="s">
        <v>86</v>
      </c>
      <c r="I16" s="41" t="s">
        <v>47</v>
      </c>
      <c r="J16" s="41" t="s">
        <v>47</v>
      </c>
      <c r="K16" s="41" t="s">
        <v>100</v>
      </c>
      <c r="M16" s="33"/>
    </row>
    <row r="17" spans="1:13" s="18" customFormat="1" x14ac:dyDescent="0.3">
      <c r="A17" s="17"/>
      <c r="C17" s="19"/>
      <c r="D17" s="9"/>
      <c r="E17" s="9"/>
      <c r="F17" s="9"/>
      <c r="G17" s="10"/>
      <c r="H17" s="33"/>
      <c r="M17" s="33"/>
    </row>
    <row r="18" spans="1:13" s="18" customFormat="1" ht="25.8" customHeight="1" x14ac:dyDescent="0.3">
      <c r="A18" s="7" t="s">
        <v>71</v>
      </c>
      <c r="B18" s="49"/>
      <c r="C18" s="49"/>
      <c r="D18" s="11"/>
      <c r="E18" s="11"/>
      <c r="F18" s="50"/>
      <c r="G18" s="51"/>
      <c r="H18" s="52"/>
      <c r="I18" s="49"/>
      <c r="J18" s="49"/>
      <c r="K18" s="49"/>
      <c r="M18" s="33"/>
    </row>
    <row r="19" spans="1:13" s="24" customFormat="1" ht="112.2" customHeight="1" x14ac:dyDescent="0.3">
      <c r="A19" s="38"/>
      <c r="B19" s="38" t="s">
        <v>101</v>
      </c>
      <c r="C19" s="38" t="s">
        <v>31</v>
      </c>
      <c r="D19" s="41">
        <v>137</v>
      </c>
      <c r="E19" s="40">
        <v>101</v>
      </c>
      <c r="F19" s="40">
        <v>1161</v>
      </c>
      <c r="G19" s="41" t="s">
        <v>68</v>
      </c>
      <c r="H19" s="42" t="s">
        <v>87</v>
      </c>
      <c r="I19" s="41" t="s">
        <v>47</v>
      </c>
      <c r="J19" s="41" t="s">
        <v>47</v>
      </c>
      <c r="K19" s="41" t="s">
        <v>100</v>
      </c>
      <c r="M19" s="31" t="s">
        <v>77</v>
      </c>
    </row>
    <row r="20" spans="1:13" s="24" customFormat="1" ht="17.399999999999999" customHeight="1" x14ac:dyDescent="0.3">
      <c r="A20" s="38"/>
      <c r="B20" s="76" t="s">
        <v>56</v>
      </c>
      <c r="C20" s="38" t="s">
        <v>32</v>
      </c>
      <c r="D20" s="40">
        <v>120</v>
      </c>
      <c r="E20" s="40">
        <v>84</v>
      </c>
      <c r="F20" s="40">
        <v>1010</v>
      </c>
      <c r="G20" s="41" t="s">
        <v>68</v>
      </c>
      <c r="H20" s="72" t="s">
        <v>92</v>
      </c>
      <c r="I20" s="41" t="s">
        <v>47</v>
      </c>
      <c r="J20" s="41" t="s">
        <v>47</v>
      </c>
      <c r="K20" s="41" t="s">
        <v>99</v>
      </c>
      <c r="M20" s="31" t="s">
        <v>79</v>
      </c>
    </row>
    <row r="21" spans="1:13" s="24" customFormat="1" ht="17.399999999999999" customHeight="1" x14ac:dyDescent="0.3">
      <c r="A21" s="38"/>
      <c r="B21" s="77"/>
      <c r="C21" s="38" t="s">
        <v>33</v>
      </c>
      <c r="D21" s="40">
        <v>118</v>
      </c>
      <c r="E21" s="40">
        <v>64</v>
      </c>
      <c r="F21" s="40">
        <v>1343</v>
      </c>
      <c r="G21" s="41" t="s">
        <v>68</v>
      </c>
      <c r="H21" s="73"/>
      <c r="I21" s="41" t="s">
        <v>47</v>
      </c>
      <c r="J21" s="41" t="s">
        <v>47</v>
      </c>
      <c r="K21" s="41" t="s">
        <v>99</v>
      </c>
      <c r="M21" s="31"/>
    </row>
    <row r="22" spans="1:13" s="24" customFormat="1" ht="17.399999999999999" customHeight="1" x14ac:dyDescent="0.3">
      <c r="A22" s="38"/>
      <c r="B22" s="77"/>
      <c r="C22" s="38" t="s">
        <v>34</v>
      </c>
      <c r="D22" s="40">
        <v>196</v>
      </c>
      <c r="E22" s="40">
        <v>73</v>
      </c>
      <c r="F22" s="40">
        <v>1445</v>
      </c>
      <c r="G22" s="41" t="s">
        <v>68</v>
      </c>
      <c r="H22" s="73"/>
      <c r="I22" s="41" t="s">
        <v>47</v>
      </c>
      <c r="J22" s="41" t="s">
        <v>47</v>
      </c>
      <c r="K22" s="41" t="s">
        <v>99</v>
      </c>
      <c r="M22" s="31"/>
    </row>
    <row r="23" spans="1:13" s="24" customFormat="1" ht="17.399999999999999" customHeight="1" x14ac:dyDescent="0.3">
      <c r="A23" s="38"/>
      <c r="B23" s="77"/>
      <c r="C23" s="38" t="s">
        <v>35</v>
      </c>
      <c r="D23" s="40">
        <v>150</v>
      </c>
      <c r="E23" s="40">
        <v>86</v>
      </c>
      <c r="F23" s="40">
        <v>1401</v>
      </c>
      <c r="G23" s="41" t="s">
        <v>68</v>
      </c>
      <c r="H23" s="73"/>
      <c r="I23" s="41" t="s">
        <v>47</v>
      </c>
      <c r="J23" s="41" t="s">
        <v>47</v>
      </c>
      <c r="K23" s="41" t="s">
        <v>99</v>
      </c>
      <c r="M23" s="31"/>
    </row>
    <row r="24" spans="1:13" s="24" customFormat="1" ht="17.399999999999999" customHeight="1" x14ac:dyDescent="0.3">
      <c r="A24" s="38"/>
      <c r="B24" s="77"/>
      <c r="C24" s="38" t="s">
        <v>36</v>
      </c>
      <c r="D24" s="40">
        <v>178</v>
      </c>
      <c r="E24" s="40">
        <v>77</v>
      </c>
      <c r="F24" s="40">
        <v>1445</v>
      </c>
      <c r="G24" s="41" t="s">
        <v>68</v>
      </c>
      <c r="H24" s="73"/>
      <c r="I24" s="41" t="s">
        <v>47</v>
      </c>
      <c r="J24" s="41" t="s">
        <v>47</v>
      </c>
      <c r="K24" s="41" t="s">
        <v>99</v>
      </c>
      <c r="M24" s="31"/>
    </row>
    <row r="25" spans="1:13" s="24" customFormat="1" ht="17.399999999999999" customHeight="1" x14ac:dyDescent="0.3">
      <c r="A25" s="38"/>
      <c r="B25" s="78"/>
      <c r="C25" s="38" t="s">
        <v>38</v>
      </c>
      <c r="D25" s="40">
        <v>143</v>
      </c>
      <c r="E25" s="40">
        <v>85</v>
      </c>
      <c r="F25" s="40">
        <v>1101</v>
      </c>
      <c r="G25" s="41" t="s">
        <v>68</v>
      </c>
      <c r="H25" s="74"/>
      <c r="I25" s="41" t="s">
        <v>47</v>
      </c>
      <c r="J25" s="41" t="s">
        <v>47</v>
      </c>
      <c r="K25" s="41" t="s">
        <v>99</v>
      </c>
      <c r="M25" s="31"/>
    </row>
    <row r="26" spans="1:13" s="24" customFormat="1" ht="51" customHeight="1" x14ac:dyDescent="0.3">
      <c r="A26" s="38"/>
      <c r="B26" s="57" t="s">
        <v>101</v>
      </c>
      <c r="C26" s="38" t="s">
        <v>102</v>
      </c>
      <c r="D26" s="40">
        <v>228</v>
      </c>
      <c r="E26" s="40">
        <v>0</v>
      </c>
      <c r="F26" s="53" t="s">
        <v>80</v>
      </c>
      <c r="G26" s="41" t="s">
        <v>68</v>
      </c>
      <c r="H26" s="42" t="s">
        <v>81</v>
      </c>
      <c r="I26" s="41" t="s">
        <v>47</v>
      </c>
      <c r="J26" s="41" t="s">
        <v>47</v>
      </c>
      <c r="K26" s="41" t="s">
        <v>100</v>
      </c>
      <c r="L26" s="24" t="s">
        <v>67</v>
      </c>
      <c r="M26" s="31" t="s">
        <v>82</v>
      </c>
    </row>
    <row r="27" spans="1:13" s="24" customFormat="1" ht="59.4" customHeight="1" x14ac:dyDescent="0.3">
      <c r="A27" s="38"/>
      <c r="B27" s="38" t="s">
        <v>93</v>
      </c>
      <c r="C27" s="38" t="s">
        <v>94</v>
      </c>
      <c r="D27" s="40">
        <v>107</v>
      </c>
      <c r="E27" s="40">
        <v>85</v>
      </c>
      <c r="F27" s="40">
        <v>300</v>
      </c>
      <c r="G27" s="41" t="s">
        <v>68</v>
      </c>
      <c r="H27" s="42" t="s">
        <v>96</v>
      </c>
      <c r="I27" s="41" t="s">
        <v>47</v>
      </c>
      <c r="J27" s="41" t="s">
        <v>47</v>
      </c>
      <c r="K27" s="41" t="s">
        <v>100</v>
      </c>
      <c r="M27" s="31"/>
    </row>
    <row r="28" spans="1:13" s="24" customFormat="1" ht="33.6" customHeight="1" x14ac:dyDescent="0.3">
      <c r="A28" s="38"/>
      <c r="B28" s="38" t="s">
        <v>101</v>
      </c>
      <c r="C28" s="38" t="s">
        <v>103</v>
      </c>
      <c r="D28" s="40">
        <v>166</v>
      </c>
      <c r="E28" s="40">
        <v>125</v>
      </c>
      <c r="F28" s="40">
        <v>266</v>
      </c>
      <c r="G28" s="41" t="s">
        <v>68</v>
      </c>
      <c r="H28" s="42" t="s">
        <v>97</v>
      </c>
      <c r="I28" s="41" t="s">
        <v>47</v>
      </c>
      <c r="J28" s="41" t="s">
        <v>47</v>
      </c>
      <c r="K28" s="41" t="s">
        <v>100</v>
      </c>
      <c r="M28" s="31"/>
    </row>
    <row r="29" spans="1:13" s="24" customFormat="1" ht="52.8" customHeight="1" x14ac:dyDescent="0.3">
      <c r="A29" s="38"/>
      <c r="B29" s="38" t="s">
        <v>101</v>
      </c>
      <c r="C29" s="38" t="s">
        <v>104</v>
      </c>
      <c r="D29" s="40">
        <v>167</v>
      </c>
      <c r="E29" s="40">
        <v>0</v>
      </c>
      <c r="F29" s="40">
        <v>257</v>
      </c>
      <c r="G29" s="41" t="s">
        <v>68</v>
      </c>
      <c r="H29" s="42" t="s">
        <v>95</v>
      </c>
      <c r="I29" s="41" t="s">
        <v>47</v>
      </c>
      <c r="J29" s="41" t="s">
        <v>47</v>
      </c>
      <c r="K29" s="41" t="s">
        <v>100</v>
      </c>
      <c r="M29" s="31"/>
    </row>
    <row r="30" spans="1:13" s="18" customFormat="1" ht="25.8" customHeight="1" x14ac:dyDescent="0.3">
      <c r="A30" s="7" t="s">
        <v>105</v>
      </c>
      <c r="B30" s="49"/>
      <c r="C30" s="49"/>
      <c r="D30" s="11"/>
      <c r="E30" s="11"/>
      <c r="F30" s="50"/>
      <c r="G30" s="51"/>
      <c r="H30" s="52"/>
      <c r="I30" s="49"/>
      <c r="J30" s="49"/>
      <c r="K30" s="49"/>
      <c r="M30" s="56"/>
    </row>
    <row r="31" spans="1:13" s="24" customFormat="1" ht="28.8" customHeight="1" x14ac:dyDescent="0.3">
      <c r="A31" s="38"/>
      <c r="B31" s="38" t="s">
        <v>101</v>
      </c>
      <c r="C31" s="38" t="s">
        <v>106</v>
      </c>
      <c r="D31" s="41">
        <v>465</v>
      </c>
      <c r="E31" s="40">
        <v>0</v>
      </c>
      <c r="F31" s="40">
        <v>700</v>
      </c>
      <c r="G31" s="41" t="s">
        <v>68</v>
      </c>
      <c r="H31" s="42" t="s">
        <v>114</v>
      </c>
      <c r="I31" s="41" t="s">
        <v>47</v>
      </c>
      <c r="J31" s="41" t="s">
        <v>47</v>
      </c>
      <c r="K31" s="41" t="s">
        <v>100</v>
      </c>
      <c r="M31" s="55"/>
    </row>
    <row r="32" spans="1:13" s="24" customFormat="1" ht="22.8" x14ac:dyDescent="0.3">
      <c r="A32" s="38"/>
      <c r="B32" s="38" t="s">
        <v>101</v>
      </c>
      <c r="C32" s="38" t="s">
        <v>107</v>
      </c>
      <c r="D32" s="41">
        <v>309</v>
      </c>
      <c r="E32" s="40">
        <v>0</v>
      </c>
      <c r="F32" s="40" t="s">
        <v>112</v>
      </c>
      <c r="G32" s="41" t="s">
        <v>68</v>
      </c>
      <c r="H32" s="42" t="s">
        <v>115</v>
      </c>
      <c r="I32" s="41" t="s">
        <v>47</v>
      </c>
      <c r="J32" s="41" t="s">
        <v>47</v>
      </c>
      <c r="K32" s="41" t="s">
        <v>100</v>
      </c>
      <c r="M32" s="55"/>
    </row>
    <row r="33" spans="1:13" s="24" customFormat="1" ht="29.4" customHeight="1" x14ac:dyDescent="0.3">
      <c r="A33" s="38"/>
      <c r="B33" s="38" t="s">
        <v>109</v>
      </c>
      <c r="C33" s="38" t="s">
        <v>111</v>
      </c>
      <c r="D33" s="41">
        <v>258</v>
      </c>
      <c r="E33" s="40">
        <v>0</v>
      </c>
      <c r="F33" s="40" t="s">
        <v>113</v>
      </c>
      <c r="G33" s="41" t="s">
        <v>68</v>
      </c>
      <c r="H33" s="42" t="s">
        <v>108</v>
      </c>
      <c r="I33" s="41" t="s">
        <v>47</v>
      </c>
      <c r="J33" s="41" t="s">
        <v>47</v>
      </c>
      <c r="K33" s="41" t="s">
        <v>99</v>
      </c>
      <c r="M33" s="55"/>
    </row>
    <row r="34" spans="1:13" x14ac:dyDescent="0.2">
      <c r="H34" s="27"/>
    </row>
    <row r="35" spans="1:13" x14ac:dyDescent="0.2">
      <c r="A35" s="58" t="s">
        <v>110</v>
      </c>
      <c r="H35" s="27"/>
    </row>
    <row r="36" spans="1:13" x14ac:dyDescent="0.2">
      <c r="H36" s="27"/>
    </row>
    <row r="37" spans="1:13" x14ac:dyDescent="0.2">
      <c r="H37" s="27"/>
    </row>
    <row r="38" spans="1:13" x14ac:dyDescent="0.2">
      <c r="H38" s="26"/>
    </row>
    <row r="39" spans="1:13" x14ac:dyDescent="0.2">
      <c r="H39" s="27"/>
    </row>
    <row r="40" spans="1:13" x14ac:dyDescent="0.2">
      <c r="H40" s="27"/>
    </row>
    <row r="41" spans="1:13" x14ac:dyDescent="0.2">
      <c r="H41" s="27"/>
    </row>
    <row r="42" spans="1:13" x14ac:dyDescent="0.2">
      <c r="H42" s="27"/>
    </row>
    <row r="43" spans="1:13" x14ac:dyDescent="0.2">
      <c r="H43" s="27"/>
    </row>
    <row r="44" spans="1:13" x14ac:dyDescent="0.2">
      <c r="H44" s="27"/>
    </row>
    <row r="45" spans="1:13" x14ac:dyDescent="0.2">
      <c r="H45" s="26"/>
    </row>
    <row r="46" spans="1:13" x14ac:dyDescent="0.2">
      <c r="H46" s="27"/>
    </row>
    <row r="47" spans="1:13" x14ac:dyDescent="0.2">
      <c r="H47" s="27"/>
    </row>
    <row r="48" spans="1:13" x14ac:dyDescent="0.2">
      <c r="H48" s="27"/>
    </row>
    <row r="49" spans="8:8" x14ac:dyDescent="0.2">
      <c r="H49" s="27"/>
    </row>
    <row r="50" spans="8:8" x14ac:dyDescent="0.2">
      <c r="H50" s="27"/>
    </row>
    <row r="51" spans="8:8" x14ac:dyDescent="0.2">
      <c r="H51" s="26"/>
    </row>
    <row r="52" spans="8:8" x14ac:dyDescent="0.2">
      <c r="H52" s="27"/>
    </row>
    <row r="53" spans="8:8" x14ac:dyDescent="0.2">
      <c r="H53" s="27"/>
    </row>
    <row r="54" spans="8:8" x14ac:dyDescent="0.2">
      <c r="H54" s="27"/>
    </row>
    <row r="55" spans="8:8" x14ac:dyDescent="0.2">
      <c r="H55" s="27"/>
    </row>
    <row r="56" spans="8:8" x14ac:dyDescent="0.2">
      <c r="H56" s="27"/>
    </row>
    <row r="57" spans="8:8" x14ac:dyDescent="0.2">
      <c r="H57" s="27"/>
    </row>
    <row r="58" spans="8:8" x14ac:dyDescent="0.2">
      <c r="H58" s="27"/>
    </row>
    <row r="59" spans="8:8" x14ac:dyDescent="0.2">
      <c r="H59" s="26"/>
    </row>
    <row r="60" spans="8:8" x14ac:dyDescent="0.2">
      <c r="H60" s="27"/>
    </row>
    <row r="61" spans="8:8" x14ac:dyDescent="0.2">
      <c r="H61" s="27"/>
    </row>
    <row r="62" spans="8:8" x14ac:dyDescent="0.2">
      <c r="H62" s="27"/>
    </row>
    <row r="63" spans="8:8" x14ac:dyDescent="0.2">
      <c r="H63" s="27"/>
    </row>
    <row r="64" spans="8:8" x14ac:dyDescent="0.2">
      <c r="H64" s="27"/>
    </row>
    <row r="65" spans="8:8" x14ac:dyDescent="0.2">
      <c r="H65" s="27"/>
    </row>
    <row r="66" spans="8:8" x14ac:dyDescent="0.2">
      <c r="H66" s="27"/>
    </row>
    <row r="67" spans="8:8" x14ac:dyDescent="0.2">
      <c r="H67" s="27"/>
    </row>
    <row r="68" spans="8:8" x14ac:dyDescent="0.2">
      <c r="H68" s="26"/>
    </row>
    <row r="69" spans="8:8" x14ac:dyDescent="0.2">
      <c r="H69" s="27"/>
    </row>
    <row r="70" spans="8:8" x14ac:dyDescent="0.2">
      <c r="H70" s="27"/>
    </row>
    <row r="71" spans="8:8" x14ac:dyDescent="0.2">
      <c r="H71" s="27"/>
    </row>
    <row r="72" spans="8:8" x14ac:dyDescent="0.2">
      <c r="H72" s="27"/>
    </row>
    <row r="73" spans="8:8" x14ac:dyDescent="0.2">
      <c r="H73" s="27"/>
    </row>
    <row r="74" spans="8:8" x14ac:dyDescent="0.2">
      <c r="H74" s="27"/>
    </row>
    <row r="75" spans="8:8" x14ac:dyDescent="0.2">
      <c r="H75" s="27"/>
    </row>
    <row r="76" spans="8:8" x14ac:dyDescent="0.2">
      <c r="H76" s="27"/>
    </row>
    <row r="77" spans="8:8" x14ac:dyDescent="0.2">
      <c r="H77" s="26"/>
    </row>
    <row r="78" spans="8:8" x14ac:dyDescent="0.2">
      <c r="H78" s="27"/>
    </row>
    <row r="79" spans="8:8" x14ac:dyDescent="0.2">
      <c r="H79" s="27"/>
    </row>
    <row r="80" spans="8:8" x14ac:dyDescent="0.2">
      <c r="H80" s="27"/>
    </row>
    <row r="81" spans="8:8" x14ac:dyDescent="0.2">
      <c r="H81" s="27"/>
    </row>
    <row r="82" spans="8:8" x14ac:dyDescent="0.2">
      <c r="H82" s="27"/>
    </row>
    <row r="83" spans="8:8" x14ac:dyDescent="0.2">
      <c r="H83" s="27"/>
    </row>
    <row r="84" spans="8:8" x14ac:dyDescent="0.2">
      <c r="H84" s="27"/>
    </row>
    <row r="85" spans="8:8" x14ac:dyDescent="0.2">
      <c r="H85" s="27"/>
    </row>
    <row r="86" spans="8:8" x14ac:dyDescent="0.2">
      <c r="H86" s="26"/>
    </row>
    <row r="87" spans="8:8" x14ac:dyDescent="0.2">
      <c r="H87" s="27"/>
    </row>
    <row r="88" spans="8:8" x14ac:dyDescent="0.2">
      <c r="H88" s="27"/>
    </row>
    <row r="89" spans="8:8" x14ac:dyDescent="0.2">
      <c r="H89" s="27"/>
    </row>
    <row r="90" spans="8:8" x14ac:dyDescent="0.2">
      <c r="H90" s="27"/>
    </row>
    <row r="91" spans="8:8" x14ac:dyDescent="0.2">
      <c r="H91" s="27"/>
    </row>
    <row r="92" spans="8:8" x14ac:dyDescent="0.2">
      <c r="H92" s="27"/>
    </row>
    <row r="93" spans="8:8" x14ac:dyDescent="0.2">
      <c r="H93" s="27"/>
    </row>
    <row r="94" spans="8:8" x14ac:dyDescent="0.2">
      <c r="H94" s="27"/>
    </row>
    <row r="95" spans="8:8" x14ac:dyDescent="0.2">
      <c r="H95" s="26"/>
    </row>
    <row r="96" spans="8:8" x14ac:dyDescent="0.2">
      <c r="H96" s="27"/>
    </row>
    <row r="97" spans="8:8" x14ac:dyDescent="0.2">
      <c r="H97" s="27"/>
    </row>
    <row r="98" spans="8:8" x14ac:dyDescent="0.2">
      <c r="H98" s="27"/>
    </row>
    <row r="99" spans="8:8" x14ac:dyDescent="0.2">
      <c r="H99" s="27"/>
    </row>
    <row r="100" spans="8:8" x14ac:dyDescent="0.2">
      <c r="H100" s="27"/>
    </row>
    <row r="101" spans="8:8" x14ac:dyDescent="0.2">
      <c r="H101" s="27"/>
    </row>
    <row r="102" spans="8:8" x14ac:dyDescent="0.2">
      <c r="H102" s="27"/>
    </row>
    <row r="103" spans="8:8" x14ac:dyDescent="0.2">
      <c r="H103" s="27"/>
    </row>
    <row r="104" spans="8:8" x14ac:dyDescent="0.2">
      <c r="H104" s="26"/>
    </row>
    <row r="105" spans="8:8" x14ac:dyDescent="0.2">
      <c r="H105" s="27"/>
    </row>
    <row r="106" spans="8:8" x14ac:dyDescent="0.2">
      <c r="H106" s="26"/>
    </row>
  </sheetData>
  <mergeCells count="15">
    <mergeCell ref="A2:J2"/>
    <mergeCell ref="H4:H6"/>
    <mergeCell ref="I4:I6"/>
    <mergeCell ref="J4:J6"/>
    <mergeCell ref="L4:L6"/>
    <mergeCell ref="M4:M6"/>
    <mergeCell ref="H20:H25"/>
    <mergeCell ref="B3:E3"/>
    <mergeCell ref="A4:C5"/>
    <mergeCell ref="D4:D5"/>
    <mergeCell ref="E4:E5"/>
    <mergeCell ref="F4:F6"/>
    <mergeCell ref="G4:G6"/>
    <mergeCell ref="B20:B25"/>
    <mergeCell ref="K4:K6"/>
  </mergeCells>
  <pageMargins left="0.98425196850393704" right="0.39370078740157483" top="0.39370078740157483" bottom="0.39370078740157483" header="0" footer="0"/>
  <pageSetup scale="69" fitToHeight="0" orientation="landscape"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16.1_2016</vt:lpstr>
      <vt:lpstr>SUGERIDOS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joe</dc:creator>
  <cp:lastModifiedBy>INE</cp:lastModifiedBy>
  <cp:lastPrinted>2018-04-24T04:13:47Z</cp:lastPrinted>
  <dcterms:created xsi:type="dcterms:W3CDTF">2013-04-19T18:16:55Z</dcterms:created>
  <dcterms:modified xsi:type="dcterms:W3CDTF">2018-04-26T01:18:29Z</dcterms:modified>
</cp:coreProperties>
</file>